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500" activeTab="4"/>
  </bookViews>
  <sheets>
    <sheet name="SOUHRNNÝ LIST STAVBY" sheetId="1" r:id="rId1"/>
    <sheet name="REKAPITULACE OBJEKTŮ STAVBY" sheetId="2" r:id="rId2"/>
    <sheet name="KRYCÍ LIST #1" sheetId="3" r:id="rId3"/>
    <sheet name="REKAPITULACE #1" sheetId="4" r:id="rId4"/>
    <sheet name="ROZPOČET #1" sheetId="5" r:id="rId5"/>
    <sheet name="KRYCÍ LIST #2" sheetId="6" r:id="rId6"/>
    <sheet name="REKAPITULACE #2" sheetId="7" r:id="rId7"/>
    <sheet name="ROZPOČET #2" sheetId="8" r:id="rId8"/>
    <sheet name="KRYCÍ LIST #3" sheetId="9" r:id="rId9"/>
    <sheet name="REKAPITULACE #3" sheetId="10" r:id="rId10"/>
    <sheet name="ROZPOČET #3" sheetId="11" r:id="rId11"/>
    <sheet name="KRYCÍ LIST #4" sheetId="12" r:id="rId12"/>
    <sheet name="REKAPITULACE #4" sheetId="13" r:id="rId13"/>
    <sheet name="ROZPOČET #4" sheetId="14" r:id="rId14"/>
    <sheet name="KRYCÍ LIST #5" sheetId="15" r:id="rId15"/>
    <sheet name="REKAPITULACE #5" sheetId="16" r:id="rId16"/>
    <sheet name="ROZPOČET #5" sheetId="17" r:id="rId17"/>
    <sheet name="KRYCÍ LIST #6" sheetId="18" r:id="rId18"/>
    <sheet name="REKAPITULACE #6" sheetId="19" r:id="rId19"/>
    <sheet name="ROZPOČET #6" sheetId="20" r:id="rId20"/>
    <sheet name="KRYCÍ LIST #7" sheetId="21" r:id="rId21"/>
    <sheet name="REKAPITULACE #7" sheetId="22" r:id="rId22"/>
    <sheet name="ROZPOČET #7" sheetId="23" r:id="rId23"/>
    <sheet name="KRYCÍ LIST #8" sheetId="24" r:id="rId24"/>
    <sheet name="REKAPITULACE #8" sheetId="25" r:id="rId25"/>
    <sheet name="ROZPOČET #8" sheetId="26" r:id="rId26"/>
    <sheet name="KRYCÍ LIST #9" sheetId="27" r:id="rId27"/>
    <sheet name="REKAPITULACE #9" sheetId="28" r:id="rId28"/>
    <sheet name="ROZPOČET #9" sheetId="29" r:id="rId29"/>
  </sheets>
  <definedNames/>
  <calcPr fullCalcOnLoad="1"/>
</workbook>
</file>

<file path=xl/sharedStrings.xml><?xml version="1.0" encoding="utf-8"?>
<sst xmlns="http://schemas.openxmlformats.org/spreadsheetml/2006/main" count="2241" uniqueCount="414">
  <si>
    <t>SOUHRNNÝ LIST STAVBY</t>
  </si>
  <si>
    <t xml:space="preserve">Kód stavby : </t>
  </si>
  <si>
    <t xml:space="preserve">Název stavby : </t>
  </si>
  <si>
    <t xml:space="preserve">Datum: </t>
  </si>
  <si>
    <t>2021030</t>
  </si>
  <si>
    <t xml:space="preserve">III/11736, III/1731 průtah Milínov - aktualizace 022024 </t>
  </si>
  <si>
    <t>05.02.2024</t>
  </si>
  <si>
    <t xml:space="preserve">Místo stavby: </t>
  </si>
  <si>
    <t>p.p.č. 1347, 1018/1, 1018/4, 1014/20, 1014/18, 1014/16, 1014/17, 1029/1, 1028/1, 1182 v k.ú. Milínov u Nezvěstic</t>
  </si>
  <si>
    <t xml:space="preserve">Projektant : </t>
  </si>
  <si>
    <t xml:space="preserve">IČO : </t>
  </si>
  <si>
    <t>Zdeněk Vavřík</t>
  </si>
  <si>
    <t xml:space="preserve">DIČ : </t>
  </si>
  <si>
    <t xml:space="preserve">Objednatel : </t>
  </si>
  <si>
    <t>Správa a údržba silnic Plzeňského kraje, Obec Milínov</t>
  </si>
  <si>
    <t xml:space="preserve">Zpracovatel : </t>
  </si>
  <si>
    <t xml:space="preserve">Zhotovitel : </t>
  </si>
  <si>
    <t>ROZPOČTOVÉ NÁKLADY</t>
  </si>
  <si>
    <t>Základní rozpočtové náklady (ZRN)</t>
  </si>
  <si>
    <t>Kč</t>
  </si>
  <si>
    <t>Průzkumné, geodetické a projektové práce + Technologie + Mobiliář</t>
  </si>
  <si>
    <t>Vedlejší rozpočtové náklady (VRN)</t>
  </si>
  <si>
    <t>Ostatní rozpočtové náklady (ORN)</t>
  </si>
  <si>
    <t>Doplňkové rozpočtové náklady (DRN)</t>
  </si>
  <si>
    <t>Cena bez DPH</t>
  </si>
  <si>
    <t>Základ pro DPH</t>
  </si>
  <si>
    <t>21% činí :</t>
  </si>
  <si>
    <t>DPH</t>
  </si>
  <si>
    <t>15% činí :</t>
  </si>
  <si>
    <t>CENA CELKEM VČETNĚ DPH:</t>
  </si>
  <si>
    <t>Projektant:</t>
  </si>
  <si>
    <t>Zpracovatel:</t>
  </si>
  <si>
    <t>Datum, razítko, podpis</t>
  </si>
  <si>
    <t>Objednatel:</t>
  </si>
  <si>
    <t>Zhotovitel:</t>
  </si>
  <si>
    <t>REKAPITULACE OBJEKTŮ STAVBY</t>
  </si>
  <si>
    <t>Místo stavby:</t>
  </si>
  <si>
    <t>NÁKLADY ZA JEDNOTLIVÉ STAVEBNÍ OBJEKTY</t>
  </si>
  <si>
    <t>Kód objektu</t>
  </si>
  <si>
    <t>Název objektu</t>
  </si>
  <si>
    <t>JKSO</t>
  </si>
  <si>
    <t>Cena bez DPH
(Kč)</t>
  </si>
  <si>
    <t>Cena s DPH
(Kč)</t>
  </si>
  <si>
    <t>SO-101a</t>
  </si>
  <si>
    <t>komunikace - práce SÚS PK</t>
  </si>
  <si>
    <t>SO 101 b</t>
  </si>
  <si>
    <t xml:space="preserve">komunikace - práce obec </t>
  </si>
  <si>
    <t>SO-102a</t>
  </si>
  <si>
    <t>chodník - jen nejnutnější práce pro realizaci prací SÚS</t>
  </si>
  <si>
    <t>SO-102b</t>
  </si>
  <si>
    <t>pravostranné vjezdy - jen nejnutnější práce pro realizaci prací SÚS</t>
  </si>
  <si>
    <t>SO-102c</t>
  </si>
  <si>
    <t>horní náves - nejnutnější práce pro realizaci SÚS</t>
  </si>
  <si>
    <t>SO-103</t>
  </si>
  <si>
    <t>úprava plochy u obchodu - práce nutné pro realizaci prací SUS</t>
  </si>
  <si>
    <t>SO-104</t>
  </si>
  <si>
    <t>zpevnění vjezdů směr Lipnice - práce nutné pro realizaci prací SUS</t>
  </si>
  <si>
    <t>SO-105</t>
  </si>
  <si>
    <t>zpevnění vjezdů směr Nezvěstice - práce nutné pro realizaci prací SUS</t>
  </si>
  <si>
    <t>VRN</t>
  </si>
  <si>
    <t>vedlejší rozpočtové náklady</t>
  </si>
  <si>
    <t>CENA ZA STAVBU CELKEM</t>
  </si>
  <si>
    <t>KRYCÍ LIST ROZPOČTU</t>
  </si>
  <si>
    <t>Kód objektu:</t>
  </si>
  <si>
    <t>Název objektu:</t>
  </si>
  <si>
    <t>JKSO:</t>
  </si>
  <si>
    <t>Cenová úroveň:</t>
  </si>
  <si>
    <t>2023/II</t>
  </si>
  <si>
    <t>Kód stavby:</t>
  </si>
  <si>
    <t>Název stavby:</t>
  </si>
  <si>
    <t>SKP:</t>
  </si>
  <si>
    <t>Účelová M.J:</t>
  </si>
  <si>
    <t>Počet účel. měrných jednotek:</t>
  </si>
  <si>
    <t>Náklady na měrnou jednotku:</t>
  </si>
  <si>
    <t>Počet listů:</t>
  </si>
  <si>
    <t>Zakázkové čís.:</t>
  </si>
  <si>
    <t>Dodávka celkem</t>
  </si>
  <si>
    <t>Ztížené výrobní podmínky</t>
  </si>
  <si>
    <t>%</t>
  </si>
  <si>
    <t>Montáž celkem</t>
  </si>
  <si>
    <t>Oborová přirážka</t>
  </si>
  <si>
    <t>Z</t>
  </si>
  <si>
    <t>HSV celkem</t>
  </si>
  <si>
    <t>Přesun stavebních kapacit</t>
  </si>
  <si>
    <t>R</t>
  </si>
  <si>
    <t>PSV celkem</t>
  </si>
  <si>
    <t>Mimostaveništní doprava</t>
  </si>
  <si>
    <t>N</t>
  </si>
  <si>
    <t>Instalace</t>
  </si>
  <si>
    <t>Zařízení staveniště</t>
  </si>
  <si>
    <t>:</t>
  </si>
  <si>
    <t>Montáže</t>
  </si>
  <si>
    <t>Provoz investora</t>
  </si>
  <si>
    <t>ZRN celkem</t>
  </si>
  <si>
    <t>Kompletační činnost</t>
  </si>
  <si>
    <t>I: Projektové práce</t>
  </si>
  <si>
    <t>0</t>
  </si>
  <si>
    <t>Ostatní VRN</t>
  </si>
  <si>
    <t>II: Technologie</t>
  </si>
  <si>
    <t>Rezerva</t>
  </si>
  <si>
    <t>VII: Mobiliář</t>
  </si>
  <si>
    <t>ZRN+I+II+VII</t>
  </si>
  <si>
    <t>VRN celkem</t>
  </si>
  <si>
    <t>ORN celkem</t>
  </si>
  <si>
    <t>DRN celkem</t>
  </si>
  <si>
    <t>Náklady celkem</t>
  </si>
  <si>
    <t>Vypracoval</t>
  </si>
  <si>
    <t>Za zhotovitele</t>
  </si>
  <si>
    <t>Za objednatele</t>
  </si>
  <si>
    <t>Jméno:</t>
  </si>
  <si>
    <t>Datum:</t>
  </si>
  <si>
    <t>Podpis:</t>
  </si>
  <si>
    <t>%  činí :</t>
  </si>
  <si>
    <t>CENA ZA OBJEKT CELKEM VČETNĚ DPH:</t>
  </si>
  <si>
    <t>Poznámky:</t>
  </si>
  <si>
    <t xml:space="preserve">Stavba : 2021030 - III/11736, III/1731 průtah Milínov - aktualizace 022024 </t>
  </si>
  <si>
    <t>Cenová úroveň : 2023/II</t>
  </si>
  <si>
    <t>Objekt : SO-101a - komunikace - práce SÚS PK</t>
  </si>
  <si>
    <t xml:space="preserve">Datum zpracování : </t>
  </si>
  <si>
    <t>REKAPITULACE ROZPOČTU</t>
  </si>
  <si>
    <t>Oddíl</t>
  </si>
  <si>
    <t>Název oddílu / řemeslného oboru</t>
  </si>
  <si>
    <t>CENA BEZ DPH</t>
  </si>
  <si>
    <t>Dodávka</t>
  </si>
  <si>
    <t>Montáž</t>
  </si>
  <si>
    <t>Celkem</t>
  </si>
  <si>
    <t>HSV:</t>
  </si>
  <si>
    <t>1</t>
  </si>
  <si>
    <t>Zemní práce</t>
  </si>
  <si>
    <t>5</t>
  </si>
  <si>
    <t>Komunikace</t>
  </si>
  <si>
    <t>8</t>
  </si>
  <si>
    <t>Potrubí</t>
  </si>
  <si>
    <t>9</t>
  </si>
  <si>
    <t>Ostatní konstrukce a práce</t>
  </si>
  <si>
    <t>96</t>
  </si>
  <si>
    <t>Bourání konstrukcí</t>
  </si>
  <si>
    <t>99</t>
  </si>
  <si>
    <t>Přesun hmot</t>
  </si>
  <si>
    <t>HSV CELKEM</t>
  </si>
  <si>
    <t>Základní rozpočtové náklady stavebního objektu celkem</t>
  </si>
  <si>
    <t>SOUPIS PRACÍ</t>
  </si>
  <si>
    <t>Poř.</t>
  </si>
  <si>
    <t>Kód položky</t>
  </si>
  <si>
    <t>Text položky</t>
  </si>
  <si>
    <t>M.J.</t>
  </si>
  <si>
    <t>Množství</t>
  </si>
  <si>
    <t>CENA</t>
  </si>
  <si>
    <t>HMOTNOST</t>
  </si>
  <si>
    <t>čís.</t>
  </si>
  <si>
    <t>pol.</t>
  </si>
  <si>
    <t>jednotková</t>
  </si>
  <si>
    <t>celková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</si>
  <si>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</si>
  <si>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</si>
  <si>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</si>
  <si>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</si>
  <si>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</si>
  <si>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</si>
  <si>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</si>
  <si>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</si>
  <si>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</si>
  <si>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</si>
  <si>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</si>
  <si>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oddíl 1</t>
  </si>
  <si>
    <t>Zemní práce:</t>
  </si>
  <si>
    <t>C-132301102-0</t>
  </si>
  <si>
    <t>HLOUB RYH TR 4 S DO 60CM PRES 100M3</t>
  </si>
  <si>
    <t>M3</t>
  </si>
  <si>
    <t>(výkop pod trojlinku 285,58 m2 x 0,35 m) + (výkop pro přípojky nových UV 22,5m x 0,6m x 1,5m)</t>
  </si>
  <si>
    <t>C-132301109-0</t>
  </si>
  <si>
    <t>PRIPL ZA LEPIVOST HL RYH TR 4 60CM</t>
  </si>
  <si>
    <t>C-162701105-0</t>
  </si>
  <si>
    <t>VODOROVNE PREM VYKOPKU DO 10000M 1-4</t>
  </si>
  <si>
    <t>C-162701109-0</t>
  </si>
  <si>
    <t>PRIPL ZKD 1KM VOD PREM VYKOPKU TR 1-4</t>
  </si>
  <si>
    <t>C-171201202-0</t>
  </si>
  <si>
    <t>ULOZ SYPANINY NA SKLADKU A SKLADKOVNE</t>
  </si>
  <si>
    <t>C-113151214-0</t>
  </si>
  <si>
    <t>FREZOVANI ZIVICE 500M2- TL 5CM</t>
  </si>
  <si>
    <t>M2</t>
  </si>
  <si>
    <t>napojení na Z.Ú. 27,5 m2 + 72,9 m2 napojení na MK + 28,76 m2 napojení na MK + 30,00 m2 napojení na sil.III/1731 a ÚK + 26,25 m2 napojení na K.Ú</t>
  </si>
  <si>
    <t>C-938909611-0</t>
  </si>
  <si>
    <t>ODSTR NANOSU NA KRAJNICICH TL DO 10CM</t>
  </si>
  <si>
    <t>((886mx2x0,5m celková délka komunikace) - (738,12mx0,5m odpočet vjezdů, napojení na další komun., stávající obrubníky)</t>
  </si>
  <si>
    <t>ZEMNÍ PRÁCE CELKEM</t>
  </si>
  <si>
    <t>oddíl 5</t>
  </si>
  <si>
    <t>Komunikace:</t>
  </si>
  <si>
    <t>C-938909912-0</t>
  </si>
  <si>
    <t>CISTENI POVRCHU VOZOVEK ZAMET STROJ</t>
  </si>
  <si>
    <t>5327,38 m2 opravovaná komunikace + 185,41 m2 napojení na ostatní komunikace</t>
  </si>
  <si>
    <t>C-573231111-0</t>
  </si>
  <si>
    <t>POSTR ZIV SPOJ EMULZI 0,50-0,70kg/m2</t>
  </si>
  <si>
    <t>C-572733111-0</t>
  </si>
  <si>
    <t>VYROV POVRCHU DOSAV KRYTU ZIVIC SMES</t>
  </si>
  <si>
    <t>T</t>
  </si>
  <si>
    <t>5327,38 m2 x 0,1 (vyrovnávka v pr. tl. 40 mm) + dorovnání větších nerovností 200t</t>
  </si>
  <si>
    <t>C-577131111-0</t>
  </si>
  <si>
    <t>BET ASF ACO TR1 TL 4CM -3M</t>
  </si>
  <si>
    <t>plocha opravy povrchu komunikace úsek 0-25m 139,8m2 + úsek 25-50m 143,12m2 + úsek 50-75m 140,13 m2 + úsek 75-100m 141,66 m2 + úsek 100-125m 140,28m2 + úsek 125-150m 131,96m2 + úsek 150-175m 140,58m2 + úsek 175-200m 122,40m2 + úsek 200-225m 118,83m2 + úsek 225-250m 118,95m2 + úsek 250-275m 118,41m2 + úsek 275-300m 140,87m2 + úsek 300-325m 186,92m2 + úsek 325-350m 168,71m2 + úsek 350-375m 143,45m2 + úsek 375-400m 150,81m2 + úsek 400-425m 155,43m2 + úsek 425-450m 174,49m2 + úsek 450-475m2 196,50m2 + úsek 475-500m 169,61m2 + úsek 500-525m 162,22m2 + úsek 525-550m 152m2+úsek 550-575m 148,31m2 + úsek 575-600m 152,76m2 + úsek 600-625m 156,78m2 + úsek 625-650m 153,28m2 + úsek 650-675m 152,94m2 + úsek 675-700m 148,62m2 + úsek 700-725m 160,22m2 + úsek 725-750m 196,59m2 + úsek 750-775m 257,35m2 + úsek 775-800m 128,06m2 + úsek 800-825m 131,99m2 + úsek 825-850m 130,27m2 + úsek 850-875m 123,67m2 + úsek 875-886m 60,01m2</t>
  </si>
  <si>
    <t>C-577141112-0</t>
  </si>
  <si>
    <t>BET ASF ACO TR1 TL 5CM -3M</t>
  </si>
  <si>
    <t>napojení na ostatní komunikace</t>
  </si>
  <si>
    <t>C-597661411-0</t>
  </si>
  <si>
    <t>RIGOL DLAZ LOZE B C16/20 10CM KOST DR</t>
  </si>
  <si>
    <t>(podélná trojlinka 935,00m x 0,3 m)+ napojení na UV 5,05 m2</t>
  </si>
  <si>
    <t>C-564851111-0</t>
  </si>
  <si>
    <t>PODKLAD ZE STERKODRTE TL PO ZHUT 15CM</t>
  </si>
  <si>
    <t>podklad pod podélnou trojlinku</t>
  </si>
  <si>
    <t>C-916231111-0</t>
  </si>
  <si>
    <t>OSAZ OBRUB SIL KOST DROB -OP LOZE BET</t>
  </si>
  <si>
    <t>M</t>
  </si>
  <si>
    <t>úprava stávající přídlažby podél obrub úsek 630 - 745 m</t>
  </si>
  <si>
    <t>KOMUNIKACE CELKEM</t>
  </si>
  <si>
    <t>oddíl 8</t>
  </si>
  <si>
    <t>Potrubí:</t>
  </si>
  <si>
    <t>C-899231111-0</t>
  </si>
  <si>
    <t>VYSK UPRAVA VPUSTI 20CM ZVYS MRIZE</t>
  </si>
  <si>
    <t>KS</t>
  </si>
  <si>
    <t>R-01</t>
  </si>
  <si>
    <t>přípojka UV PVC DN 150 mm vč. obsypu a zpětného zásypu</t>
  </si>
  <si>
    <t>R-02</t>
  </si>
  <si>
    <t>ZRIZ VPUSTI ULICNI BETON - vč. materiálu a mříže 300/500 mm</t>
  </si>
  <si>
    <t>R-03</t>
  </si>
  <si>
    <t>změna stávající vpusti na šachtu vč. osazení poklopu D400</t>
  </si>
  <si>
    <t>POTRUBÍ CELKEM</t>
  </si>
  <si>
    <t>oddíl 9</t>
  </si>
  <si>
    <t>Ostatní konstrukce a práce:</t>
  </si>
  <si>
    <t>C-919731122-0</t>
  </si>
  <si>
    <t>ZAROVNANI STYCNE PL ZIVICNE TL 10CM</t>
  </si>
  <si>
    <t>úprava spáry v napojení na ostatní komunikace</t>
  </si>
  <si>
    <t>C-919723211-0</t>
  </si>
  <si>
    <t>ZALITI SPAR REZAN PODEL ZA STUD S 9MM</t>
  </si>
  <si>
    <t>C-919735112-0</t>
  </si>
  <si>
    <t>REZANI STAVAJ ZIVIC KRYTU TL 5-10CM</t>
  </si>
  <si>
    <t>C-915711111-0</t>
  </si>
  <si>
    <t>VODOR ZNAC STRIK VOD CARY S 12CM BILE</t>
  </si>
  <si>
    <t>VDZ 120 mm (886x2) - VDZ 250 mm 155,02 m</t>
  </si>
  <si>
    <t>C-915712111-0</t>
  </si>
  <si>
    <t>VODOR ZNAC STRIK VOD PRUH S 25CM BILE</t>
  </si>
  <si>
    <t>C-915719111-0</t>
  </si>
  <si>
    <t>PRIPL REFLEX UPR BALOTIN VOD CARY</t>
  </si>
  <si>
    <t>C-915791111-0</t>
  </si>
  <si>
    <t>PREDZNACENI DEL CARY,VODICI PROUZKY</t>
  </si>
  <si>
    <t>C-919721221-0</t>
  </si>
  <si>
    <t>GEOMRIZ ASF POVRCH PP</t>
  </si>
  <si>
    <t>C-914001111-0</t>
  </si>
  <si>
    <t>OSAZ SIL DOPR ZNACEK NA SLOUPKY,KONZ</t>
  </si>
  <si>
    <t>R-001</t>
  </si>
  <si>
    <t>OSAZ SLOUPKU DZ DO PATKY VČ OSAZENI PATKY</t>
  </si>
  <si>
    <t>H-40445112-1</t>
  </si>
  <si>
    <t>ZNACKY DOPRAVNI P PREDNOST P7</t>
  </si>
  <si>
    <t>H-40445113-1</t>
  </si>
  <si>
    <t>ZNACKY DOPRAVNI P PREDNOST P8</t>
  </si>
  <si>
    <t>H-40445124-1</t>
  </si>
  <si>
    <t>ZNACKY DOPRAVNI OBDELNIK IZ4a,b</t>
  </si>
  <si>
    <t>H-40445162-1</t>
  </si>
  <si>
    <t>PATKA DOPRAVNI ZNACKY D 70MM</t>
  </si>
  <si>
    <t>H-40445152-1</t>
  </si>
  <si>
    <t>SLOUPEK DOPRAVNI ZNACKY L 3,5M D 70MM</t>
  </si>
  <si>
    <t>OSTATNÍ KONSTRUKCE A PRÁCE CELKEM</t>
  </si>
  <si>
    <t>oddíl 96</t>
  </si>
  <si>
    <t>Bourání konstrukcí:</t>
  </si>
  <si>
    <t>C-979082213-0</t>
  </si>
  <si>
    <t>VODOR DOPRAVA SUTI SUCHO 1KM</t>
  </si>
  <si>
    <t>C-979082219-0</t>
  </si>
  <si>
    <t>PRIPL ZKD 1KM DOPR SUTI SUCHO 1KM-</t>
  </si>
  <si>
    <t>doprava do 20 km</t>
  </si>
  <si>
    <t>C-979081136-0</t>
  </si>
  <si>
    <t>SKLADKOVNE ASFALT A ZIVICE BEZ DEHTU</t>
  </si>
  <si>
    <t>BOURÁNÍ KONSTRUKCÍ CELKEM</t>
  </si>
  <si>
    <t>oddíl 99</t>
  </si>
  <si>
    <t>Přesun hmot:</t>
  </si>
  <si>
    <t>C-998225111-0</t>
  </si>
  <si>
    <t>PRESUN HMOT POZEM KOMUN KRYT ZIVICNY</t>
  </si>
  <si>
    <t>PŘESUN HMOT CELKEM</t>
  </si>
  <si>
    <t>Základní rozpočtové náklady stav. objektu celkem (bez DPH) :</t>
  </si>
  <si>
    <t xml:space="preserve">Objekt : SO 101 b - komunikace - práce obec </t>
  </si>
  <si>
    <t>C-113203111-0</t>
  </si>
  <si>
    <t>VYTRHANI OBRUB Z DLAZEB KOSTEK</t>
  </si>
  <si>
    <t xml:space="preserve">linka ve vjezdech k odstranění 51,05m + 37,38m + linka ve vjezdech výšková úprava 48,26m + 38,87m + přídlažba z bet. tvarovek 125,25m + přídlažba 77,20m </t>
  </si>
  <si>
    <t>C-113106221-0</t>
  </si>
  <si>
    <t>ROZ DLAZ VOZ 200M2 KOSTKA DR KAM SUT</t>
  </si>
  <si>
    <t>jen nájezdový klín š.1,5 m (vyrovnání navýšení nivelety komunikace)plocha u OU 25 m + zastávka 35 m + vjezd u č.p. 99 7 m</t>
  </si>
  <si>
    <t>C-113105142-0</t>
  </si>
  <si>
    <t>ROZ DLAZ VOZ LOM KAM SUCHO+SPAR POUZ</t>
  </si>
  <si>
    <t>vjezdy k hasičské zbrojnici a vstup ke kapli</t>
  </si>
  <si>
    <t>C-564821111-0</t>
  </si>
  <si>
    <t>PODKLAD ZE STERKODRTE TL PO ZHUT 8CM</t>
  </si>
  <si>
    <t>úprava sjezdů a doplnění konstr pod dlážděné plochy</t>
  </si>
  <si>
    <t>C-591211111-0</t>
  </si>
  <si>
    <t>KLAD DLAZ KOST KAMEN DROB KAM TEZ 5CM</t>
  </si>
  <si>
    <t>R-594111111-0</t>
  </si>
  <si>
    <t>DLAZBA LOM KAM 25CM DO KAM TEZ 5CM MAT OBJEDNATELE</t>
  </si>
  <si>
    <t>C-979071121-0</t>
  </si>
  <si>
    <t>OCIST DLAZ KOSTEK DROB SPARY KAM TEZ</t>
  </si>
  <si>
    <t>jen nájezdový klín š.1,5 m (vyrovnání navýšení nivelety komunikace)plocha ((u OU 25 m + zastávka 35 m + vjezd u č.p. 99 7 m) * 1,5 m) + přídlažba(202,45 x0,1)</t>
  </si>
  <si>
    <t>Objekt : SO-102a - chodník - jen nejnutnější práce pro realizaci prací SÚS</t>
  </si>
  <si>
    <t>R-113151215-1</t>
  </si>
  <si>
    <t>FREZOVANI ZIVICE 500M2- TL 12CM</t>
  </si>
  <si>
    <t>rýha pro obrubníky š.0,5 m 162,9 m * 0,5m</t>
  </si>
  <si>
    <t>C-122301102-0</t>
  </si>
  <si>
    <t>ODKOP NEZAP HORN TR 4 DO 1000M3</t>
  </si>
  <si>
    <t>chodník 48,45 m3 + vjezdy 27,71 m3</t>
  </si>
  <si>
    <t>C-122301109-0</t>
  </si>
  <si>
    <t>PRIPL ZA LEPIVOST ODKOP HORNIN TR 4</t>
  </si>
  <si>
    <t>C-132301101-0</t>
  </si>
  <si>
    <t>HLOUB RYH TR 4 S DO 60CM DO 100M3</t>
  </si>
  <si>
    <t>pod obruby 22,51 m3</t>
  </si>
  <si>
    <t>C-181101002-0</t>
  </si>
  <si>
    <t>UPRAVA PLANE VYROV -500M2 H 1-4 ZHUT</t>
  </si>
  <si>
    <t>(pod sil. obruby 162,9 x 0,35)+ chodník (9,2+4,98+11,2+67,9+34,7+39,9+7,03+18,9) + levostranné vjezdy (9,3+5,2+8,4+5,05+12,8+7,6+15,1)</t>
  </si>
  <si>
    <t>chodník 184,60 m2</t>
  </si>
  <si>
    <t>C-564871111-0</t>
  </si>
  <si>
    <t>PODKLAD ZE STERKODRTE TL PO ZHUT 25CM</t>
  </si>
  <si>
    <t>vjezdy vlevo 71,05 m2</t>
  </si>
  <si>
    <t>C-564831111-0</t>
  </si>
  <si>
    <t>PODKLAD ZE STERKODRTE TL PO ZHUT 10CM</t>
  </si>
  <si>
    <t>pod obruby 162,9 m x 0,35 m</t>
  </si>
  <si>
    <t>C-916533211-0</t>
  </si>
  <si>
    <t>OSAZ OBRUB SIL BET -OPERA DO BET STOJ</t>
  </si>
  <si>
    <t>H-59217021-1</t>
  </si>
  <si>
    <t>OBRUBNIKY SILNIC ABO 15-25 PRIR</t>
  </si>
  <si>
    <t>112,60 m * 1,02</t>
  </si>
  <si>
    <t>H-59217041-1</t>
  </si>
  <si>
    <t>OBRUBNIKY SILNIC ABO 15-25 PRECH PRIR</t>
  </si>
  <si>
    <t>15 m * 1,02</t>
  </si>
  <si>
    <t>H-59217061-1</t>
  </si>
  <si>
    <t>OBRUBNIKY SILNIC ABO 15-15 NAJEZD PRI</t>
  </si>
  <si>
    <t>36,50 m * 1,02</t>
  </si>
  <si>
    <t>C-916531111-0</t>
  </si>
  <si>
    <t>OSAZ OBRUB ZAHON -OPERA DO LOZE Z BET</t>
  </si>
  <si>
    <t>H-59217094-1</t>
  </si>
  <si>
    <t>OBRUBNIK PARK ABO 5-20P 50x5x20 PRIR</t>
  </si>
  <si>
    <t>43,30 m*2*1,02</t>
  </si>
  <si>
    <t>R-04</t>
  </si>
  <si>
    <t>ZRIZ VPUSTI OBRUBNIKOVE BETON - vč. materiálu a mříže Radbuza</t>
  </si>
  <si>
    <t>KPL</t>
  </si>
  <si>
    <t>Objekt : SO-102b - pravostranné vjezdy - jen nejnutnější práce pro realizaci prací SÚS</t>
  </si>
  <si>
    <t>rýha pro obrubníky š.0,5 m -   199,65 m * 0,5 m 99,83 m2</t>
  </si>
  <si>
    <t>plochy napojení MK - oprava povrchu 70,08 ( napojení ul. Na Radosti)+55,87 (napojení jednosměrné ul.)m2</t>
  </si>
  <si>
    <t>chodník 10,80 m3 + vjezdy 20,85 m3</t>
  </si>
  <si>
    <t>pod obruby 33,86 m3</t>
  </si>
  <si>
    <t xml:space="preserve">(pod sil. obruby 199,65 x 0,35)+(plocha pravostranných vjezdů 30,80 m2) + chodník 9,2 m2 </t>
  </si>
  <si>
    <t>chodník 9,20 m2</t>
  </si>
  <si>
    <t xml:space="preserve">vjezdy vpravo 30,8 m2 </t>
  </si>
  <si>
    <t>pod obruby 199,7 m x 0,35 m</t>
  </si>
  <si>
    <t>C-919731123-0</t>
  </si>
  <si>
    <t>ZAROVNANI STYCNE PL ZIVICNE TL 20CM</t>
  </si>
  <si>
    <t>napojení na okolní komunikace 19,14m</t>
  </si>
  <si>
    <t>11,20 m * 1,02</t>
  </si>
  <si>
    <t>H-59217023-1</t>
  </si>
  <si>
    <t>OBRUBNIKY SILNIC ABO 15-25 P PRIR</t>
  </si>
  <si>
    <t>38,7 m * 1,02</t>
  </si>
  <si>
    <t>7 m * 1,02</t>
  </si>
  <si>
    <t>134,6 m * 1,02</t>
  </si>
  <si>
    <t>H-59217509-1</t>
  </si>
  <si>
    <t>OBRUBNIK SIL BEST LINEA I PRIR L 50CM</t>
  </si>
  <si>
    <t>12,0 m * 2 * 1,02</t>
  </si>
  <si>
    <t>Objekt : SO-102c - horní náves - nejnutnější práce pro realizaci SÚS</t>
  </si>
  <si>
    <t>chodník 210,00 m2</t>
  </si>
  <si>
    <t>C-596111111-0</t>
  </si>
  <si>
    <t>KLAD DLAZ PESI MOZAIKA 1BAR KAM TEZ</t>
  </si>
  <si>
    <t>mezichodník horní náves 16,20 m2</t>
  </si>
  <si>
    <t>H-58380131-1</t>
  </si>
  <si>
    <t>KOSTKY DLAZ ZUL STIP SEDE MOZAIK 4/6</t>
  </si>
  <si>
    <t>16,20m2 * 1,02</t>
  </si>
  <si>
    <t>C-596911211-0</t>
  </si>
  <si>
    <t>KLAD DLAZ BET KOM ZAMK 8CM A 100M2</t>
  </si>
  <si>
    <t>varovné pásy pro nevid 12,6 + 12 m2</t>
  </si>
  <si>
    <t>H-59246028-1</t>
  </si>
  <si>
    <t>DLAZ ZAMK BEST KLASIKO NEVID 8CM BAR</t>
  </si>
  <si>
    <t>24,6,88 m2 * 1,02</t>
  </si>
  <si>
    <t>vjezdy vpravo 30,8 m2 + chodníkové přejezdy Horní náves 29,30 + 28,00 m2 - varovné pásy pro nevidomé</t>
  </si>
  <si>
    <t>H-58380152-1</t>
  </si>
  <si>
    <t>KOSTKY DLAZ ZUL STIP SEDE DROBNE 8/10</t>
  </si>
  <si>
    <t>64,77m2 * 1,02</t>
  </si>
  <si>
    <t>Objekt : SO-103 - úprava plochy u obchodu - práce nutné pro realizaci prací SUS</t>
  </si>
  <si>
    <t>51,40 m * 0,35m * 0,3m</t>
  </si>
  <si>
    <t xml:space="preserve">(51,40 * 0,3) </t>
  </si>
  <si>
    <t>C-113108442-0</t>
  </si>
  <si>
    <t>ROZRYTI KRYTU Z KAM S ZIVIC POJIVEM</t>
  </si>
  <si>
    <t>33,70m*1,5m</t>
  </si>
  <si>
    <t>C-566301111-0</t>
  </si>
  <si>
    <t>UPRAVA KRYTU KAM DRC 0,06m3/m2</t>
  </si>
  <si>
    <t>ŠD pod obruby</t>
  </si>
  <si>
    <t>50,55 * 1,02</t>
  </si>
  <si>
    <t>51,4 m * 1,02</t>
  </si>
  <si>
    <t>Objekt : SO-104 - zpevnění vjezdů směr Lipnice - práce nutné pro realizaci prací SUS</t>
  </si>
  <si>
    <t>137,9 m * 0,35m * 0,25m</t>
  </si>
  <si>
    <t xml:space="preserve">(137,9 * 0,25) </t>
  </si>
  <si>
    <t>ŠD pod obruby + provizorní zpevnění vjezdů 50,48 m2</t>
  </si>
  <si>
    <t>137,9 m * 1,02</t>
  </si>
  <si>
    <t>Objekt : SO-105 - zpevnění vjezdů směr Nezvěstice - práce nutné pro realizaci prací SUS</t>
  </si>
  <si>
    <t>287,55 m * 0,35m * 0,25m</t>
  </si>
  <si>
    <t>(287,55 * 0,25)</t>
  </si>
  <si>
    <t>ŠD pod obruby + provizorní zpevnění vjezdů 62,65 m2</t>
  </si>
  <si>
    <t>287,55 m * 1,02</t>
  </si>
  <si>
    <t>Objekt : VRN - vedlejší rozpočtové náklady</t>
  </si>
  <si>
    <t>vytýčení stávajících inženýrských sítí</t>
  </si>
  <si>
    <t>kpl</t>
  </si>
  <si>
    <t>R-002</t>
  </si>
  <si>
    <t>geodetické práce před zahájením prací</t>
  </si>
  <si>
    <t>R-003</t>
  </si>
  <si>
    <t>geodetické práce v průběhu prací</t>
  </si>
  <si>
    <t>R-004</t>
  </si>
  <si>
    <t>geodetické zaměření skutečného provedení</t>
  </si>
  <si>
    <t>R-005</t>
  </si>
  <si>
    <t>dokumentace skutečného provedení</t>
  </si>
  <si>
    <t>R-006</t>
  </si>
  <si>
    <t>DIO</t>
  </si>
  <si>
    <t>zařízení staveniště</t>
  </si>
  <si>
    <t>R-007</t>
  </si>
  <si>
    <t xml:space="preserve">geometrický plán 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</si>
</sst>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[$]@"/>
    <numFmt numFmtId="165" formatCode="#,##0.0"/>
    <numFmt numFmtId="166" formatCode="#,##0.000"/>
  </numFmts>
  <fonts count="44">
    <font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164" fontId="0" fillId="33" borderId="12" xfId="0" applyNumberFormat="1" applyFont="1" applyFill="1" applyBorder="1" applyAlignment="1">
      <alignment horizontal="center" vertical="center"/>
    </xf>
    <xf numFmtId="164" fontId="0" fillId="34" borderId="13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34" borderId="16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164" fontId="0" fillId="0" borderId="11" xfId="0" applyNumberFormat="1" applyFont="1" applyBorder="1" applyAlignment="1">
      <alignment vertical="center"/>
    </xf>
    <xf numFmtId="164" fontId="0" fillId="0" borderId="16" xfId="0" applyNumberFormat="1" applyFont="1" applyBorder="1" applyAlignment="1">
      <alignment vertical="center"/>
    </xf>
    <xf numFmtId="0" fontId="0" fillId="0" borderId="17" xfId="0" applyFont="1" applyBorder="1" applyAlignment="1">
      <alignment horizontal="right" vertical="center"/>
    </xf>
    <xf numFmtId="0" fontId="4" fillId="33" borderId="18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7" xfId="0" applyFont="1" applyBorder="1" applyAlignment="1">
      <alignment vertical="center" wrapText="1"/>
    </xf>
    <xf numFmtId="0" fontId="0" fillId="0" borderId="17" xfId="0" applyFont="1" applyBorder="1" applyAlignment="1">
      <alignment horizontal="center" vertical="center"/>
    </xf>
    <xf numFmtId="3" fontId="0" fillId="0" borderId="17" xfId="0" applyNumberFormat="1" applyFont="1" applyBorder="1" applyAlignment="1">
      <alignment horizontal="right" vertical="center"/>
    </xf>
    <xf numFmtId="3" fontId="0" fillId="0" borderId="16" xfId="0" applyNumberFormat="1" applyFont="1" applyBorder="1" applyAlignment="1">
      <alignment horizontal="right" vertical="center"/>
    </xf>
    <xf numFmtId="3" fontId="4" fillId="33" borderId="20" xfId="0" applyNumberFormat="1" applyFont="1" applyFill="1" applyBorder="1" applyAlignment="1">
      <alignment horizontal="right" vertical="center"/>
    </xf>
    <xf numFmtId="3" fontId="4" fillId="33" borderId="18" xfId="0" applyNumberFormat="1" applyFont="1" applyFill="1" applyBorder="1" applyAlignment="1">
      <alignment horizontal="right" vertical="center"/>
    </xf>
    <xf numFmtId="0" fontId="0" fillId="0" borderId="21" xfId="0" applyFont="1" applyBorder="1" applyAlignment="1">
      <alignment horizontal="left" vertical="center"/>
    </xf>
    <xf numFmtId="164" fontId="0" fillId="34" borderId="22" xfId="0" applyNumberFormat="1" applyFont="1" applyFill="1" applyBorder="1" applyAlignment="1">
      <alignment horizontal="center" vertical="center"/>
    </xf>
    <xf numFmtId="0" fontId="0" fillId="0" borderId="23" xfId="0" applyFont="1" applyBorder="1" applyAlignment="1">
      <alignment horizontal="left" vertical="center"/>
    </xf>
    <xf numFmtId="3" fontId="0" fillId="0" borderId="16" xfId="0" applyNumberFormat="1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4" fontId="0" fillId="34" borderId="25" xfId="0" applyNumberFormat="1" applyFont="1" applyFill="1" applyBorder="1" applyAlignment="1">
      <alignment horizontal="right" vertical="center"/>
    </xf>
    <xf numFmtId="0" fontId="0" fillId="0" borderId="26" xfId="0" applyFont="1" applyBorder="1" applyAlignment="1">
      <alignment horizontal="center" vertical="center"/>
    </xf>
    <xf numFmtId="3" fontId="0" fillId="34" borderId="27" xfId="0" applyNumberFormat="1" applyFont="1" applyFill="1" applyBorder="1" applyAlignment="1">
      <alignment horizontal="right" vertical="center"/>
    </xf>
    <xf numFmtId="0" fontId="3" fillId="0" borderId="0" xfId="0" applyFont="1" applyAlignment="1">
      <alignment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4" fillId="33" borderId="32" xfId="0" applyFont="1" applyFill="1" applyBorder="1" applyAlignment="1">
      <alignment horizontal="left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7" fillId="0" borderId="35" xfId="0" applyFont="1" applyBorder="1" applyAlignment="1">
      <alignment vertical="center"/>
    </xf>
    <xf numFmtId="0" fontId="8" fillId="0" borderId="36" xfId="0" applyFont="1" applyBorder="1" applyAlignment="1">
      <alignment horizontal="left" vertical="center"/>
    </xf>
    <xf numFmtId="0" fontId="7" fillId="0" borderId="36" xfId="0" applyFont="1" applyBorder="1" applyAlignment="1">
      <alignment/>
    </xf>
    <xf numFmtId="0" fontId="7" fillId="0" borderId="37" xfId="0" applyFont="1" applyBorder="1" applyAlignment="1">
      <alignment/>
    </xf>
    <xf numFmtId="0" fontId="7" fillId="0" borderId="0" xfId="0" applyFont="1" applyAlignment="1">
      <alignment/>
    </xf>
    <xf numFmtId="49" fontId="8" fillId="0" borderId="38" xfId="0" applyNumberFormat="1" applyFont="1" applyBorder="1" applyAlignment="1">
      <alignment horizontal="right" vertical="center"/>
    </xf>
    <xf numFmtId="0" fontId="8" fillId="0" borderId="28" xfId="0" applyFont="1" applyBorder="1" applyAlignment="1">
      <alignment horizontal="left" vertical="center"/>
    </xf>
    <xf numFmtId="3" fontId="7" fillId="0" borderId="28" xfId="0" applyNumberFormat="1" applyFont="1" applyBorder="1" applyAlignment="1">
      <alignment vertical="center"/>
    </xf>
    <xf numFmtId="3" fontId="8" fillId="0" borderId="22" xfId="0" applyNumberFormat="1" applyFont="1" applyBorder="1" applyAlignment="1">
      <alignment vertical="center"/>
    </xf>
    <xf numFmtId="0" fontId="8" fillId="33" borderId="39" xfId="0" applyFont="1" applyFill="1" applyBorder="1" applyAlignment="1">
      <alignment horizontal="right" vertical="center"/>
    </xf>
    <xf numFmtId="0" fontId="8" fillId="33" borderId="40" xfId="0" applyFont="1" applyFill="1" applyBorder="1" applyAlignment="1">
      <alignment horizontal="left" vertical="center"/>
    </xf>
    <xf numFmtId="3" fontId="8" fillId="33" borderId="40" xfId="0" applyNumberFormat="1" applyFont="1" applyFill="1" applyBorder="1" applyAlignment="1">
      <alignment vertical="center"/>
    </xf>
    <xf numFmtId="3" fontId="8" fillId="33" borderId="41" xfId="0" applyNumberFormat="1" applyFont="1" applyFill="1" applyBorder="1" applyAlignment="1">
      <alignment vertical="center"/>
    </xf>
    <xf numFmtId="0" fontId="7" fillId="33" borderId="42" xfId="0" applyFont="1" applyFill="1" applyBorder="1" applyAlignment="1">
      <alignment/>
    </xf>
    <xf numFmtId="0" fontId="8" fillId="33" borderId="43" xfId="0" applyFont="1" applyFill="1" applyBorder="1" applyAlignment="1">
      <alignment horizontal="left" vertical="center"/>
    </xf>
    <xf numFmtId="3" fontId="8" fillId="33" borderId="43" xfId="0" applyNumberFormat="1" applyFont="1" applyFill="1" applyBorder="1" applyAlignment="1">
      <alignment vertical="center"/>
    </xf>
    <xf numFmtId="3" fontId="8" fillId="33" borderId="44" xfId="0" applyNumberFormat="1" applyFont="1" applyFill="1" applyBorder="1" applyAlignment="1">
      <alignment vertical="center"/>
    </xf>
    <xf numFmtId="0" fontId="6" fillId="0" borderId="45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33" borderId="39" xfId="0" applyFont="1" applyFill="1" applyBorder="1" applyAlignment="1">
      <alignment horizontal="center"/>
    </xf>
    <xf numFmtId="0" fontId="6" fillId="33" borderId="40" xfId="0" applyFont="1" applyFill="1" applyBorder="1" applyAlignment="1">
      <alignment horizontal="center"/>
    </xf>
    <xf numFmtId="0" fontId="6" fillId="33" borderId="47" xfId="0" applyFont="1" applyFill="1" applyBorder="1" applyAlignment="1">
      <alignment horizontal="center"/>
    </xf>
    <xf numFmtId="0" fontId="6" fillId="33" borderId="48" xfId="0" applyFont="1" applyFill="1" applyBorder="1" applyAlignment="1">
      <alignment horizontal="center"/>
    </xf>
    <xf numFmtId="0" fontId="6" fillId="33" borderId="49" xfId="0" applyFont="1" applyFill="1" applyBorder="1" applyAlignment="1">
      <alignment horizontal="center"/>
    </xf>
    <xf numFmtId="0" fontId="6" fillId="33" borderId="50" xfId="0" applyFont="1" applyFill="1" applyBorder="1" applyAlignment="1">
      <alignment horizontal="center"/>
    </xf>
    <xf numFmtId="0" fontId="8" fillId="0" borderId="38" xfId="0" applyFont="1" applyBorder="1" applyAlignment="1">
      <alignment/>
    </xf>
    <xf numFmtId="0" fontId="8" fillId="0" borderId="28" xfId="0" applyFont="1" applyBorder="1" applyAlignment="1">
      <alignment/>
    </xf>
    <xf numFmtId="0" fontId="8" fillId="0" borderId="28" xfId="0" applyFont="1" applyBorder="1" applyAlignment="1">
      <alignment vertical="center"/>
    </xf>
    <xf numFmtId="0" fontId="8" fillId="0" borderId="12" xfId="0" applyFont="1" applyBorder="1" applyAlignment="1">
      <alignment/>
    </xf>
    <xf numFmtId="0" fontId="8" fillId="0" borderId="51" xfId="0" applyFont="1" applyBorder="1" applyAlignment="1">
      <alignment/>
    </xf>
    <xf numFmtId="0" fontId="8" fillId="0" borderId="0" xfId="0" applyFont="1" applyAlignment="1">
      <alignment/>
    </xf>
    <xf numFmtId="0" fontId="8" fillId="0" borderId="5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53" xfId="0" applyFont="1" applyBorder="1" applyAlignment="1">
      <alignment/>
    </xf>
    <xf numFmtId="0" fontId="8" fillId="0" borderId="54" xfId="0" applyFont="1" applyBorder="1" applyAlignment="1">
      <alignment horizontal="right" vertical="center"/>
    </xf>
    <xf numFmtId="0" fontId="8" fillId="0" borderId="54" xfId="0" applyFont="1" applyBorder="1" applyAlignment="1">
      <alignment horizontal="left" vertical="center"/>
    </xf>
    <xf numFmtId="0" fontId="8" fillId="0" borderId="54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46" xfId="0" applyFont="1" applyBorder="1" applyAlignment="1">
      <alignment/>
    </xf>
    <xf numFmtId="0" fontId="8" fillId="0" borderId="16" xfId="0" applyFont="1" applyBorder="1" applyAlignment="1">
      <alignment/>
    </xf>
    <xf numFmtId="49" fontId="6" fillId="0" borderId="38" xfId="0" applyNumberFormat="1" applyFont="1" applyBorder="1" applyAlignment="1">
      <alignment horizontal="right" vertical="top"/>
    </xf>
    <xf numFmtId="0" fontId="6" fillId="0" borderId="28" xfId="0" applyFont="1" applyBorder="1" applyAlignment="1">
      <alignment horizontal="left" vertical="top"/>
    </xf>
    <xf numFmtId="0" fontId="9" fillId="0" borderId="28" xfId="0" applyFont="1" applyBorder="1" applyAlignment="1">
      <alignment horizontal="center" vertical="top"/>
    </xf>
    <xf numFmtId="4" fontId="6" fillId="0" borderId="28" xfId="0" applyNumberFormat="1" applyFont="1" applyBorder="1" applyAlignment="1">
      <alignment vertical="top"/>
    </xf>
    <xf numFmtId="165" fontId="6" fillId="0" borderId="38" xfId="0" applyNumberFormat="1" applyFont="1" applyBorder="1" applyAlignment="1">
      <alignment vertical="top"/>
    </xf>
    <xf numFmtId="165" fontId="6" fillId="0" borderId="28" xfId="0" applyNumberFormat="1" applyFont="1" applyBorder="1" applyAlignment="1">
      <alignment vertical="top"/>
    </xf>
    <xf numFmtId="166" fontId="6" fillId="0" borderId="28" xfId="0" applyNumberFormat="1" applyFont="1" applyBorder="1" applyAlignment="1">
      <alignment vertical="top"/>
    </xf>
    <xf numFmtId="166" fontId="6" fillId="0" borderId="22" xfId="0" applyNumberFormat="1" applyFont="1" applyBorder="1" applyAlignment="1">
      <alignment vertical="top"/>
    </xf>
    <xf numFmtId="0" fontId="6" fillId="0" borderId="38" xfId="0" applyFont="1" applyBorder="1" applyAlignment="1">
      <alignment vertical="top"/>
    </xf>
    <xf numFmtId="0" fontId="6" fillId="0" borderId="28" xfId="0" applyFont="1" applyBorder="1" applyAlignment="1">
      <alignment horizontal="left" vertical="top" wrapText="1"/>
    </xf>
    <xf numFmtId="0" fontId="6" fillId="0" borderId="28" xfId="0" applyFont="1" applyBorder="1" applyAlignment="1">
      <alignment vertical="top"/>
    </xf>
    <xf numFmtId="0" fontId="6" fillId="0" borderId="22" xfId="0" applyFont="1" applyBorder="1" applyAlignment="1">
      <alignment vertical="top"/>
    </xf>
    <xf numFmtId="0" fontId="6" fillId="0" borderId="38" xfId="0" applyNumberFormat="1" applyFont="1" applyBorder="1" applyAlignment="1">
      <alignment horizontal="right" vertical="top"/>
    </xf>
    <xf numFmtId="0" fontId="8" fillId="33" borderId="24" xfId="0" applyFont="1" applyFill="1" applyBorder="1" applyAlignment="1">
      <alignment/>
    </xf>
    <xf numFmtId="49" fontId="8" fillId="33" borderId="25" xfId="0" applyNumberFormat="1" applyFont="1" applyFill="1" applyBorder="1" applyAlignment="1">
      <alignment horizontal="right" vertical="center"/>
    </xf>
    <xf numFmtId="0" fontId="8" fillId="33" borderId="25" xfId="0" applyFont="1" applyFill="1" applyBorder="1" applyAlignment="1">
      <alignment horizontal="left" vertical="center"/>
    </xf>
    <xf numFmtId="0" fontId="8" fillId="33" borderId="25" xfId="0" applyFont="1" applyFill="1" applyBorder="1" applyAlignment="1">
      <alignment/>
    </xf>
    <xf numFmtId="0" fontId="8" fillId="33" borderId="55" xfId="0" applyFont="1" applyFill="1" applyBorder="1" applyAlignment="1">
      <alignment/>
    </xf>
    <xf numFmtId="165" fontId="8" fillId="33" borderId="56" xfId="0" applyNumberFormat="1" applyFont="1" applyFill="1" applyBorder="1" applyAlignment="1">
      <alignment vertical="center"/>
    </xf>
    <xf numFmtId="0" fontId="8" fillId="33" borderId="56" xfId="0" applyFont="1" applyFill="1" applyBorder="1" applyAlignment="1">
      <alignment/>
    </xf>
    <xf numFmtId="165" fontId="8" fillId="33" borderId="26" xfId="0" applyNumberFormat="1" applyFont="1" applyFill="1" applyBorder="1" applyAlignment="1">
      <alignment vertical="center"/>
    </xf>
    <xf numFmtId="0" fontId="8" fillId="33" borderId="57" xfId="0" applyFont="1" applyFill="1" applyBorder="1" applyAlignment="1">
      <alignment/>
    </xf>
    <xf numFmtId="166" fontId="8" fillId="33" borderId="31" xfId="0" applyNumberFormat="1" applyFont="1" applyFill="1" applyBorder="1" applyAlignment="1">
      <alignment vertical="center"/>
    </xf>
    <xf numFmtId="0" fontId="0" fillId="0" borderId="58" xfId="0" applyBorder="1" applyAlignment="1">
      <alignment/>
    </xf>
    <xf numFmtId="0" fontId="8" fillId="33" borderId="59" xfId="0" applyFont="1" applyFill="1" applyBorder="1" applyAlignment="1">
      <alignment/>
    </xf>
    <xf numFmtId="0" fontId="8" fillId="33" borderId="20" xfId="0" applyFont="1" applyFill="1" applyBorder="1" applyAlignment="1">
      <alignment/>
    </xf>
    <xf numFmtId="0" fontId="8" fillId="33" borderId="60" xfId="0" applyFont="1" applyFill="1" applyBorder="1" applyAlignment="1">
      <alignment vertical="center"/>
    </xf>
    <xf numFmtId="0" fontId="8" fillId="33" borderId="60" xfId="0" applyFont="1" applyFill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164" fontId="0" fillId="33" borderId="51" xfId="0" applyNumberFormat="1" applyFont="1" applyFill="1" applyBorder="1" applyAlignment="1">
      <alignment vertical="center" wrapText="1"/>
    </xf>
    <xf numFmtId="164" fontId="0" fillId="34" borderId="13" xfId="0" applyNumberFormat="1" applyFont="1" applyFill="1" applyBorder="1" applyAlignment="1">
      <alignment horizontal="center" vertical="center"/>
    </xf>
    <xf numFmtId="0" fontId="0" fillId="0" borderId="61" xfId="0" applyFont="1" applyBorder="1" applyAlignment="1">
      <alignment vertical="center"/>
    </xf>
    <xf numFmtId="164" fontId="0" fillId="34" borderId="62" xfId="0" applyNumberFormat="1" applyFont="1" applyFill="1" applyBorder="1" applyAlignment="1">
      <alignment vertical="center" wrapText="1"/>
    </xf>
    <xf numFmtId="0" fontId="0" fillId="0" borderId="14" xfId="0" applyFont="1" applyBorder="1" applyAlignment="1">
      <alignment vertical="center"/>
    </xf>
    <xf numFmtId="0" fontId="0" fillId="34" borderId="16" xfId="0" applyFont="1" applyFill="1" applyBorder="1" applyAlignment="1">
      <alignment vertical="center"/>
    </xf>
    <xf numFmtId="164" fontId="0" fillId="34" borderId="12" xfId="0" applyNumberFormat="1" applyFont="1" applyFill="1" applyBorder="1" applyAlignment="1">
      <alignment vertical="center"/>
    </xf>
    <xf numFmtId="164" fontId="0" fillId="34" borderId="13" xfId="0" applyNumberFormat="1" applyFont="1" applyFill="1" applyBorder="1" applyAlignment="1">
      <alignment vertical="center"/>
    </xf>
    <xf numFmtId="0" fontId="2" fillId="0" borderId="63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3" fontId="0" fillId="0" borderId="58" xfId="0" applyNumberFormat="1" applyFont="1" applyBorder="1" applyAlignment="1">
      <alignment horizontal="right" vertical="center"/>
    </xf>
    <xf numFmtId="3" fontId="0" fillId="0" borderId="15" xfId="0" applyNumberFormat="1" applyFont="1" applyBorder="1" applyAlignment="1">
      <alignment horizontal="right" vertical="center"/>
    </xf>
    <xf numFmtId="0" fontId="0" fillId="0" borderId="61" xfId="0" applyFont="1" applyBorder="1" applyAlignment="1">
      <alignment/>
    </xf>
    <xf numFmtId="0" fontId="3" fillId="0" borderId="14" xfId="0" applyFont="1" applyBorder="1" applyAlignment="1">
      <alignment vertical="center"/>
    </xf>
    <xf numFmtId="3" fontId="3" fillId="0" borderId="15" xfId="0" applyNumberFormat="1" applyFont="1" applyBorder="1" applyAlignment="1">
      <alignment horizontal="right" vertical="center"/>
    </xf>
    <xf numFmtId="0" fontId="0" fillId="0" borderId="53" xfId="0" applyFont="1" applyBorder="1" applyAlignment="1">
      <alignment vertical="center"/>
    </xf>
    <xf numFmtId="0" fontId="4" fillId="33" borderId="42" xfId="0" applyFont="1" applyFill="1" applyBorder="1" applyAlignment="1">
      <alignment horizontal="left" vertical="center"/>
    </xf>
    <xf numFmtId="3" fontId="4" fillId="33" borderId="60" xfId="0" applyNumberFormat="1" applyFont="1" applyFill="1" applyBorder="1" applyAlignment="1">
      <alignment horizontal="right" vertical="center"/>
    </xf>
    <xf numFmtId="0" fontId="0" fillId="0" borderId="46" xfId="0" applyFont="1" applyBorder="1" applyAlignment="1">
      <alignment vertical="center"/>
    </xf>
    <xf numFmtId="0" fontId="0" fillId="0" borderId="52" xfId="0" applyFont="1" applyBorder="1" applyAlignment="1">
      <alignment/>
    </xf>
    <xf numFmtId="0" fontId="0" fillId="0" borderId="57" xfId="0" applyFont="1" applyBorder="1" applyAlignment="1">
      <alignment horizontal="center" vertical="center"/>
    </xf>
    <xf numFmtId="164" fontId="0" fillId="34" borderId="16" xfId="0" applyNumberFormat="1" applyFont="1" applyFill="1" applyBorder="1" applyAlignment="1">
      <alignment vertical="center" wrapText="1"/>
    </xf>
    <xf numFmtId="164" fontId="0" fillId="34" borderId="16" xfId="0" applyNumberFormat="1" applyFont="1" applyFill="1" applyBorder="1" applyAlignment="1">
      <alignment vertical="center"/>
    </xf>
    <xf numFmtId="0" fontId="4" fillId="33" borderId="59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45" xfId="0" applyFont="1" applyBorder="1" applyAlignment="1">
      <alignment horizontal="left" vertical="center"/>
    </xf>
    <xf numFmtId="0" fontId="0" fillId="0" borderId="64" xfId="0" applyFont="1" applyBorder="1" applyAlignment="1">
      <alignment horizontal="left" vertical="center"/>
    </xf>
    <xf numFmtId="164" fontId="0" fillId="33" borderId="38" xfId="0" applyNumberFormat="1" applyFont="1" applyFill="1" applyBorder="1" applyAlignment="1">
      <alignment horizontal="center" vertical="center"/>
    </xf>
    <xf numFmtId="164" fontId="0" fillId="33" borderId="28" xfId="0" applyNumberFormat="1" applyFont="1" applyFill="1" applyBorder="1" applyAlignment="1">
      <alignment horizontal="left" vertical="center" wrapText="1"/>
    </xf>
    <xf numFmtId="164" fontId="0" fillId="34" borderId="28" xfId="0" applyNumberFormat="1" applyFont="1" applyFill="1" applyBorder="1" applyAlignment="1">
      <alignment horizontal="center" vertical="center"/>
    </xf>
    <xf numFmtId="0" fontId="0" fillId="0" borderId="53" xfId="0" applyFont="1" applyBorder="1" applyAlignment="1">
      <alignment horizontal="left" vertical="center"/>
    </xf>
    <xf numFmtId="0" fontId="0" fillId="0" borderId="54" xfId="0" applyFont="1" applyBorder="1" applyAlignment="1">
      <alignment horizontal="left" vertical="center"/>
    </xf>
    <xf numFmtId="164" fontId="0" fillId="34" borderId="15" xfId="0" applyNumberFormat="1" applyFont="1" applyFill="1" applyBorder="1" applyAlignment="1">
      <alignment horizontal="left" vertical="center"/>
    </xf>
    <xf numFmtId="164" fontId="0" fillId="34" borderId="16" xfId="0" applyNumberFormat="1" applyFont="1" applyFill="1" applyBorder="1" applyAlignment="1">
      <alignment horizontal="right" vertical="center"/>
    </xf>
    <xf numFmtId="164" fontId="0" fillId="34" borderId="16" xfId="0" applyNumberFormat="1" applyFont="1" applyFill="1" applyBorder="1" applyAlignment="1">
      <alignment horizontal="left" vertical="center"/>
    </xf>
    <xf numFmtId="164" fontId="0" fillId="34" borderId="38" xfId="0" applyNumberFormat="1" applyFont="1" applyFill="1" applyBorder="1" applyAlignment="1">
      <alignment horizontal="left" vertical="center"/>
    </xf>
    <xf numFmtId="164" fontId="0" fillId="34" borderId="22" xfId="0" applyNumberFormat="1" applyFont="1" applyFill="1" applyBorder="1" applyAlignment="1">
      <alignment horizontal="left" vertical="center"/>
    </xf>
    <xf numFmtId="0" fontId="3" fillId="0" borderId="35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horizontal="left" vertical="center"/>
    </xf>
    <xf numFmtId="3" fontId="0" fillId="0" borderId="25" xfId="0" applyNumberFormat="1" applyFont="1" applyBorder="1" applyAlignment="1">
      <alignment horizontal="right" vertical="center"/>
    </xf>
    <xf numFmtId="0" fontId="0" fillId="34" borderId="24" xfId="0" applyFont="1" applyFill="1" applyBorder="1" applyAlignment="1">
      <alignment vertical="center"/>
    </xf>
    <xf numFmtId="0" fontId="0" fillId="0" borderId="25" xfId="0" applyFont="1" applyBorder="1" applyAlignment="1">
      <alignment vertical="center"/>
    </xf>
    <xf numFmtId="49" fontId="0" fillId="34" borderId="25" xfId="0" applyNumberFormat="1" applyFont="1" applyFill="1" applyBorder="1" applyAlignment="1">
      <alignment horizontal="right" vertical="center"/>
    </xf>
    <xf numFmtId="0" fontId="0" fillId="0" borderId="38" xfId="0" applyFont="1" applyBorder="1" applyAlignment="1">
      <alignment vertical="center"/>
    </xf>
    <xf numFmtId="3" fontId="0" fillId="0" borderId="28" xfId="0" applyNumberFormat="1" applyFont="1" applyBorder="1" applyAlignment="1">
      <alignment horizontal="right" vertical="center"/>
    </xf>
    <xf numFmtId="0" fontId="0" fillId="0" borderId="45" xfId="0" applyFont="1" applyBorder="1" applyAlignment="1">
      <alignment vertical="center"/>
    </xf>
    <xf numFmtId="3" fontId="3" fillId="0" borderId="64" xfId="0" applyNumberFormat="1" applyFont="1" applyBorder="1" applyAlignment="1">
      <alignment horizontal="right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164" fontId="0" fillId="34" borderId="38" xfId="0" applyNumberFormat="1" applyFont="1" applyFill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0" fillId="34" borderId="13" xfId="0" applyFont="1" applyFill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35" xfId="0" applyFont="1" applyBorder="1" applyAlignment="1">
      <alignment vertical="center"/>
    </xf>
    <xf numFmtId="165" fontId="0" fillId="34" borderId="36" xfId="0" applyNumberFormat="1" applyFont="1" applyFill="1" applyBorder="1" applyAlignment="1">
      <alignment horizontal="right" vertical="center"/>
    </xf>
    <xf numFmtId="3" fontId="0" fillId="0" borderId="36" xfId="0" applyNumberFormat="1" applyFont="1" applyBorder="1" applyAlignment="1">
      <alignment horizontal="right" vertical="center"/>
    </xf>
    <xf numFmtId="165" fontId="0" fillId="0" borderId="25" xfId="0" applyNumberFormat="1" applyFont="1" applyBorder="1" applyAlignment="1">
      <alignment horizontal="right" vertical="center"/>
    </xf>
    <xf numFmtId="165" fontId="0" fillId="34" borderId="25" xfId="0" applyNumberFormat="1" applyFont="1" applyFill="1" applyBorder="1" applyAlignment="1">
      <alignment horizontal="right" vertical="center"/>
    </xf>
    <xf numFmtId="164" fontId="4" fillId="33" borderId="66" xfId="0" applyNumberFormat="1" applyFont="1" applyFill="1" applyBorder="1" applyAlignment="1">
      <alignment horizontal="left" vertical="center"/>
    </xf>
    <xf numFmtId="3" fontId="4" fillId="33" borderId="33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3" fontId="8" fillId="33" borderId="44" xfId="0" applyNumberFormat="1" applyFont="1" applyFill="1" applyBorder="1" applyAlignment="1">
      <alignment horizontal="righ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0E0E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zoomScale="160" zoomScaleNormal="160" zoomScalePageLayoutView="0" workbookViewId="0" topLeftCell="A1">
      <selection activeCell="A5" sqref="A5"/>
    </sheetView>
  </sheetViews>
  <sheetFormatPr defaultColWidth="11.57421875" defaultRowHeight="12.75"/>
  <cols>
    <col min="1" max="1" width="16.8515625" style="0" customWidth="1"/>
    <col min="2" max="2" width="24.421875" style="0" customWidth="1"/>
    <col min="3" max="3" width="2.57421875" style="0" customWidth="1"/>
    <col min="4" max="4" width="14.7109375" style="0" customWidth="1"/>
    <col min="5" max="5" width="5.57421875" style="0" customWidth="1"/>
    <col min="6" max="6" width="17.57421875" style="0" customWidth="1"/>
    <col min="7" max="7" width="3.57421875" style="0" customWidth="1"/>
  </cols>
  <sheetData>
    <row r="1" spans="1:7" s="1" customFormat="1" ht="26.25" customHeight="1">
      <c r="A1" s="120" t="s">
        <v>0</v>
      </c>
      <c r="B1" s="120"/>
      <c r="C1" s="120"/>
      <c r="D1" s="120"/>
      <c r="E1" s="120"/>
      <c r="F1" s="120"/>
      <c r="G1" s="120"/>
    </row>
    <row r="2" spans="1:7" s="1" customFormat="1" ht="12" customHeight="1">
      <c r="A2" s="2" t="s">
        <v>1</v>
      </c>
      <c r="B2" s="121" t="s">
        <v>2</v>
      </c>
      <c r="C2" s="121"/>
      <c r="D2" s="121"/>
      <c r="E2" s="122" t="s">
        <v>3</v>
      </c>
      <c r="F2" s="122"/>
      <c r="G2" s="122"/>
    </row>
    <row r="3" spans="1:7" s="1" customFormat="1" ht="23.25" customHeight="1">
      <c r="A3" s="4" t="s">
        <v>4</v>
      </c>
      <c r="B3" s="123" t="s">
        <v>5</v>
      </c>
      <c r="C3" s="123"/>
      <c r="D3" s="123"/>
      <c r="E3" s="124" t="s">
        <v>6</v>
      </c>
      <c r="F3" s="124"/>
      <c r="G3" s="124"/>
    </row>
    <row r="4" spans="1:7" s="1" customFormat="1" ht="12" customHeight="1">
      <c r="A4" s="125" t="s">
        <v>7</v>
      </c>
      <c r="B4" s="125"/>
      <c r="C4" s="125"/>
      <c r="D4" s="125"/>
      <c r="E4" s="125"/>
      <c r="F4" s="125"/>
      <c r="G4" s="125"/>
    </row>
    <row r="5" spans="1:7" s="1" customFormat="1" ht="23.25" customHeight="1">
      <c r="A5" s="126" t="s">
        <v>8</v>
      </c>
      <c r="B5" s="126"/>
      <c r="C5" s="126"/>
      <c r="D5" s="126"/>
      <c r="E5" s="126"/>
      <c r="F5" s="126"/>
      <c r="G5" s="126"/>
    </row>
    <row r="6" spans="1:7" s="1" customFormat="1" ht="12" customHeight="1">
      <c r="A6" s="127" t="s">
        <v>9</v>
      </c>
      <c r="B6" s="127"/>
      <c r="C6" s="127"/>
      <c r="D6" s="127"/>
      <c r="E6" s="7" t="s">
        <v>10</v>
      </c>
      <c r="F6" s="128"/>
      <c r="G6" s="128"/>
    </row>
    <row r="7" spans="1:7" s="1" customFormat="1" ht="12" customHeight="1">
      <c r="A7" s="129" t="s">
        <v>11</v>
      </c>
      <c r="B7" s="129"/>
      <c r="C7" s="129"/>
      <c r="D7" s="129"/>
      <c r="E7" s="9" t="s">
        <v>12</v>
      </c>
      <c r="F7" s="130"/>
      <c r="G7" s="130"/>
    </row>
    <row r="8" spans="1:7" s="1" customFormat="1" ht="12" customHeight="1">
      <c r="A8" s="127" t="s">
        <v>13</v>
      </c>
      <c r="B8" s="127"/>
      <c r="C8" s="127"/>
      <c r="D8" s="127"/>
      <c r="E8" s="7" t="s">
        <v>10</v>
      </c>
      <c r="F8" s="128"/>
      <c r="G8" s="128"/>
    </row>
    <row r="9" spans="1:7" s="1" customFormat="1" ht="12" customHeight="1">
      <c r="A9" s="129" t="s">
        <v>14</v>
      </c>
      <c r="B9" s="129"/>
      <c r="C9" s="129"/>
      <c r="D9" s="129"/>
      <c r="E9" s="9" t="s">
        <v>12</v>
      </c>
      <c r="F9" s="130"/>
      <c r="G9" s="130"/>
    </row>
    <row r="10" spans="1:7" s="1" customFormat="1" ht="12" customHeight="1">
      <c r="A10" s="127" t="s">
        <v>15</v>
      </c>
      <c r="B10" s="127"/>
      <c r="C10" s="127"/>
      <c r="D10" s="127"/>
      <c r="E10" s="7" t="s">
        <v>10</v>
      </c>
      <c r="F10" s="128"/>
      <c r="G10" s="128"/>
    </row>
    <row r="11" spans="1:7" s="1" customFormat="1" ht="12" customHeight="1">
      <c r="A11" s="129"/>
      <c r="B11" s="129"/>
      <c r="C11" s="129"/>
      <c r="D11" s="129"/>
      <c r="E11" s="9" t="s">
        <v>12</v>
      </c>
      <c r="F11" s="130"/>
      <c r="G11" s="130"/>
    </row>
    <row r="12" spans="1:7" s="1" customFormat="1" ht="12" customHeight="1">
      <c r="A12" s="127" t="s">
        <v>16</v>
      </c>
      <c r="B12" s="127"/>
      <c r="C12" s="127"/>
      <c r="D12" s="127"/>
      <c r="E12" s="7" t="s">
        <v>10</v>
      </c>
      <c r="F12" s="128"/>
      <c r="G12" s="128"/>
    </row>
    <row r="13" spans="1:7" s="1" customFormat="1" ht="12" customHeight="1">
      <c r="A13" s="129"/>
      <c r="B13" s="129"/>
      <c r="C13" s="129"/>
      <c r="D13" s="129"/>
      <c r="E13" s="9" t="s">
        <v>12</v>
      </c>
      <c r="F13" s="130"/>
      <c r="G13" s="130"/>
    </row>
    <row r="14" spans="1:7" s="1" customFormat="1" ht="26.25" customHeight="1">
      <c r="A14" s="131" t="s">
        <v>17</v>
      </c>
      <c r="B14" s="131"/>
      <c r="C14" s="131"/>
      <c r="D14" s="131"/>
      <c r="E14" s="131"/>
      <c r="F14" s="131"/>
      <c r="G14" s="131"/>
    </row>
    <row r="15" spans="1:7" s="1" customFormat="1" ht="12" customHeight="1">
      <c r="A15" s="132" t="s">
        <v>18</v>
      </c>
      <c r="B15" s="132"/>
      <c r="C15" s="132"/>
      <c r="D15" s="132"/>
      <c r="E15" s="133">
        <f>'KRYCÍ LIST #1'!E20+'KRYCÍ LIST #2'!E20+'KRYCÍ LIST #3'!E20+'KRYCÍ LIST #4'!E20+'KRYCÍ LIST #5'!E20+'KRYCÍ LIST #6'!E20+'KRYCÍ LIST #7'!E20+'KRYCÍ LIST #8'!E20+'KRYCÍ LIST #9'!E20</f>
        <v>0</v>
      </c>
      <c r="F15" s="133"/>
      <c r="G15" s="10" t="s">
        <v>19</v>
      </c>
    </row>
    <row r="16" spans="1:7" s="1" customFormat="1" ht="12" customHeight="1">
      <c r="A16" s="127" t="s">
        <v>20</v>
      </c>
      <c r="B16" s="127"/>
      <c r="C16" s="127"/>
      <c r="D16" s="127"/>
      <c r="E16" s="134">
        <f>SUM('KRYCÍ LIST #1'!E21:E23)+SUM('KRYCÍ LIST #2'!E21:E23)+SUM('KRYCÍ LIST #3'!E21:E23)+SUM('KRYCÍ LIST #4'!E21:E23)+SUM('KRYCÍ LIST #5'!E21:E23)+SUM('KRYCÍ LIST #6'!E21:E23)+SUM('KRYCÍ LIST #7'!E21:E23)+SUM('KRYCÍ LIST #8'!E21:E23)+SUM('KRYCÍ LIST #9'!E21:E23)</f>
        <v>0</v>
      </c>
      <c r="F16" s="134"/>
      <c r="G16" s="11" t="s">
        <v>19</v>
      </c>
    </row>
    <row r="17" spans="1:7" s="1" customFormat="1" ht="12" customHeight="1">
      <c r="A17" s="127" t="s">
        <v>21</v>
      </c>
      <c r="B17" s="127"/>
      <c r="C17" s="127"/>
      <c r="D17" s="127"/>
      <c r="E17" s="134">
        <f>'KRYCÍ LIST #1'!E25+'KRYCÍ LIST #2'!E25+'KRYCÍ LIST #3'!E25+'KRYCÍ LIST #4'!E25+'KRYCÍ LIST #5'!E25+'KRYCÍ LIST #6'!E25+'KRYCÍ LIST #7'!E25+'KRYCÍ LIST #8'!E25+'KRYCÍ LIST #9'!E25</f>
        <v>0</v>
      </c>
      <c r="F17" s="134"/>
      <c r="G17" s="11" t="s">
        <v>19</v>
      </c>
    </row>
    <row r="18" spans="1:7" s="1" customFormat="1" ht="12" customHeight="1">
      <c r="A18" s="127" t="s">
        <v>22</v>
      </c>
      <c r="B18" s="127"/>
      <c r="C18" s="127"/>
      <c r="D18" s="127"/>
      <c r="E18" s="134">
        <f>'KRYCÍ LIST #1'!E26+'KRYCÍ LIST #2'!E26+'KRYCÍ LIST #3'!E26+'KRYCÍ LIST #4'!E26+'KRYCÍ LIST #5'!E26+'KRYCÍ LIST #6'!E26+'KRYCÍ LIST #7'!E26+'KRYCÍ LIST #8'!E26+'KRYCÍ LIST #9'!E26</f>
        <v>0</v>
      </c>
      <c r="F18" s="134"/>
      <c r="G18" s="11" t="s">
        <v>19</v>
      </c>
    </row>
    <row r="19" spans="1:7" s="1" customFormat="1" ht="12" customHeight="1">
      <c r="A19" s="127" t="s">
        <v>23</v>
      </c>
      <c r="B19" s="127"/>
      <c r="C19" s="127"/>
      <c r="D19" s="127"/>
      <c r="E19" s="134">
        <f>'KRYCÍ LIST #1'!E27+'KRYCÍ LIST #2'!E27+'KRYCÍ LIST #3'!E27+'KRYCÍ LIST #4'!E27+'KRYCÍ LIST #5'!E27+'KRYCÍ LIST #6'!E27+'KRYCÍ LIST #7'!E27+'KRYCÍ LIST #8'!E27+'KRYCÍ LIST #9'!E27</f>
        <v>0</v>
      </c>
      <c r="F19" s="134"/>
      <c r="G19" s="11" t="s">
        <v>19</v>
      </c>
    </row>
    <row r="20" spans="1:7" s="1" customFormat="1" ht="12" customHeight="1">
      <c r="A20" s="135"/>
      <c r="B20" s="135"/>
      <c r="C20" s="135"/>
      <c r="D20" s="135"/>
      <c r="E20" s="135"/>
      <c r="F20" s="135"/>
      <c r="G20" s="135"/>
    </row>
    <row r="21" spans="1:7" s="1" customFormat="1" ht="12" customHeight="1">
      <c r="A21" s="136" t="s">
        <v>24</v>
      </c>
      <c r="B21" s="136"/>
      <c r="C21" s="136"/>
      <c r="D21" s="136"/>
      <c r="E21" s="137">
        <f>'KRYCÍ LIST #1'!E28+'KRYCÍ LIST #2'!E28+'KRYCÍ LIST #3'!E28+'KRYCÍ LIST #4'!E28+'KRYCÍ LIST #5'!E28+'KRYCÍ LIST #6'!E28+'KRYCÍ LIST #7'!E28+'KRYCÍ LIST #8'!E28+'KRYCÍ LIST #9'!E28</f>
        <v>0</v>
      </c>
      <c r="F21" s="137"/>
      <c r="G21" s="11" t="s">
        <v>19</v>
      </c>
    </row>
    <row r="22" spans="1:7" s="1" customFormat="1" ht="12" customHeight="1">
      <c r="A22" s="135"/>
      <c r="B22" s="135"/>
      <c r="C22" s="135"/>
      <c r="D22" s="135"/>
      <c r="E22" s="135"/>
      <c r="F22" s="135"/>
      <c r="G22" s="135"/>
    </row>
    <row r="23" spans="1:7" s="1" customFormat="1" ht="12" customHeight="1">
      <c r="A23" s="138" t="s">
        <v>25</v>
      </c>
      <c r="B23" s="138"/>
      <c r="C23" s="138"/>
      <c r="D23" s="12" t="s">
        <v>26</v>
      </c>
      <c r="E23" s="134">
        <f>'KRYCÍ LIST #1'!H35+'KRYCÍ LIST #2'!H35+'KRYCÍ LIST #3'!H35+'KRYCÍ LIST #4'!H35+'KRYCÍ LIST #5'!H35+'KRYCÍ LIST #6'!H35+'KRYCÍ LIST #7'!H35+'KRYCÍ LIST #8'!H35+'KRYCÍ LIST #9'!H35</f>
        <v>0</v>
      </c>
      <c r="F23" s="134"/>
      <c r="G23" s="11" t="s">
        <v>19</v>
      </c>
    </row>
    <row r="24" spans="1:7" s="1" customFormat="1" ht="12" customHeight="1">
      <c r="A24" s="138" t="s">
        <v>27</v>
      </c>
      <c r="B24" s="138"/>
      <c r="C24" s="138"/>
      <c r="D24" s="12" t="s">
        <v>26</v>
      </c>
      <c r="E24" s="134">
        <f>'KRYCÍ LIST #1'!H36+'KRYCÍ LIST #2'!H36+'KRYCÍ LIST #3'!H36+'KRYCÍ LIST #4'!H36+'KRYCÍ LIST #5'!H36+'KRYCÍ LIST #6'!H36+'KRYCÍ LIST #7'!H36+'KRYCÍ LIST #8'!H36+'KRYCÍ LIST #9'!H36</f>
        <v>0</v>
      </c>
      <c r="F24" s="134"/>
      <c r="G24" s="11" t="s">
        <v>19</v>
      </c>
    </row>
    <row r="25" spans="1:7" s="1" customFormat="1" ht="12" customHeight="1">
      <c r="A25" s="138" t="s">
        <v>25</v>
      </c>
      <c r="B25" s="138"/>
      <c r="C25" s="138"/>
      <c r="D25" s="12" t="s">
        <v>28</v>
      </c>
      <c r="E25" s="134">
        <f>'KRYCÍ LIST #1'!H37+'KRYCÍ LIST #2'!H37+'KRYCÍ LIST #3'!H37+'KRYCÍ LIST #4'!H37+'KRYCÍ LIST #5'!H37+'KRYCÍ LIST #6'!H37+'KRYCÍ LIST #7'!H37+'KRYCÍ LIST #8'!H37+'KRYCÍ LIST #9'!H37</f>
        <v>0</v>
      </c>
      <c r="F25" s="134"/>
      <c r="G25" s="11" t="s">
        <v>19</v>
      </c>
    </row>
    <row r="26" spans="1:7" s="1" customFormat="1" ht="12" customHeight="1">
      <c r="A26" s="138" t="s">
        <v>27</v>
      </c>
      <c r="B26" s="138"/>
      <c r="C26" s="138"/>
      <c r="D26" s="12" t="s">
        <v>28</v>
      </c>
      <c r="E26" s="134">
        <f>'KRYCÍ LIST #1'!H38+'KRYCÍ LIST #2'!H38+'KRYCÍ LIST #3'!H38+'KRYCÍ LIST #4'!H38+'KRYCÍ LIST #5'!H38+'KRYCÍ LIST #6'!H38+'KRYCÍ LIST #7'!H38+'KRYCÍ LIST #8'!H38+'KRYCÍ LIST #9'!H38</f>
        <v>0</v>
      </c>
      <c r="F26" s="134"/>
      <c r="G26" s="11" t="s">
        <v>19</v>
      </c>
    </row>
    <row r="27" spans="1:7" s="1" customFormat="1" ht="18" customHeight="1">
      <c r="A27" s="139" t="s">
        <v>29</v>
      </c>
      <c r="B27" s="139"/>
      <c r="C27" s="139"/>
      <c r="D27" s="139"/>
      <c r="E27" s="140">
        <f>SUM(E23:E26)</f>
        <v>0</v>
      </c>
      <c r="F27" s="140"/>
      <c r="G27" s="13" t="s">
        <v>19</v>
      </c>
    </row>
    <row r="29" spans="1:7" s="1" customFormat="1" ht="12.75">
      <c r="A29" s="141" t="s">
        <v>30</v>
      </c>
      <c r="B29" s="141"/>
      <c r="D29" s="141" t="s">
        <v>31</v>
      </c>
      <c r="E29" s="141"/>
      <c r="F29" s="141"/>
      <c r="G29" s="141"/>
    </row>
    <row r="30" spans="1:7" s="1" customFormat="1" ht="12.75">
      <c r="A30" s="142"/>
      <c r="B30" s="142"/>
      <c r="D30" s="142"/>
      <c r="E30" s="142"/>
      <c r="F30" s="142"/>
      <c r="G30" s="142"/>
    </row>
    <row r="31" spans="1:7" ht="12.75">
      <c r="A31" s="142"/>
      <c r="B31" s="142"/>
      <c r="D31" s="142"/>
      <c r="E31" s="142"/>
      <c r="F31" s="142"/>
      <c r="G31" s="142"/>
    </row>
    <row r="32" spans="1:7" ht="12.75">
      <c r="A32" s="142"/>
      <c r="B32" s="142"/>
      <c r="D32" s="142"/>
      <c r="E32" s="142"/>
      <c r="F32" s="142"/>
      <c r="G32" s="142"/>
    </row>
    <row r="33" spans="1:7" ht="12.75">
      <c r="A33" s="142"/>
      <c r="B33" s="142"/>
      <c r="D33" s="142"/>
      <c r="E33" s="142"/>
      <c r="F33" s="142"/>
      <c r="G33" s="142"/>
    </row>
    <row r="34" spans="1:7" ht="12.75">
      <c r="A34" s="142"/>
      <c r="B34" s="142"/>
      <c r="D34" s="142"/>
      <c r="E34" s="142"/>
      <c r="F34" s="142"/>
      <c r="G34" s="142"/>
    </row>
    <row r="35" spans="1:7" ht="12.75">
      <c r="A35" s="142"/>
      <c r="B35" s="142"/>
      <c r="D35" s="142"/>
      <c r="E35" s="142"/>
      <c r="F35" s="142"/>
      <c r="G35" s="142"/>
    </row>
    <row r="36" spans="1:7" ht="12.75">
      <c r="A36" s="142"/>
      <c r="B36" s="142"/>
      <c r="D36" s="142"/>
      <c r="E36" s="142"/>
      <c r="F36" s="142"/>
      <c r="G36" s="142"/>
    </row>
    <row r="37" spans="1:7" ht="12.75">
      <c r="A37" s="142"/>
      <c r="B37" s="142"/>
      <c r="D37" s="142"/>
      <c r="E37" s="142"/>
      <c r="F37" s="142"/>
      <c r="G37" s="142"/>
    </row>
    <row r="38" spans="1:7" ht="12.75">
      <c r="A38" s="142"/>
      <c r="B38" s="142"/>
      <c r="D38" s="142"/>
      <c r="E38" s="142"/>
      <c r="F38" s="142"/>
      <c r="G38" s="142"/>
    </row>
    <row r="39" spans="1:7" s="1" customFormat="1" ht="12.75">
      <c r="A39" s="143" t="s">
        <v>32</v>
      </c>
      <c r="B39" s="143"/>
      <c r="D39" s="143" t="s">
        <v>32</v>
      </c>
      <c r="E39" s="143"/>
      <c r="F39" s="143"/>
      <c r="G39" s="143"/>
    </row>
    <row r="41" spans="1:7" s="1" customFormat="1" ht="12.75">
      <c r="A41" s="141" t="s">
        <v>33</v>
      </c>
      <c r="B41" s="141"/>
      <c r="D41" s="141" t="s">
        <v>34</v>
      </c>
      <c r="E41" s="141"/>
      <c r="F41" s="141"/>
      <c r="G41" s="141"/>
    </row>
    <row r="42" spans="1:7" s="1" customFormat="1" ht="12.75">
      <c r="A42" s="142"/>
      <c r="B42" s="142"/>
      <c r="D42" s="142"/>
      <c r="E42" s="142"/>
      <c r="F42" s="142"/>
      <c r="G42" s="142"/>
    </row>
    <row r="43" spans="1:7" ht="12.75">
      <c r="A43" s="142"/>
      <c r="B43" s="142"/>
      <c r="D43" s="142"/>
      <c r="E43" s="142"/>
      <c r="F43" s="142"/>
      <c r="G43" s="142"/>
    </row>
    <row r="44" spans="1:7" ht="12.75">
      <c r="A44" s="142"/>
      <c r="B44" s="142"/>
      <c r="D44" s="142"/>
      <c r="E44" s="142"/>
      <c r="F44" s="142"/>
      <c r="G44" s="142"/>
    </row>
    <row r="45" spans="1:7" ht="12.75">
      <c r="A45" s="142"/>
      <c r="B45" s="142"/>
      <c r="D45" s="142"/>
      <c r="E45" s="142"/>
      <c r="F45" s="142"/>
      <c r="G45" s="142"/>
    </row>
    <row r="46" spans="1:7" ht="12.75">
      <c r="A46" s="142"/>
      <c r="B46" s="142"/>
      <c r="D46" s="142"/>
      <c r="E46" s="142"/>
      <c r="F46" s="142"/>
      <c r="G46" s="142"/>
    </row>
    <row r="47" spans="1:7" ht="12.75">
      <c r="A47" s="142"/>
      <c r="B47" s="142"/>
      <c r="D47" s="142"/>
      <c r="E47" s="142"/>
      <c r="F47" s="142"/>
      <c r="G47" s="142"/>
    </row>
    <row r="48" spans="1:7" ht="12.75">
      <c r="A48" s="142"/>
      <c r="B48" s="142"/>
      <c r="D48" s="142"/>
      <c r="E48" s="142"/>
      <c r="F48" s="142"/>
      <c r="G48" s="142"/>
    </row>
    <row r="49" spans="1:7" ht="12.75">
      <c r="A49" s="142"/>
      <c r="B49" s="142"/>
      <c r="D49" s="142"/>
      <c r="E49" s="142"/>
      <c r="F49" s="142"/>
      <c r="G49" s="142"/>
    </row>
    <row r="50" spans="1:7" ht="12.75">
      <c r="A50" s="142"/>
      <c r="B50" s="142"/>
      <c r="D50" s="142"/>
      <c r="E50" s="142"/>
      <c r="F50" s="142"/>
      <c r="G50" s="142"/>
    </row>
    <row r="51" spans="1:7" s="1" customFormat="1" ht="12.75">
      <c r="A51" s="143" t="s">
        <v>32</v>
      </c>
      <c r="B51" s="143"/>
      <c r="D51" s="143" t="s">
        <v>32</v>
      </c>
      <c r="E51" s="143"/>
      <c r="F51" s="143"/>
      <c r="G51" s="143"/>
    </row>
  </sheetData>
  <sheetProtection selectLockedCells="1" selectUnlockedCells="1"/>
  <mergeCells count="60">
    <mergeCell ref="A42:B50"/>
    <mergeCell ref="D42:G50"/>
    <mergeCell ref="A51:B51"/>
    <mergeCell ref="D51:G51"/>
    <mergeCell ref="A30:B38"/>
    <mergeCell ref="D30:G38"/>
    <mergeCell ref="A39:B39"/>
    <mergeCell ref="D39:G39"/>
    <mergeCell ref="A41:B41"/>
    <mergeCell ref="D41:G41"/>
    <mergeCell ref="A26:C26"/>
    <mergeCell ref="E26:F26"/>
    <mergeCell ref="A27:D27"/>
    <mergeCell ref="E27:F27"/>
    <mergeCell ref="A29:B29"/>
    <mergeCell ref="D29:G29"/>
    <mergeCell ref="A23:C23"/>
    <mergeCell ref="E23:F23"/>
    <mergeCell ref="A24:C24"/>
    <mergeCell ref="E24:F24"/>
    <mergeCell ref="A25:C25"/>
    <mergeCell ref="E25:F25"/>
    <mergeCell ref="A19:D19"/>
    <mergeCell ref="E19:F19"/>
    <mergeCell ref="A20:G20"/>
    <mergeCell ref="A21:D21"/>
    <mergeCell ref="E21:F21"/>
    <mergeCell ref="A22:G22"/>
    <mergeCell ref="A16:D16"/>
    <mergeCell ref="E16:F16"/>
    <mergeCell ref="A17:D17"/>
    <mergeCell ref="E17:F17"/>
    <mergeCell ref="A18:D18"/>
    <mergeCell ref="E18:F18"/>
    <mergeCell ref="A12:D12"/>
    <mergeCell ref="F12:G12"/>
    <mergeCell ref="A13:D13"/>
    <mergeCell ref="F13:G13"/>
    <mergeCell ref="A14:G14"/>
    <mergeCell ref="A15:D15"/>
    <mergeCell ref="E15:F15"/>
    <mergeCell ref="A9:D9"/>
    <mergeCell ref="F9:G9"/>
    <mergeCell ref="A10:D10"/>
    <mergeCell ref="F10:G10"/>
    <mergeCell ref="A11:D11"/>
    <mergeCell ref="F11:G11"/>
    <mergeCell ref="A5:G5"/>
    <mergeCell ref="A6:D6"/>
    <mergeCell ref="F6:G6"/>
    <mergeCell ref="A7:D7"/>
    <mergeCell ref="F7:G7"/>
    <mergeCell ref="A8:D8"/>
    <mergeCell ref="F8:G8"/>
    <mergeCell ref="A1:G1"/>
    <mergeCell ref="B2:D2"/>
    <mergeCell ref="E2:G2"/>
    <mergeCell ref="B3:D3"/>
    <mergeCell ref="E3:G3"/>
    <mergeCell ref="A4:G4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16"/>
  <sheetViews>
    <sheetView zoomScale="160" zoomScaleNormal="160" zoomScalePageLayoutView="0" workbookViewId="0" topLeftCell="A1">
      <selection activeCell="A1" sqref="A1"/>
    </sheetView>
  </sheetViews>
  <sheetFormatPr defaultColWidth="11.57421875" defaultRowHeight="12.75"/>
  <cols>
    <col min="1" max="1" width="3.8515625" style="0" customWidth="1"/>
    <col min="2" max="2" width="45.140625" style="0" customWidth="1"/>
    <col min="3" max="5" width="10.57421875" style="0" customWidth="1"/>
  </cols>
  <sheetData>
    <row r="1" spans="1:5" s="41" customFormat="1" ht="9.75">
      <c r="A1" s="191" t="s">
        <v>115</v>
      </c>
      <c r="B1" s="191"/>
      <c r="C1" s="191"/>
      <c r="D1" s="191" t="s">
        <v>116</v>
      </c>
      <c r="E1" s="191"/>
    </row>
    <row r="2" spans="1:5" s="41" customFormat="1" ht="9.75">
      <c r="A2" s="191" t="s">
        <v>297</v>
      </c>
      <c r="B2" s="191"/>
      <c r="C2" s="191"/>
      <c r="D2" s="191" t="s">
        <v>118</v>
      </c>
      <c r="E2" s="191"/>
    </row>
    <row r="3" s="42" customFormat="1" ht="9.75"/>
    <row r="4" spans="1:5" s="33" customFormat="1" ht="12.75">
      <c r="A4" s="192" t="s">
        <v>119</v>
      </c>
      <c r="B4" s="192"/>
      <c r="C4" s="192"/>
      <c r="D4" s="192"/>
      <c r="E4" s="192"/>
    </row>
    <row r="5" s="42" customFormat="1" ht="9.75"/>
    <row r="6" spans="1:5" s="42" customFormat="1" ht="9" customHeight="1">
      <c r="A6" s="193" t="s">
        <v>120</v>
      </c>
      <c r="B6" s="194" t="s">
        <v>121</v>
      </c>
      <c r="C6" s="195" t="s">
        <v>122</v>
      </c>
      <c r="D6" s="195"/>
      <c r="E6" s="195"/>
    </row>
    <row r="7" spans="1:5" s="42" customFormat="1" ht="9" customHeight="1">
      <c r="A7" s="193"/>
      <c r="B7" s="194"/>
      <c r="C7" s="43" t="s">
        <v>123</v>
      </c>
      <c r="D7" s="44" t="s">
        <v>124</v>
      </c>
      <c r="E7" s="45" t="s">
        <v>125</v>
      </c>
    </row>
    <row r="8" spans="1:5" s="50" customFormat="1" ht="11.25">
      <c r="A8" s="46"/>
      <c r="B8" s="47" t="s">
        <v>126</v>
      </c>
      <c r="C8" s="48"/>
      <c r="D8" s="48"/>
      <c r="E8" s="49"/>
    </row>
    <row r="9" spans="1:5" s="50" customFormat="1" ht="11.25">
      <c r="A9" s="51" t="s">
        <v>127</v>
      </c>
      <c r="B9" s="52" t="s">
        <v>128</v>
      </c>
      <c r="C9" s="53">
        <f>'ROZPOČET #3'!G25</f>
        <v>0</v>
      </c>
      <c r="D9" s="53">
        <f>'ROZPOČET #3'!I25</f>
        <v>0</v>
      </c>
      <c r="E9" s="54">
        <f>C9+D9</f>
        <v>0</v>
      </c>
    </row>
    <row r="10" spans="1:5" s="50" customFormat="1" ht="11.25">
      <c r="A10" s="51" t="s">
        <v>129</v>
      </c>
      <c r="B10" s="52" t="s">
        <v>130</v>
      </c>
      <c r="C10" s="53">
        <f>'ROZPOČET #3'!G33</f>
        <v>0</v>
      </c>
      <c r="D10" s="53">
        <f>'ROZPOČET #3'!I33</f>
        <v>0</v>
      </c>
      <c r="E10" s="54">
        <f>C10+D10</f>
        <v>0</v>
      </c>
    </row>
    <row r="11" spans="1:5" s="50" customFormat="1" ht="11.25">
      <c r="A11" s="51" t="s">
        <v>133</v>
      </c>
      <c r="B11" s="52" t="s">
        <v>134</v>
      </c>
      <c r="C11" s="53">
        <f>'ROZPOČET #3'!G46</f>
        <v>0</v>
      </c>
      <c r="D11" s="53">
        <f>'ROZPOČET #3'!I46</f>
        <v>0</v>
      </c>
      <c r="E11" s="54">
        <f>C11+D11</f>
        <v>0</v>
      </c>
    </row>
    <row r="12" spans="1:5" s="50" customFormat="1" ht="11.25">
      <c r="A12" s="51" t="s">
        <v>135</v>
      </c>
      <c r="B12" s="52" t="s">
        <v>136</v>
      </c>
      <c r="C12" s="53">
        <f>'ROZPOČET #3'!G52</f>
        <v>0</v>
      </c>
      <c r="D12" s="53">
        <f>'ROZPOČET #3'!I52</f>
        <v>0</v>
      </c>
      <c r="E12" s="54">
        <f>C12+D12</f>
        <v>0</v>
      </c>
    </row>
    <row r="13" spans="1:5" s="50" customFormat="1" ht="11.25">
      <c r="A13" s="51" t="s">
        <v>137</v>
      </c>
      <c r="B13" s="52" t="s">
        <v>138</v>
      </c>
      <c r="C13" s="53">
        <f>'ROZPOČET #3'!G55</f>
        <v>0</v>
      </c>
      <c r="D13" s="53">
        <f>'ROZPOČET #3'!I55</f>
        <v>0</v>
      </c>
      <c r="E13" s="54">
        <f>C13+D13</f>
        <v>0</v>
      </c>
    </row>
    <row r="14" spans="1:5" s="50" customFormat="1" ht="11.25">
      <c r="A14" s="55"/>
      <c r="B14" s="56" t="s">
        <v>139</v>
      </c>
      <c r="C14" s="57">
        <f>SUM(C9:C13)</f>
        <v>0</v>
      </c>
      <c r="D14" s="57">
        <f>SUM(D9:D13)</f>
        <v>0</v>
      </c>
      <c r="E14" s="58">
        <f>SUM(E9:E13)</f>
        <v>0</v>
      </c>
    </row>
    <row r="15" s="42" customFormat="1" ht="9.75"/>
    <row r="16" spans="1:5" s="50" customFormat="1" ht="11.25">
      <c r="A16" s="59"/>
      <c r="B16" s="60" t="s">
        <v>140</v>
      </c>
      <c r="C16" s="61">
        <f>C14</f>
        <v>0</v>
      </c>
      <c r="D16" s="61">
        <f>D14</f>
        <v>0</v>
      </c>
      <c r="E16" s="62">
        <f>E14</f>
        <v>0</v>
      </c>
    </row>
  </sheetData>
  <sheetProtection selectLockedCells="1" selectUnlockedCells="1"/>
  <mergeCells count="8">
    <mergeCell ref="A1:C1"/>
    <mergeCell ref="D1:E1"/>
    <mergeCell ref="A2:C2"/>
    <mergeCell ref="D2:E2"/>
    <mergeCell ref="A4:E4"/>
    <mergeCell ref="A6:A7"/>
    <mergeCell ref="B6:B7"/>
    <mergeCell ref="C6:E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57"/>
  <sheetViews>
    <sheetView zoomScale="160" zoomScaleNormal="160" zoomScalePageLayoutView="0" workbookViewId="0" topLeftCell="A28">
      <selection activeCell="G46" sqref="G46"/>
    </sheetView>
  </sheetViews>
  <sheetFormatPr defaultColWidth="11.57421875" defaultRowHeight="12.75"/>
  <cols>
    <col min="1" max="1" width="3.7109375" style="0" customWidth="1"/>
    <col min="2" max="2" width="11.00390625" style="0" customWidth="1"/>
    <col min="3" max="3" width="42.8515625" style="0" customWidth="1"/>
    <col min="4" max="4" width="4.421875" style="0" customWidth="1"/>
    <col min="5" max="5" width="8.7109375" style="0" customWidth="1"/>
    <col min="6" max="9" width="10.57421875" style="0" customWidth="1"/>
    <col min="10" max="11" width="9.140625" style="0" customWidth="1"/>
  </cols>
  <sheetData>
    <row r="1" spans="1:11" s="41" customFormat="1" ht="9.75">
      <c r="A1" s="191" t="s">
        <v>115</v>
      </c>
      <c r="B1" s="191"/>
      <c r="C1" s="191"/>
      <c r="D1" s="191"/>
      <c r="E1" s="191"/>
      <c r="F1" s="191"/>
      <c r="G1" s="191"/>
      <c r="H1" s="191"/>
      <c r="I1" s="191"/>
      <c r="J1" s="191" t="s">
        <v>116</v>
      </c>
      <c r="K1" s="191"/>
    </row>
    <row r="2" spans="1:11" s="41" customFormat="1" ht="9.75">
      <c r="A2" s="191" t="s">
        <v>297</v>
      </c>
      <c r="B2" s="191"/>
      <c r="C2" s="191"/>
      <c r="D2" s="191"/>
      <c r="E2" s="191"/>
      <c r="F2" s="191"/>
      <c r="G2" s="191"/>
      <c r="H2" s="191"/>
      <c r="I2" s="191"/>
      <c r="J2" s="191" t="s">
        <v>118</v>
      </c>
      <c r="K2" s="191"/>
    </row>
    <row r="3" s="42" customFormat="1" ht="9.75"/>
    <row r="4" spans="1:11" s="1" customFormat="1" ht="12.75">
      <c r="A4" s="192" t="s">
        <v>141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</row>
    <row r="5" s="42" customFormat="1" ht="9.75"/>
    <row r="6" spans="1:11" s="42" customFormat="1" ht="9" customHeight="1">
      <c r="A6" s="63" t="s">
        <v>142</v>
      </c>
      <c r="B6" s="196" t="s">
        <v>143</v>
      </c>
      <c r="C6" s="196" t="s">
        <v>144</v>
      </c>
      <c r="D6" s="196" t="s">
        <v>145</v>
      </c>
      <c r="E6" s="196" t="s">
        <v>146</v>
      </c>
      <c r="F6" s="197" t="s">
        <v>147</v>
      </c>
      <c r="G6" s="197"/>
      <c r="H6" s="197"/>
      <c r="I6" s="197"/>
      <c r="J6" s="198" t="s">
        <v>148</v>
      </c>
      <c r="K6" s="198"/>
    </row>
    <row r="7" spans="1:11" s="42" customFormat="1" ht="9" customHeight="1">
      <c r="A7" s="64" t="s">
        <v>149</v>
      </c>
      <c r="B7" s="196"/>
      <c r="C7" s="196"/>
      <c r="D7" s="196"/>
      <c r="E7" s="196"/>
      <c r="F7" s="199" t="s">
        <v>123</v>
      </c>
      <c r="G7" s="199"/>
      <c r="H7" s="200" t="s">
        <v>124</v>
      </c>
      <c r="I7" s="200"/>
      <c r="J7" s="198"/>
      <c r="K7" s="198"/>
    </row>
    <row r="8" spans="1:11" s="42" customFormat="1" ht="9" customHeight="1">
      <c r="A8" s="64" t="s">
        <v>150</v>
      </c>
      <c r="B8" s="196"/>
      <c r="C8" s="196"/>
      <c r="D8" s="196"/>
      <c r="E8" s="196"/>
      <c r="F8" s="65" t="s">
        <v>151</v>
      </c>
      <c r="G8" s="66" t="s">
        <v>152</v>
      </c>
      <c r="H8" s="67" t="s">
        <v>151</v>
      </c>
      <c r="I8" s="66" t="s">
        <v>152</v>
      </c>
      <c r="J8" s="67" t="s">
        <v>151</v>
      </c>
      <c r="K8" s="68" t="s">
        <v>152</v>
      </c>
    </row>
    <row r="9" spans="1:11" s="42" customFormat="1" ht="9" customHeight="1">
      <c r="A9" s="69" t="s">
        <v>153</v>
      </c>
      <c r="B9" s="70" t="s">
        <v>154</v>
      </c>
      <c r="C9" s="70" t="s">
        <v>155</v>
      </c>
      <c r="D9" s="70" t="s">
        <v>156</v>
      </c>
      <c r="E9" s="70" t="s">
        <v>157</v>
      </c>
      <c r="F9" s="71" t="s">
        <v>158</v>
      </c>
      <c r="G9" s="72" t="s">
        <v>159</v>
      </c>
      <c r="H9" s="73" t="s">
        <v>160</v>
      </c>
      <c r="I9" s="72" t="s">
        <v>161</v>
      </c>
      <c r="J9" s="73" t="s">
        <v>162</v>
      </c>
      <c r="K9" s="74" t="s">
        <v>163</v>
      </c>
    </row>
    <row r="10" spans="1:11" s="80" customFormat="1" ht="11.25">
      <c r="A10" s="75"/>
      <c r="B10" s="76"/>
      <c r="C10" s="77" t="s">
        <v>126</v>
      </c>
      <c r="D10" s="76"/>
      <c r="E10" s="76"/>
      <c r="F10" s="78"/>
      <c r="G10" s="79"/>
      <c r="H10" s="79"/>
      <c r="J10" s="81"/>
      <c r="K10" s="82"/>
    </row>
    <row r="11" spans="1:11" s="80" customFormat="1" ht="11.25">
      <c r="A11" s="83"/>
      <c r="B11" s="84" t="s">
        <v>164</v>
      </c>
      <c r="C11" s="85" t="s">
        <v>165</v>
      </c>
      <c r="D11" s="86"/>
      <c r="E11" s="86"/>
      <c r="F11" s="87"/>
      <c r="G11" s="88"/>
      <c r="H11" s="88"/>
      <c r="I11" s="89"/>
      <c r="J11" s="90"/>
      <c r="K11" s="91"/>
    </row>
    <row r="12" spans="1:11" s="42" customFormat="1" ht="9.75">
      <c r="A12" s="92" t="s">
        <v>127</v>
      </c>
      <c r="B12" s="93" t="s">
        <v>298</v>
      </c>
      <c r="C12" s="93" t="s">
        <v>299</v>
      </c>
      <c r="D12" s="94" t="s">
        <v>180</v>
      </c>
      <c r="E12" s="95">
        <v>81.45</v>
      </c>
      <c r="F12" s="96"/>
      <c r="G12" s="97">
        <f>E12*F12</f>
        <v>0</v>
      </c>
      <c r="H12" s="97"/>
      <c r="I12" s="97">
        <f>E12*H12</f>
        <v>0</v>
      </c>
      <c r="J12" s="98">
        <v>0.30722444699999996</v>
      </c>
      <c r="K12" s="99">
        <f>E12*J12</f>
        <v>25.023431208149997</v>
      </c>
    </row>
    <row r="13" spans="1:11" s="42" customFormat="1" ht="9.75">
      <c r="A13" s="100"/>
      <c r="B13" s="93"/>
      <c r="C13" s="93" t="s">
        <v>300</v>
      </c>
      <c r="D13" s="94"/>
      <c r="E13" s="102"/>
      <c r="F13" s="100"/>
      <c r="G13" s="102"/>
      <c r="H13" s="102"/>
      <c r="I13" s="102"/>
      <c r="J13" s="102"/>
      <c r="K13" s="103"/>
    </row>
    <row r="14" spans="1:11" s="42" customFormat="1" ht="9.75">
      <c r="A14" s="104">
        <f>A12+1</f>
        <v>2</v>
      </c>
      <c r="B14" s="93" t="s">
        <v>301</v>
      </c>
      <c r="C14" s="93" t="s">
        <v>302</v>
      </c>
      <c r="D14" s="94" t="s">
        <v>168</v>
      </c>
      <c r="E14" s="95">
        <v>76.16</v>
      </c>
      <c r="F14" s="96"/>
      <c r="G14" s="97">
        <f>E14*F14</f>
        <v>0</v>
      </c>
      <c r="H14" s="97"/>
      <c r="I14" s="97">
        <f>E14*H14</f>
        <v>0</v>
      </c>
      <c r="J14" s="98">
        <v>0</v>
      </c>
      <c r="K14" s="99">
        <f>E14*J14</f>
        <v>0</v>
      </c>
    </row>
    <row r="15" spans="1:11" s="42" customFormat="1" ht="9.75">
      <c r="A15" s="100"/>
      <c r="B15" s="93"/>
      <c r="C15" s="93" t="s">
        <v>303</v>
      </c>
      <c r="D15" s="94"/>
      <c r="E15" s="102"/>
      <c r="F15" s="100"/>
      <c r="G15" s="102"/>
      <c r="H15" s="102"/>
      <c r="I15" s="102"/>
      <c r="J15" s="102"/>
      <c r="K15" s="103"/>
    </row>
    <row r="16" spans="1:11" s="42" customFormat="1" ht="9.75">
      <c r="A16" s="104">
        <f>A14+1</f>
        <v>3</v>
      </c>
      <c r="B16" s="93" t="s">
        <v>304</v>
      </c>
      <c r="C16" s="93" t="s">
        <v>305</v>
      </c>
      <c r="D16" s="94" t="s">
        <v>168</v>
      </c>
      <c r="E16" s="95">
        <v>76.16</v>
      </c>
      <c r="F16" s="96"/>
      <c r="G16" s="97">
        <f>E16*F16</f>
        <v>0</v>
      </c>
      <c r="H16" s="97"/>
      <c r="I16" s="97">
        <f>E16*H16</f>
        <v>0</v>
      </c>
      <c r="J16" s="98">
        <v>0</v>
      </c>
      <c r="K16" s="99">
        <f>E16*J16</f>
        <v>0</v>
      </c>
    </row>
    <row r="17" spans="1:11" s="42" customFormat="1" ht="9.75">
      <c r="A17" s="104">
        <f>A16+1</f>
        <v>4</v>
      </c>
      <c r="B17" s="93" t="s">
        <v>306</v>
      </c>
      <c r="C17" s="93" t="s">
        <v>307</v>
      </c>
      <c r="D17" s="94" t="s">
        <v>168</v>
      </c>
      <c r="E17" s="95">
        <v>22.51</v>
      </c>
      <c r="F17" s="96"/>
      <c r="G17" s="97">
        <f>E17*F17</f>
        <v>0</v>
      </c>
      <c r="H17" s="97"/>
      <c r="I17" s="97">
        <f>E17*H17</f>
        <v>0</v>
      </c>
      <c r="J17" s="98">
        <v>0</v>
      </c>
      <c r="K17" s="99">
        <f>E17*J17</f>
        <v>0</v>
      </c>
    </row>
    <row r="18" spans="1:11" s="42" customFormat="1" ht="9.75">
      <c r="A18" s="100"/>
      <c r="B18" s="93"/>
      <c r="C18" s="93" t="s">
        <v>308</v>
      </c>
      <c r="D18" s="94"/>
      <c r="E18" s="102"/>
      <c r="F18" s="100"/>
      <c r="G18" s="102"/>
      <c r="H18" s="102"/>
      <c r="I18" s="102"/>
      <c r="J18" s="102"/>
      <c r="K18" s="103"/>
    </row>
    <row r="19" spans="1:11" s="42" customFormat="1" ht="9.75">
      <c r="A19" s="104">
        <f>A17+1</f>
        <v>5</v>
      </c>
      <c r="B19" s="93" t="s">
        <v>170</v>
      </c>
      <c r="C19" s="93" t="s">
        <v>171</v>
      </c>
      <c r="D19" s="94" t="s">
        <v>168</v>
      </c>
      <c r="E19" s="98">
        <v>11.255</v>
      </c>
      <c r="F19" s="96"/>
      <c r="G19" s="97">
        <f>E19*F19</f>
        <v>0</v>
      </c>
      <c r="H19" s="97"/>
      <c r="I19" s="97">
        <f>E19*H19</f>
        <v>0</v>
      </c>
      <c r="J19" s="98">
        <v>0</v>
      </c>
      <c r="K19" s="99">
        <f>E19*J19</f>
        <v>0</v>
      </c>
    </row>
    <row r="20" spans="1:11" s="42" customFormat="1" ht="9.75">
      <c r="A20" s="104">
        <f>A19+1</f>
        <v>6</v>
      </c>
      <c r="B20" s="93" t="s">
        <v>172</v>
      </c>
      <c r="C20" s="93" t="s">
        <v>173</v>
      </c>
      <c r="D20" s="94" t="s">
        <v>168</v>
      </c>
      <c r="E20" s="95">
        <v>98.67</v>
      </c>
      <c r="F20" s="96"/>
      <c r="G20" s="97">
        <f>E20*F20</f>
        <v>0</v>
      </c>
      <c r="H20" s="97"/>
      <c r="I20" s="97">
        <f>E20*H20</f>
        <v>0</v>
      </c>
      <c r="J20" s="98">
        <v>0</v>
      </c>
      <c r="K20" s="99">
        <f>E20*J20</f>
        <v>0</v>
      </c>
    </row>
    <row r="21" spans="1:11" s="42" customFormat="1" ht="9.75">
      <c r="A21" s="104">
        <f>A20+1</f>
        <v>7</v>
      </c>
      <c r="B21" s="93" t="s">
        <v>174</v>
      </c>
      <c r="C21" s="93" t="s">
        <v>175</v>
      </c>
      <c r="D21" s="94" t="s">
        <v>168</v>
      </c>
      <c r="E21" s="95">
        <v>986.7</v>
      </c>
      <c r="F21" s="96"/>
      <c r="G21" s="97">
        <f>E21*F21</f>
        <v>0</v>
      </c>
      <c r="H21" s="97"/>
      <c r="I21" s="97">
        <f>E21*H21</f>
        <v>0</v>
      </c>
      <c r="J21" s="98">
        <v>0</v>
      </c>
      <c r="K21" s="99">
        <f>E21*J21</f>
        <v>0</v>
      </c>
    </row>
    <row r="22" spans="1:11" s="42" customFormat="1" ht="9.75">
      <c r="A22" s="104">
        <f>A21+1</f>
        <v>8</v>
      </c>
      <c r="B22" s="93" t="s">
        <v>176</v>
      </c>
      <c r="C22" s="93" t="s">
        <v>177</v>
      </c>
      <c r="D22" s="94" t="s">
        <v>168</v>
      </c>
      <c r="E22" s="95">
        <v>98.67</v>
      </c>
      <c r="F22" s="96"/>
      <c r="G22" s="97">
        <f>E22*F22</f>
        <v>0</v>
      </c>
      <c r="H22" s="97"/>
      <c r="I22" s="97">
        <f>E22*H22</f>
        <v>0</v>
      </c>
      <c r="J22" s="98">
        <v>0</v>
      </c>
      <c r="K22" s="99">
        <f>E22*J22</f>
        <v>0</v>
      </c>
    </row>
    <row r="23" spans="1:11" s="42" customFormat="1" ht="9.75">
      <c r="A23" s="104">
        <f>A22+1</f>
        <v>9</v>
      </c>
      <c r="B23" s="93" t="s">
        <v>309</v>
      </c>
      <c r="C23" s="93" t="s">
        <v>310</v>
      </c>
      <c r="D23" s="94" t="s">
        <v>180</v>
      </c>
      <c r="E23" s="95">
        <v>321.85</v>
      </c>
      <c r="F23" s="96"/>
      <c r="G23" s="97">
        <f>E23*F23</f>
        <v>0</v>
      </c>
      <c r="H23" s="97"/>
      <c r="I23" s="97">
        <f>E23*H23</f>
        <v>0</v>
      </c>
      <c r="J23" s="98">
        <v>0</v>
      </c>
      <c r="K23" s="99">
        <f>E23*J23</f>
        <v>0</v>
      </c>
    </row>
    <row r="24" spans="1:11" s="42" customFormat="1" ht="29.25">
      <c r="A24" s="100"/>
      <c r="B24" s="93"/>
      <c r="C24" s="101" t="s">
        <v>311</v>
      </c>
      <c r="D24" s="94"/>
      <c r="E24" s="102"/>
      <c r="F24" s="100"/>
      <c r="G24" s="102"/>
      <c r="H24" s="102"/>
      <c r="I24" s="102"/>
      <c r="J24" s="102"/>
      <c r="K24" s="103"/>
    </row>
    <row r="25" spans="1:11" s="80" customFormat="1" ht="11.25">
      <c r="A25" s="105"/>
      <c r="B25" s="106" t="s">
        <v>127</v>
      </c>
      <c r="C25" s="107" t="s">
        <v>185</v>
      </c>
      <c r="D25" s="108"/>
      <c r="E25" s="108"/>
      <c r="F25" s="109"/>
      <c r="G25" s="110">
        <f>SUM(G12:G24)</f>
        <v>0</v>
      </c>
      <c r="H25" s="111"/>
      <c r="I25" s="112">
        <f>SUM(I12:I24)</f>
        <v>0</v>
      </c>
      <c r="J25" s="113"/>
      <c r="K25" s="114">
        <f>SUM(K12:K24)</f>
        <v>25.023431208149997</v>
      </c>
    </row>
    <row r="26" spans="1:11" s="80" customFormat="1" ht="11.25">
      <c r="A26" s="83"/>
      <c r="B26" s="84" t="s">
        <v>186</v>
      </c>
      <c r="C26" s="85" t="s">
        <v>187</v>
      </c>
      <c r="D26" s="86"/>
      <c r="E26" s="86"/>
      <c r="F26" s="87"/>
      <c r="G26" s="88"/>
      <c r="H26" s="88"/>
      <c r="I26" s="89"/>
      <c r="J26" s="90"/>
      <c r="K26" s="91"/>
    </row>
    <row r="27" spans="1:11" s="42" customFormat="1" ht="9.75">
      <c r="A27" s="104">
        <f>A23+1</f>
        <v>10</v>
      </c>
      <c r="B27" s="93" t="s">
        <v>206</v>
      </c>
      <c r="C27" s="93" t="s">
        <v>207</v>
      </c>
      <c r="D27" s="94" t="s">
        <v>180</v>
      </c>
      <c r="E27" s="95">
        <v>184.6</v>
      </c>
      <c r="F27" s="96"/>
      <c r="G27" s="97">
        <f>E27*F27</f>
        <v>0</v>
      </c>
      <c r="H27" s="97"/>
      <c r="I27" s="97">
        <f>E27*H27</f>
        <v>0</v>
      </c>
      <c r="J27" s="98">
        <v>0.27994</v>
      </c>
      <c r="K27" s="99">
        <f>E27*J27</f>
        <v>51.676924</v>
      </c>
    </row>
    <row r="28" spans="1:11" s="42" customFormat="1" ht="9.75">
      <c r="A28" s="100"/>
      <c r="B28" s="93"/>
      <c r="C28" s="93" t="s">
        <v>312</v>
      </c>
      <c r="D28" s="94"/>
      <c r="E28" s="102"/>
      <c r="F28" s="100"/>
      <c r="G28" s="102"/>
      <c r="H28" s="102"/>
      <c r="I28" s="102"/>
      <c r="J28" s="102"/>
      <c r="K28" s="103"/>
    </row>
    <row r="29" spans="1:11" s="42" customFormat="1" ht="9.75">
      <c r="A29" s="104">
        <f>A27+1</f>
        <v>11</v>
      </c>
      <c r="B29" s="93" t="s">
        <v>313</v>
      </c>
      <c r="C29" s="93" t="s">
        <v>314</v>
      </c>
      <c r="D29" s="94" t="s">
        <v>180</v>
      </c>
      <c r="E29" s="95">
        <v>71.05</v>
      </c>
      <c r="F29" s="96"/>
      <c r="G29" s="97">
        <f>E29*F29</f>
        <v>0</v>
      </c>
      <c r="H29" s="97"/>
      <c r="I29" s="97">
        <f>E29*H29</f>
        <v>0</v>
      </c>
      <c r="J29" s="98">
        <v>0.46166</v>
      </c>
      <c r="K29" s="99">
        <f>E29*J29</f>
        <v>32.800943</v>
      </c>
    </row>
    <row r="30" spans="1:11" s="42" customFormat="1" ht="9.75">
      <c r="A30" s="100"/>
      <c r="B30" s="93"/>
      <c r="C30" s="93" t="s">
        <v>315</v>
      </c>
      <c r="D30" s="94"/>
      <c r="E30" s="102"/>
      <c r="F30" s="100"/>
      <c r="G30" s="102"/>
      <c r="H30" s="102"/>
      <c r="I30" s="102"/>
      <c r="J30" s="102"/>
      <c r="K30" s="103"/>
    </row>
    <row r="31" spans="1:11" s="42" customFormat="1" ht="9.75">
      <c r="A31" s="104">
        <f>A29+1</f>
        <v>12</v>
      </c>
      <c r="B31" s="93" t="s">
        <v>316</v>
      </c>
      <c r="C31" s="93" t="s">
        <v>317</v>
      </c>
      <c r="D31" s="94" t="s">
        <v>180</v>
      </c>
      <c r="E31" s="95">
        <v>57.02</v>
      </c>
      <c r="F31" s="96"/>
      <c r="G31" s="97">
        <f>E31*F31</f>
        <v>0</v>
      </c>
      <c r="H31" s="97"/>
      <c r="I31" s="97">
        <f>E31*H31</f>
        <v>0</v>
      </c>
      <c r="J31" s="98">
        <v>0.18907</v>
      </c>
      <c r="K31" s="99">
        <f>E31*J31</f>
        <v>10.7807714</v>
      </c>
    </row>
    <row r="32" spans="1:11" s="42" customFormat="1" ht="9.75">
      <c r="A32" s="100"/>
      <c r="B32" s="93"/>
      <c r="C32" s="93" t="s">
        <v>318</v>
      </c>
      <c r="D32" s="94"/>
      <c r="E32" s="102"/>
      <c r="F32" s="100"/>
      <c r="G32" s="102"/>
      <c r="H32" s="102"/>
      <c r="I32" s="102"/>
      <c r="J32" s="102"/>
      <c r="K32" s="103"/>
    </row>
    <row r="33" spans="1:11" s="80" customFormat="1" ht="11.25">
      <c r="A33" s="105"/>
      <c r="B33" s="106" t="s">
        <v>129</v>
      </c>
      <c r="C33" s="107" t="s">
        <v>213</v>
      </c>
      <c r="D33" s="108"/>
      <c r="E33" s="108"/>
      <c r="F33" s="109"/>
      <c r="G33" s="110">
        <f>SUM(G27:G32)</f>
        <v>0</v>
      </c>
      <c r="H33" s="111"/>
      <c r="I33" s="112">
        <f>SUM(I27:I32)</f>
        <v>0</v>
      </c>
      <c r="J33" s="113"/>
      <c r="K33" s="114">
        <f>SUM(K27:K32)</f>
        <v>95.25863840000001</v>
      </c>
    </row>
    <row r="34" spans="1:11" s="80" customFormat="1" ht="11.25">
      <c r="A34" s="83"/>
      <c r="B34" s="84" t="s">
        <v>226</v>
      </c>
      <c r="C34" s="85" t="s">
        <v>227</v>
      </c>
      <c r="D34" s="86"/>
      <c r="E34" s="86"/>
      <c r="F34" s="87"/>
      <c r="G34" s="88"/>
      <c r="H34" s="88"/>
      <c r="I34" s="89"/>
      <c r="J34" s="90"/>
      <c r="K34" s="91"/>
    </row>
    <row r="35" spans="1:11" s="42" customFormat="1" ht="9.75">
      <c r="A35" s="104">
        <f>A31+1</f>
        <v>13</v>
      </c>
      <c r="B35" s="93" t="s">
        <v>319</v>
      </c>
      <c r="C35" s="93" t="s">
        <v>320</v>
      </c>
      <c r="D35" s="94" t="s">
        <v>211</v>
      </c>
      <c r="E35" s="95">
        <v>162.9</v>
      </c>
      <c r="F35" s="96"/>
      <c r="G35" s="97">
        <f>E35*F35</f>
        <v>0</v>
      </c>
      <c r="H35" s="97"/>
      <c r="I35" s="97">
        <f>E35*H35</f>
        <v>0</v>
      </c>
      <c r="J35" s="98">
        <v>0.1396075</v>
      </c>
      <c r="K35" s="99">
        <f>E35*J35</f>
        <v>22.74206175</v>
      </c>
    </row>
    <row r="36" spans="1:11" s="42" customFormat="1" ht="9.75">
      <c r="A36" s="104">
        <f>A35+1</f>
        <v>14</v>
      </c>
      <c r="B36" s="93" t="s">
        <v>321</v>
      </c>
      <c r="C36" s="93" t="s">
        <v>322</v>
      </c>
      <c r="D36" s="94" t="s">
        <v>211</v>
      </c>
      <c r="E36" s="95">
        <v>113.62</v>
      </c>
      <c r="F36" s="96"/>
      <c r="G36" s="97">
        <f>E36*F36</f>
        <v>0</v>
      </c>
      <c r="H36" s="97"/>
      <c r="I36" s="97">
        <f>E36*H36</f>
        <v>0</v>
      </c>
      <c r="J36" s="98">
        <v>0.083</v>
      </c>
      <c r="K36" s="99">
        <f>E36*J36</f>
        <v>9.43046</v>
      </c>
    </row>
    <row r="37" spans="1:11" s="42" customFormat="1" ht="9.75">
      <c r="A37" s="100"/>
      <c r="B37" s="93"/>
      <c r="C37" s="93" t="s">
        <v>323</v>
      </c>
      <c r="D37" s="94"/>
      <c r="E37" s="102"/>
      <c r="F37" s="100"/>
      <c r="G37" s="102"/>
      <c r="H37" s="102"/>
      <c r="I37" s="102"/>
      <c r="J37" s="102"/>
      <c r="K37" s="103"/>
    </row>
    <row r="38" spans="1:11" s="42" customFormat="1" ht="9.75">
      <c r="A38" s="104">
        <f>A36+1</f>
        <v>15</v>
      </c>
      <c r="B38" s="93" t="s">
        <v>324</v>
      </c>
      <c r="C38" s="93" t="s">
        <v>325</v>
      </c>
      <c r="D38" s="94" t="s">
        <v>211</v>
      </c>
      <c r="E38" s="95">
        <v>15.3</v>
      </c>
      <c r="F38" s="96"/>
      <c r="G38" s="97">
        <f>E38*F38</f>
        <v>0</v>
      </c>
      <c r="H38" s="97"/>
      <c r="I38" s="97">
        <f>E38*H38</f>
        <v>0</v>
      </c>
      <c r="J38" s="98">
        <v>0.07</v>
      </c>
      <c r="K38" s="99">
        <f>E38*J38</f>
        <v>1.0710000000000002</v>
      </c>
    </row>
    <row r="39" spans="1:11" s="42" customFormat="1" ht="9.75">
      <c r="A39" s="100"/>
      <c r="B39" s="93"/>
      <c r="C39" s="93" t="s">
        <v>326</v>
      </c>
      <c r="D39" s="94"/>
      <c r="E39" s="102"/>
      <c r="F39" s="100"/>
      <c r="G39" s="102"/>
      <c r="H39" s="102"/>
      <c r="I39" s="102"/>
      <c r="J39" s="102"/>
      <c r="K39" s="103"/>
    </row>
    <row r="40" spans="1:11" s="42" customFormat="1" ht="9.75">
      <c r="A40" s="104">
        <f>A38+1</f>
        <v>16</v>
      </c>
      <c r="B40" s="93" t="s">
        <v>327</v>
      </c>
      <c r="C40" s="93" t="s">
        <v>328</v>
      </c>
      <c r="D40" s="94" t="s">
        <v>211</v>
      </c>
      <c r="E40" s="95">
        <v>37.23</v>
      </c>
      <c r="F40" s="96"/>
      <c r="G40" s="97">
        <f>E40*F40</f>
        <v>0</v>
      </c>
      <c r="H40" s="97"/>
      <c r="I40" s="97">
        <f>E40*H40</f>
        <v>0</v>
      </c>
      <c r="J40" s="98">
        <v>0.053</v>
      </c>
      <c r="K40" s="99">
        <f>E40*J40</f>
        <v>1.9731899999999998</v>
      </c>
    </row>
    <row r="41" spans="1:11" s="42" customFormat="1" ht="9.75">
      <c r="A41" s="100"/>
      <c r="B41" s="93"/>
      <c r="C41" s="93" t="s">
        <v>329</v>
      </c>
      <c r="D41" s="94"/>
      <c r="E41" s="102"/>
      <c r="F41" s="100"/>
      <c r="G41" s="102"/>
      <c r="H41" s="102"/>
      <c r="I41" s="102"/>
      <c r="J41" s="102"/>
      <c r="K41" s="103"/>
    </row>
    <row r="42" spans="1:11" s="42" customFormat="1" ht="9.75">
      <c r="A42" s="104">
        <f>A40+1</f>
        <v>17</v>
      </c>
      <c r="B42" s="93" t="s">
        <v>330</v>
      </c>
      <c r="C42" s="93" t="s">
        <v>331</v>
      </c>
      <c r="D42" s="94" t="s">
        <v>211</v>
      </c>
      <c r="E42" s="95">
        <v>43.3</v>
      </c>
      <c r="F42" s="96"/>
      <c r="G42" s="97">
        <f>E42*F42</f>
        <v>0</v>
      </c>
      <c r="H42" s="97"/>
      <c r="I42" s="97">
        <f>E42*H42</f>
        <v>0</v>
      </c>
      <c r="J42" s="98">
        <v>0.088578</v>
      </c>
      <c r="K42" s="99">
        <f>E42*J42</f>
        <v>3.8354274</v>
      </c>
    </row>
    <row r="43" spans="1:11" s="42" customFormat="1" ht="9.75">
      <c r="A43" s="104">
        <f>A42+1</f>
        <v>18</v>
      </c>
      <c r="B43" s="93" t="s">
        <v>332</v>
      </c>
      <c r="C43" s="93" t="s">
        <v>333</v>
      </c>
      <c r="D43" s="94" t="s">
        <v>218</v>
      </c>
      <c r="E43" s="95">
        <v>88.33</v>
      </c>
      <c r="F43" s="96"/>
      <c r="G43" s="97">
        <f>E43*F43</f>
        <v>0</v>
      </c>
      <c r="H43" s="97"/>
      <c r="I43" s="97">
        <f>E43*H43</f>
        <v>0</v>
      </c>
      <c r="J43" s="98">
        <v>0.0105</v>
      </c>
      <c r="K43" s="99">
        <f>E43*J43</f>
        <v>0.9274650000000001</v>
      </c>
    </row>
    <row r="44" spans="1:11" s="42" customFormat="1" ht="9.75">
      <c r="A44" s="104"/>
      <c r="B44" s="93"/>
      <c r="C44" s="93" t="s">
        <v>334</v>
      </c>
      <c r="D44" s="94"/>
      <c r="E44" s="95"/>
      <c r="F44" s="96"/>
      <c r="G44" s="97"/>
      <c r="H44" s="97"/>
      <c r="I44" s="97"/>
      <c r="J44" s="98"/>
      <c r="K44" s="99"/>
    </row>
    <row r="45" spans="1:11" s="42" customFormat="1" ht="9.75">
      <c r="A45" s="104">
        <f>A43+1</f>
        <v>19</v>
      </c>
      <c r="B45" s="93" t="s">
        <v>335</v>
      </c>
      <c r="C45" s="93" t="s">
        <v>336</v>
      </c>
      <c r="D45" s="94" t="s">
        <v>337</v>
      </c>
      <c r="E45" s="95">
        <v>5</v>
      </c>
      <c r="F45" s="96"/>
      <c r="G45" s="97">
        <f>E45*F45</f>
        <v>0</v>
      </c>
      <c r="H45" s="97"/>
      <c r="I45" s="97">
        <f>E45*H45</f>
        <v>0</v>
      </c>
      <c r="J45" s="98">
        <v>0</v>
      </c>
      <c r="K45" s="99">
        <f>E45*J45</f>
        <v>0</v>
      </c>
    </row>
    <row r="46" spans="1:11" s="80" customFormat="1" ht="11.25">
      <c r="A46" s="105"/>
      <c r="B46" s="106" t="s">
        <v>133</v>
      </c>
      <c r="C46" s="107" t="s">
        <v>260</v>
      </c>
      <c r="D46" s="108"/>
      <c r="E46" s="108"/>
      <c r="F46" s="109"/>
      <c r="G46" s="110">
        <f>SUM(G35:G45)</f>
        <v>0</v>
      </c>
      <c r="H46" s="111"/>
      <c r="I46" s="112">
        <f>SUM(I35:I45)</f>
        <v>0</v>
      </c>
      <c r="J46" s="113"/>
      <c r="K46" s="114">
        <f>SUM(K35:K45)</f>
        <v>39.97960415</v>
      </c>
    </row>
    <row r="47" spans="1:11" s="80" customFormat="1" ht="11.25">
      <c r="A47" s="83"/>
      <c r="B47" s="84" t="s">
        <v>261</v>
      </c>
      <c r="C47" s="85" t="s">
        <v>262</v>
      </c>
      <c r="D47" s="86"/>
      <c r="E47" s="86"/>
      <c r="F47" s="87"/>
      <c r="G47" s="88"/>
      <c r="H47" s="88"/>
      <c r="I47" s="89"/>
      <c r="J47" s="90"/>
      <c r="K47" s="91"/>
    </row>
    <row r="48" spans="1:11" s="42" customFormat="1" ht="9.75">
      <c r="A48" s="104">
        <f>A43+1</f>
        <v>19</v>
      </c>
      <c r="B48" s="93" t="s">
        <v>263</v>
      </c>
      <c r="C48" s="93" t="s">
        <v>264</v>
      </c>
      <c r="D48" s="94" t="s">
        <v>195</v>
      </c>
      <c r="E48" s="98">
        <v>25.02144</v>
      </c>
      <c r="F48" s="96"/>
      <c r="G48" s="97">
        <f>E48*F48</f>
        <v>0</v>
      </c>
      <c r="H48" s="97"/>
      <c r="I48" s="97">
        <f>E48*H48</f>
        <v>0</v>
      </c>
      <c r="J48" s="98">
        <v>0</v>
      </c>
      <c r="K48" s="99">
        <f>E48*J48</f>
        <v>0</v>
      </c>
    </row>
    <row r="49" spans="1:11" s="42" customFormat="1" ht="9.75">
      <c r="A49" s="104">
        <f>A48+1</f>
        <v>20</v>
      </c>
      <c r="B49" s="93" t="s">
        <v>265</v>
      </c>
      <c r="C49" s="93" t="s">
        <v>266</v>
      </c>
      <c r="D49" s="94" t="s">
        <v>195</v>
      </c>
      <c r="E49" s="95">
        <v>500.42</v>
      </c>
      <c r="F49" s="96"/>
      <c r="G49" s="97">
        <f>E49*F49</f>
        <v>0</v>
      </c>
      <c r="H49" s="97"/>
      <c r="I49" s="97">
        <f>E49*H49</f>
        <v>0</v>
      </c>
      <c r="J49" s="98">
        <v>0</v>
      </c>
      <c r="K49" s="99">
        <f>E49*J49</f>
        <v>0</v>
      </c>
    </row>
    <row r="50" spans="1:11" s="42" customFormat="1" ht="9.75">
      <c r="A50" s="100"/>
      <c r="B50" s="93"/>
      <c r="C50" s="93" t="s">
        <v>267</v>
      </c>
      <c r="D50" s="94"/>
      <c r="E50" s="102"/>
      <c r="F50" s="100"/>
      <c r="G50" s="102"/>
      <c r="H50" s="102"/>
      <c r="I50" s="102"/>
      <c r="J50" s="102"/>
      <c r="K50" s="103"/>
    </row>
    <row r="51" spans="1:11" s="42" customFormat="1" ht="9.75">
      <c r="A51" s="104">
        <f>A49+1</f>
        <v>21</v>
      </c>
      <c r="B51" s="93" t="s">
        <v>268</v>
      </c>
      <c r="C51" s="93" t="s">
        <v>269</v>
      </c>
      <c r="D51" s="94" t="s">
        <v>195</v>
      </c>
      <c r="E51" s="98">
        <v>25.021</v>
      </c>
      <c r="F51" s="96"/>
      <c r="G51" s="97">
        <f>E51*F51</f>
        <v>0</v>
      </c>
      <c r="H51" s="97"/>
      <c r="I51" s="97">
        <f>E51*H51</f>
        <v>0</v>
      </c>
      <c r="J51" s="98">
        <v>0</v>
      </c>
      <c r="K51" s="99">
        <f>E51*J51</f>
        <v>0</v>
      </c>
    </row>
    <row r="52" spans="1:11" s="80" customFormat="1" ht="11.25">
      <c r="A52" s="105"/>
      <c r="B52" s="106" t="s">
        <v>135</v>
      </c>
      <c r="C52" s="107" t="s">
        <v>270</v>
      </c>
      <c r="D52" s="108"/>
      <c r="E52" s="108"/>
      <c r="F52" s="109"/>
      <c r="G52" s="110">
        <f>SUM(G48:G51)</f>
        <v>0</v>
      </c>
      <c r="H52" s="111"/>
      <c r="I52" s="112">
        <f>SUM(I48:I51)</f>
        <v>0</v>
      </c>
      <c r="J52" s="113"/>
      <c r="K52" s="114">
        <f>SUM(K48:K51)</f>
        <v>0</v>
      </c>
    </row>
    <row r="53" spans="1:11" s="80" customFormat="1" ht="11.25">
      <c r="A53" s="83"/>
      <c r="B53" s="84" t="s">
        <v>271</v>
      </c>
      <c r="C53" s="85" t="s">
        <v>272</v>
      </c>
      <c r="D53" s="86"/>
      <c r="E53" s="86"/>
      <c r="F53" s="87"/>
      <c r="G53" s="88"/>
      <c r="H53" s="88"/>
      <c r="I53" s="89"/>
      <c r="J53" s="90"/>
      <c r="K53" s="91"/>
    </row>
    <row r="54" spans="1:11" s="42" customFormat="1" ht="9.75">
      <c r="A54" s="104">
        <f>A51+1</f>
        <v>22</v>
      </c>
      <c r="B54" s="93" t="s">
        <v>273</v>
      </c>
      <c r="C54" s="93" t="s">
        <v>274</v>
      </c>
      <c r="D54" s="94" t="s">
        <v>195</v>
      </c>
      <c r="E54" s="98">
        <v>135.23824255</v>
      </c>
      <c r="F54" s="96"/>
      <c r="G54" s="97">
        <f>E54*F54</f>
        <v>0</v>
      </c>
      <c r="H54" s="97"/>
      <c r="I54" s="97">
        <f>E54*H54</f>
        <v>0</v>
      </c>
      <c r="J54" s="98">
        <v>0</v>
      </c>
      <c r="K54" s="99">
        <f>E54*J54</f>
        <v>0</v>
      </c>
    </row>
    <row r="55" spans="1:11" s="80" customFormat="1" ht="11.25">
      <c r="A55" s="105"/>
      <c r="B55" s="106" t="s">
        <v>137</v>
      </c>
      <c r="C55" s="107" t="s">
        <v>275</v>
      </c>
      <c r="D55" s="108"/>
      <c r="E55" s="108"/>
      <c r="F55" s="109"/>
      <c r="G55" s="110">
        <f>SUM(G54:G54)</f>
        <v>0</v>
      </c>
      <c r="H55" s="111"/>
      <c r="I55" s="112">
        <f>SUM(I54:I54)</f>
        <v>0</v>
      </c>
      <c r="J55" s="113"/>
      <c r="K55" s="114">
        <f>SUM(K54:K54)</f>
        <v>0</v>
      </c>
    </row>
    <row r="56" spans="1:11" ht="12.75">
      <c r="A56" s="115"/>
      <c r="B56" s="115"/>
      <c r="C56" s="115"/>
      <c r="D56" s="115"/>
      <c r="E56" s="115"/>
      <c r="F56" s="115"/>
      <c r="G56" s="115"/>
      <c r="H56" s="115"/>
      <c r="I56" s="115"/>
      <c r="J56" s="115"/>
      <c r="K56" s="115"/>
    </row>
    <row r="57" spans="1:11" s="80" customFormat="1" ht="11.25">
      <c r="A57" s="116"/>
      <c r="B57" s="117"/>
      <c r="C57" s="118" t="s">
        <v>276</v>
      </c>
      <c r="D57" s="119"/>
      <c r="E57" s="119"/>
      <c r="F57" s="119"/>
      <c r="G57" s="119"/>
      <c r="H57" s="119"/>
      <c r="I57" s="119"/>
      <c r="J57" s="201">
        <f>'KRYCÍ LIST #3'!E20</f>
        <v>0</v>
      </c>
      <c r="K57" s="201"/>
    </row>
  </sheetData>
  <sheetProtection selectLockedCells="1" selectUnlockedCells="1"/>
  <mergeCells count="14">
    <mergeCell ref="J6:K7"/>
    <mergeCell ref="F7:G7"/>
    <mergeCell ref="H7:I7"/>
    <mergeCell ref="J57:K57"/>
    <mergeCell ref="A1:I1"/>
    <mergeCell ref="J1:K1"/>
    <mergeCell ref="A2:I2"/>
    <mergeCell ref="J2:K2"/>
    <mergeCell ref="A4:K4"/>
    <mergeCell ref="B6:B8"/>
    <mergeCell ref="C6:C8"/>
    <mergeCell ref="D6:D8"/>
    <mergeCell ref="E6:E8"/>
    <mergeCell ref="F6:I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M41"/>
  <sheetViews>
    <sheetView zoomScale="160" zoomScaleNormal="160" zoomScalePageLayoutView="0" workbookViewId="0" topLeftCell="A1">
      <selection activeCell="A1" sqref="A1"/>
    </sheetView>
  </sheetViews>
  <sheetFormatPr defaultColWidth="11.57421875" defaultRowHeight="12.75"/>
  <cols>
    <col min="1" max="1" width="2.00390625" style="0" customWidth="1"/>
    <col min="2" max="2" width="4.28125" style="0" customWidth="1"/>
    <col min="3" max="3" width="4.140625" style="0" customWidth="1"/>
    <col min="4" max="4" width="6.7109375" style="0" customWidth="1"/>
    <col min="5" max="5" width="6.28125" style="0" customWidth="1"/>
    <col min="6" max="6" width="9.57421875" style="0" customWidth="1"/>
    <col min="7" max="7" width="12.28125" style="0" customWidth="1"/>
    <col min="8" max="8" width="6.28125" style="0" customWidth="1"/>
    <col min="9" max="9" width="2.421875" style="0" customWidth="1"/>
    <col min="10" max="10" width="4.8515625" style="0" customWidth="1"/>
    <col min="11" max="11" width="10.8515625" style="0" customWidth="1"/>
    <col min="12" max="12" width="2.421875" style="0" customWidth="1"/>
    <col min="13" max="13" width="13.421875" style="0" customWidth="1"/>
  </cols>
  <sheetData>
    <row r="1" spans="1:13" ht="16.5" customHeight="1">
      <c r="A1" s="147" t="s">
        <v>62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</row>
    <row r="2" spans="1:13" ht="9" customHeight="1">
      <c r="A2" s="148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</row>
    <row r="3" spans="1:13" ht="12" customHeight="1">
      <c r="A3" s="149" t="s">
        <v>63</v>
      </c>
      <c r="B3" s="149"/>
      <c r="C3" s="149"/>
      <c r="D3" s="149"/>
      <c r="E3" s="150" t="s">
        <v>64</v>
      </c>
      <c r="F3" s="150"/>
      <c r="G3" s="150"/>
      <c r="H3" s="150"/>
      <c r="I3" s="150"/>
      <c r="J3" s="150"/>
      <c r="K3" s="150" t="s">
        <v>65</v>
      </c>
      <c r="L3" s="150"/>
      <c r="M3" s="25" t="s">
        <v>66</v>
      </c>
    </row>
    <row r="4" spans="1:13" ht="23.25" customHeight="1">
      <c r="A4" s="151" t="s">
        <v>49</v>
      </c>
      <c r="B4" s="151"/>
      <c r="C4" s="151"/>
      <c r="D4" s="151"/>
      <c r="E4" s="152" t="s">
        <v>50</v>
      </c>
      <c r="F4" s="152"/>
      <c r="G4" s="152"/>
      <c r="H4" s="152"/>
      <c r="I4" s="152"/>
      <c r="J4" s="152"/>
      <c r="K4" s="153"/>
      <c r="L4" s="153"/>
      <c r="M4" s="26" t="s">
        <v>67</v>
      </c>
    </row>
    <row r="5" spans="1:13" ht="12" customHeight="1">
      <c r="A5" s="154" t="s">
        <v>68</v>
      </c>
      <c r="B5" s="154"/>
      <c r="C5" s="154"/>
      <c r="D5" s="154"/>
      <c r="E5" s="155" t="s">
        <v>69</v>
      </c>
      <c r="F5" s="155"/>
      <c r="G5" s="155"/>
      <c r="H5" s="155"/>
      <c r="I5" s="155"/>
      <c r="J5" s="155"/>
      <c r="K5" s="155" t="s">
        <v>70</v>
      </c>
      <c r="L5" s="155"/>
      <c r="M5" s="27" t="s">
        <v>71</v>
      </c>
    </row>
    <row r="6" spans="1:13" ht="23.25" customHeight="1">
      <c r="A6" s="151" t="s">
        <v>4</v>
      </c>
      <c r="B6" s="151"/>
      <c r="C6" s="151"/>
      <c r="D6" s="151"/>
      <c r="E6" s="152" t="s">
        <v>5</v>
      </c>
      <c r="F6" s="152"/>
      <c r="G6" s="152"/>
      <c r="H6" s="152"/>
      <c r="I6" s="152"/>
      <c r="J6" s="152"/>
      <c r="K6" s="153"/>
      <c r="L6" s="153"/>
      <c r="M6" s="26"/>
    </row>
    <row r="7" spans="1:13" s="1" customFormat="1" ht="12" customHeight="1">
      <c r="A7" s="154" t="s">
        <v>30</v>
      </c>
      <c r="B7" s="154"/>
      <c r="C7" s="154"/>
      <c r="D7" s="156" t="s">
        <v>11</v>
      </c>
      <c r="E7" s="156"/>
      <c r="F7" s="156"/>
      <c r="G7" s="156"/>
      <c r="H7" s="155" t="s">
        <v>72</v>
      </c>
      <c r="I7" s="155"/>
      <c r="J7" s="155"/>
      <c r="K7" s="155"/>
      <c r="L7" s="155"/>
      <c r="M7" s="8"/>
    </row>
    <row r="8" spans="1:13" s="1" customFormat="1" ht="12" customHeight="1">
      <c r="A8" s="154" t="s">
        <v>33</v>
      </c>
      <c r="B8" s="154"/>
      <c r="C8" s="154"/>
      <c r="D8" s="156" t="s">
        <v>14</v>
      </c>
      <c r="E8" s="156"/>
      <c r="F8" s="156"/>
      <c r="G8" s="156"/>
      <c r="H8" s="155" t="s">
        <v>73</v>
      </c>
      <c r="I8" s="155"/>
      <c r="J8" s="155"/>
      <c r="K8" s="155"/>
      <c r="L8" s="155"/>
      <c r="M8" s="28">
        <f>IF(M7=0,"",E28/M7)</f>
      </c>
    </row>
    <row r="9" spans="1:13" ht="12" customHeight="1">
      <c r="A9" s="154" t="s">
        <v>74</v>
      </c>
      <c r="B9" s="154"/>
      <c r="C9" s="154"/>
      <c r="D9" s="156"/>
      <c r="E9" s="156"/>
      <c r="F9" s="156"/>
      <c r="G9" s="156"/>
      <c r="H9" s="155" t="s">
        <v>75</v>
      </c>
      <c r="I9" s="155"/>
      <c r="J9" s="155"/>
      <c r="K9" s="157"/>
      <c r="L9" s="157"/>
      <c r="M9" s="157"/>
    </row>
    <row r="10" spans="1:13" s="1" customFormat="1" ht="12" customHeight="1">
      <c r="A10" s="154" t="s">
        <v>31</v>
      </c>
      <c r="B10" s="154"/>
      <c r="C10" s="154"/>
      <c r="D10" s="156"/>
      <c r="E10" s="156"/>
      <c r="F10" s="156"/>
      <c r="G10" s="156"/>
      <c r="H10" s="155" t="s">
        <v>34</v>
      </c>
      <c r="I10" s="155"/>
      <c r="J10" s="158"/>
      <c r="K10" s="158"/>
      <c r="L10" s="158"/>
      <c r="M10" s="158"/>
    </row>
    <row r="11" spans="1:13" ht="12" customHeight="1">
      <c r="A11" s="159"/>
      <c r="B11" s="159"/>
      <c r="C11" s="159"/>
      <c r="D11" s="159"/>
      <c r="E11" s="159"/>
      <c r="F11" s="159"/>
      <c r="G11" s="159"/>
      <c r="H11" s="160"/>
      <c r="I11" s="160"/>
      <c r="J11" s="160"/>
      <c r="K11" s="160"/>
      <c r="L11" s="160"/>
      <c r="M11" s="160"/>
    </row>
    <row r="12" spans="1:13" ht="26.25" customHeight="1">
      <c r="A12" s="131" t="s">
        <v>17</v>
      </c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</row>
    <row r="13" spans="1:13" ht="12" customHeight="1">
      <c r="A13" s="161" t="s">
        <v>18</v>
      </c>
      <c r="B13" s="161"/>
      <c r="C13" s="161"/>
      <c r="D13" s="161"/>
      <c r="E13" s="161"/>
      <c r="F13" s="161"/>
      <c r="G13" s="162" t="s">
        <v>21</v>
      </c>
      <c r="H13" s="162"/>
      <c r="I13" s="162"/>
      <c r="J13" s="162"/>
      <c r="K13" s="162"/>
      <c r="L13" s="162"/>
      <c r="M13" s="162"/>
    </row>
    <row r="14" spans="1:13" s="1" customFormat="1" ht="12" customHeight="1">
      <c r="A14" s="163"/>
      <c r="B14" s="164" t="s">
        <v>76</v>
      </c>
      <c r="C14" s="164"/>
      <c r="D14" s="164"/>
      <c r="E14" s="165">
        <f>'REKAPITULACE #4'!C16</f>
        <v>0</v>
      </c>
      <c r="F14" s="165"/>
      <c r="G14" s="166" t="s">
        <v>77</v>
      </c>
      <c r="H14" s="166"/>
      <c r="I14" s="166"/>
      <c r="J14" s="166"/>
      <c r="K14" s="30"/>
      <c r="L14" s="31" t="s">
        <v>78</v>
      </c>
      <c r="M14" s="32">
        <f>E20*K14/100</f>
        <v>0</v>
      </c>
    </row>
    <row r="15" spans="1:13" s="1" customFormat="1" ht="12" customHeight="1">
      <c r="A15" s="163"/>
      <c r="B15" s="164" t="s">
        <v>79</v>
      </c>
      <c r="C15" s="164"/>
      <c r="D15" s="164"/>
      <c r="E15" s="165">
        <f>'REKAPITULACE #4'!D16</f>
        <v>0</v>
      </c>
      <c r="F15" s="165"/>
      <c r="G15" s="166" t="s">
        <v>80</v>
      </c>
      <c r="H15" s="166"/>
      <c r="I15" s="166"/>
      <c r="J15" s="166"/>
      <c r="K15" s="30"/>
      <c r="L15" s="31" t="s">
        <v>78</v>
      </c>
      <c r="M15" s="32">
        <f>E20*K15/100</f>
        <v>0</v>
      </c>
    </row>
    <row r="16" spans="1:13" s="1" customFormat="1" ht="12" customHeight="1">
      <c r="A16" s="29" t="s">
        <v>81</v>
      </c>
      <c r="B16" s="167" t="s">
        <v>82</v>
      </c>
      <c r="C16" s="167"/>
      <c r="D16" s="167"/>
      <c r="E16" s="165">
        <f>'REKAPITULACE #4'!E14</f>
        <v>0</v>
      </c>
      <c r="F16" s="165"/>
      <c r="G16" s="166" t="s">
        <v>83</v>
      </c>
      <c r="H16" s="166"/>
      <c r="I16" s="166"/>
      <c r="J16" s="166"/>
      <c r="K16" s="30"/>
      <c r="L16" s="31" t="s">
        <v>78</v>
      </c>
      <c r="M16" s="32">
        <f>E20*K16/100</f>
        <v>0</v>
      </c>
    </row>
    <row r="17" spans="1:13" s="1" customFormat="1" ht="12" customHeight="1">
      <c r="A17" s="29" t="s">
        <v>84</v>
      </c>
      <c r="B17" s="167" t="s">
        <v>85</v>
      </c>
      <c r="C17" s="167"/>
      <c r="D17" s="167"/>
      <c r="E17" s="165">
        <v>0</v>
      </c>
      <c r="F17" s="165"/>
      <c r="G17" s="166" t="s">
        <v>86</v>
      </c>
      <c r="H17" s="166"/>
      <c r="I17" s="166"/>
      <c r="J17" s="166"/>
      <c r="K17" s="30"/>
      <c r="L17" s="31" t="s">
        <v>78</v>
      </c>
      <c r="M17" s="32">
        <f>E20*K17/100</f>
        <v>0</v>
      </c>
    </row>
    <row r="18" spans="1:13" s="1" customFormat="1" ht="12" customHeight="1">
      <c r="A18" s="29" t="s">
        <v>87</v>
      </c>
      <c r="B18" s="167" t="s">
        <v>88</v>
      </c>
      <c r="C18" s="167"/>
      <c r="D18" s="167"/>
      <c r="E18" s="165">
        <v>0</v>
      </c>
      <c r="F18" s="165"/>
      <c r="G18" s="166" t="s">
        <v>89</v>
      </c>
      <c r="H18" s="166"/>
      <c r="I18" s="166"/>
      <c r="J18" s="166"/>
      <c r="K18" s="30"/>
      <c r="L18" s="31" t="s">
        <v>78</v>
      </c>
      <c r="M18" s="32">
        <f>E20*K18/100</f>
        <v>0</v>
      </c>
    </row>
    <row r="19" spans="1:13" s="1" customFormat="1" ht="12" customHeight="1">
      <c r="A19" s="29" t="s">
        <v>90</v>
      </c>
      <c r="B19" s="167" t="s">
        <v>91</v>
      </c>
      <c r="C19" s="167"/>
      <c r="D19" s="167"/>
      <c r="E19" s="165">
        <v>0</v>
      </c>
      <c r="F19" s="165"/>
      <c r="G19" s="166" t="s">
        <v>92</v>
      </c>
      <c r="H19" s="166"/>
      <c r="I19" s="166"/>
      <c r="J19" s="166"/>
      <c r="K19" s="30"/>
      <c r="L19" s="31" t="s">
        <v>78</v>
      </c>
      <c r="M19" s="32">
        <f>E20*K19/100</f>
        <v>0</v>
      </c>
    </row>
    <row r="20" spans="1:13" s="1" customFormat="1" ht="12" customHeight="1">
      <c r="A20" s="163" t="s">
        <v>93</v>
      </c>
      <c r="B20" s="163"/>
      <c r="C20" s="163"/>
      <c r="D20" s="163"/>
      <c r="E20" s="165">
        <f>SUM(E16:E19)</f>
        <v>0</v>
      </c>
      <c r="F20" s="165"/>
      <c r="G20" s="166" t="s">
        <v>94</v>
      </c>
      <c r="H20" s="166"/>
      <c r="I20" s="166"/>
      <c r="J20" s="166"/>
      <c r="K20" s="30"/>
      <c r="L20" s="31" t="s">
        <v>78</v>
      </c>
      <c r="M20" s="32">
        <f>E20*K20/100</f>
        <v>0</v>
      </c>
    </row>
    <row r="21" spans="1:13" s="1" customFormat="1" ht="12" customHeight="1">
      <c r="A21" s="163" t="s">
        <v>95</v>
      </c>
      <c r="B21" s="163"/>
      <c r="C21" s="163"/>
      <c r="D21" s="163"/>
      <c r="E21" s="168" t="s">
        <v>96</v>
      </c>
      <c r="F21" s="168"/>
      <c r="G21" s="166" t="s">
        <v>97</v>
      </c>
      <c r="H21" s="166"/>
      <c r="I21" s="166"/>
      <c r="J21" s="166"/>
      <c r="K21" s="30"/>
      <c r="L21" s="31" t="s">
        <v>78</v>
      </c>
      <c r="M21" s="32">
        <f>E20*K21/100</f>
        <v>0</v>
      </c>
    </row>
    <row r="22" spans="1:13" s="1" customFormat="1" ht="12" customHeight="1">
      <c r="A22" s="163" t="s">
        <v>98</v>
      </c>
      <c r="B22" s="163"/>
      <c r="C22" s="163"/>
      <c r="D22" s="163"/>
      <c r="E22" s="168" t="s">
        <v>96</v>
      </c>
      <c r="F22" s="168"/>
      <c r="G22" s="166" t="s">
        <v>99</v>
      </c>
      <c r="H22" s="166"/>
      <c r="I22" s="166"/>
      <c r="J22" s="166"/>
      <c r="K22" s="30"/>
      <c r="L22" s="31" t="s">
        <v>78</v>
      </c>
      <c r="M22" s="32">
        <f>E20*K22/100</f>
        <v>0</v>
      </c>
    </row>
    <row r="23" spans="1:13" s="1" customFormat="1" ht="12" customHeight="1">
      <c r="A23" s="163" t="s">
        <v>100</v>
      </c>
      <c r="B23" s="163"/>
      <c r="C23" s="163"/>
      <c r="D23" s="163"/>
      <c r="E23" s="168" t="s">
        <v>96</v>
      </c>
      <c r="F23" s="168"/>
      <c r="G23" s="166"/>
      <c r="H23" s="166"/>
      <c r="I23" s="166"/>
      <c r="J23" s="166"/>
      <c r="K23" s="30"/>
      <c r="L23" s="31" t="s">
        <v>78</v>
      </c>
      <c r="M23" s="32">
        <f>E20*K23/100</f>
        <v>0</v>
      </c>
    </row>
    <row r="24" spans="1:13" s="1" customFormat="1" ht="12" customHeight="1">
      <c r="A24" s="163" t="s">
        <v>101</v>
      </c>
      <c r="B24" s="163"/>
      <c r="C24" s="163"/>
      <c r="D24" s="163"/>
      <c r="E24" s="165">
        <f>SUM(E20:E23)</f>
        <v>0</v>
      </c>
      <c r="F24" s="165"/>
      <c r="G24" s="162" t="s">
        <v>22</v>
      </c>
      <c r="H24" s="162"/>
      <c r="I24" s="162"/>
      <c r="J24" s="162"/>
      <c r="K24" s="162"/>
      <c r="L24" s="162"/>
      <c r="M24" s="162"/>
    </row>
    <row r="25" spans="1:13" s="1" customFormat="1" ht="12" customHeight="1">
      <c r="A25" s="163" t="s">
        <v>102</v>
      </c>
      <c r="B25" s="163"/>
      <c r="C25" s="163"/>
      <c r="D25" s="163"/>
      <c r="E25" s="165">
        <f>SUM(M14:M23)</f>
        <v>0</v>
      </c>
      <c r="F25" s="165"/>
      <c r="G25" s="166"/>
      <c r="H25" s="166"/>
      <c r="I25" s="166"/>
      <c r="J25" s="166"/>
      <c r="K25" s="30"/>
      <c r="L25" s="31" t="s">
        <v>78</v>
      </c>
      <c r="M25" s="32">
        <f>E20*K25/100</f>
        <v>0</v>
      </c>
    </row>
    <row r="26" spans="1:13" s="1" customFormat="1" ht="12" customHeight="1">
      <c r="A26" s="163" t="s">
        <v>103</v>
      </c>
      <c r="B26" s="163"/>
      <c r="C26" s="163"/>
      <c r="D26" s="163"/>
      <c r="E26" s="165">
        <f>SUM(M25:M26)</f>
        <v>0</v>
      </c>
      <c r="F26" s="165"/>
      <c r="G26" s="166"/>
      <c r="H26" s="166"/>
      <c r="I26" s="166"/>
      <c r="J26" s="166"/>
      <c r="K26" s="30"/>
      <c r="L26" s="31" t="s">
        <v>78</v>
      </c>
      <c r="M26" s="32">
        <f>E20*K26/100</f>
        <v>0</v>
      </c>
    </row>
    <row r="27" spans="1:13" s="1" customFormat="1" ht="12" customHeight="1">
      <c r="A27" s="169" t="s">
        <v>104</v>
      </c>
      <c r="B27" s="169"/>
      <c r="C27" s="169"/>
      <c r="D27" s="169"/>
      <c r="E27" s="170">
        <f>SUM(M28:M28)</f>
        <v>0</v>
      </c>
      <c r="F27" s="170"/>
      <c r="G27" s="162" t="s">
        <v>23</v>
      </c>
      <c r="H27" s="162"/>
      <c r="I27" s="162"/>
      <c r="J27" s="162"/>
      <c r="K27" s="162"/>
      <c r="L27" s="162"/>
      <c r="M27" s="162"/>
    </row>
    <row r="28" spans="1:13" s="1" customFormat="1" ht="12" customHeight="1">
      <c r="A28" s="171" t="s">
        <v>105</v>
      </c>
      <c r="B28" s="171"/>
      <c r="C28" s="171"/>
      <c r="D28" s="171"/>
      <c r="E28" s="172">
        <f>SUM(E24:E27)</f>
        <v>0</v>
      </c>
      <c r="F28" s="172"/>
      <c r="G28" s="166"/>
      <c r="H28" s="166"/>
      <c r="I28" s="166"/>
      <c r="J28" s="166"/>
      <c r="K28" s="30"/>
      <c r="L28" s="31" t="s">
        <v>78</v>
      </c>
      <c r="M28" s="32">
        <f>E20*K28/100</f>
        <v>0</v>
      </c>
    </row>
    <row r="29" spans="1:13" s="33" customFormat="1" ht="12" customHeight="1">
      <c r="A29" s="161" t="s">
        <v>106</v>
      </c>
      <c r="B29" s="161"/>
      <c r="C29" s="161"/>
      <c r="D29" s="161"/>
      <c r="E29" s="173" t="s">
        <v>107</v>
      </c>
      <c r="F29" s="173"/>
      <c r="G29" s="173"/>
      <c r="H29" s="174" t="s">
        <v>108</v>
      </c>
      <c r="I29" s="174"/>
      <c r="J29" s="174"/>
      <c r="K29" s="174"/>
      <c r="L29" s="174"/>
      <c r="M29" s="174"/>
    </row>
    <row r="30" spans="1:13" s="1" customFormat="1" ht="12" customHeight="1">
      <c r="A30" s="175"/>
      <c r="B30" s="175"/>
      <c r="C30" s="175"/>
      <c r="D30" s="175"/>
      <c r="E30" s="34" t="s">
        <v>109</v>
      </c>
      <c r="F30" s="176"/>
      <c r="G30" s="176"/>
      <c r="H30" s="34" t="s">
        <v>109</v>
      </c>
      <c r="I30" s="177"/>
      <c r="J30" s="177"/>
      <c r="K30" s="177"/>
      <c r="L30" s="177"/>
      <c r="M30" s="177"/>
    </row>
    <row r="31" spans="1:13" s="1" customFormat="1" ht="12" customHeight="1">
      <c r="A31" s="169" t="s">
        <v>110</v>
      </c>
      <c r="B31" s="169"/>
      <c r="C31" s="176"/>
      <c r="D31" s="176"/>
      <c r="E31" s="34" t="s">
        <v>110</v>
      </c>
      <c r="F31" s="176"/>
      <c r="G31" s="176"/>
      <c r="H31" s="34" t="s">
        <v>110</v>
      </c>
      <c r="I31" s="177"/>
      <c r="J31" s="177"/>
      <c r="K31" s="177"/>
      <c r="L31" s="177"/>
      <c r="M31" s="177"/>
    </row>
    <row r="32" spans="1:13" s="1" customFormat="1" ht="12" customHeight="1">
      <c r="A32" s="169"/>
      <c r="B32" s="169"/>
      <c r="C32" s="169"/>
      <c r="D32" s="169"/>
      <c r="E32" s="178" t="s">
        <v>111</v>
      </c>
      <c r="F32" s="178"/>
      <c r="G32" s="178"/>
      <c r="H32" s="179" t="s">
        <v>111</v>
      </c>
      <c r="I32" s="179"/>
      <c r="J32" s="179"/>
      <c r="K32" s="179"/>
      <c r="L32" s="179"/>
      <c r="M32" s="179"/>
    </row>
    <row r="33" spans="1:13" ht="12.75">
      <c r="A33" s="180"/>
      <c r="B33" s="180"/>
      <c r="C33" s="180"/>
      <c r="D33" s="180"/>
      <c r="E33" s="181"/>
      <c r="F33" s="181"/>
      <c r="G33" s="181"/>
      <c r="H33" s="182"/>
      <c r="I33" s="182"/>
      <c r="J33" s="182"/>
      <c r="K33" s="182"/>
      <c r="L33" s="182"/>
      <c r="M33" s="182"/>
    </row>
    <row r="34" spans="1:13" s="1" customFormat="1" ht="51.75" customHeight="1">
      <c r="A34" s="180"/>
      <c r="B34" s="180"/>
      <c r="C34" s="180"/>
      <c r="D34" s="180"/>
      <c r="E34" s="181"/>
      <c r="F34" s="181"/>
      <c r="G34" s="181"/>
      <c r="H34" s="182"/>
      <c r="I34" s="182"/>
      <c r="J34" s="182"/>
      <c r="K34" s="182"/>
      <c r="L34" s="182"/>
      <c r="M34" s="182"/>
    </row>
    <row r="35" spans="1:13" s="1" customFormat="1" ht="12" customHeight="1">
      <c r="A35" s="183" t="s">
        <v>25</v>
      </c>
      <c r="B35" s="183"/>
      <c r="C35" s="183"/>
      <c r="D35" s="183"/>
      <c r="E35" s="184">
        <v>21</v>
      </c>
      <c r="F35" s="184"/>
      <c r="G35" s="35" t="s">
        <v>112</v>
      </c>
      <c r="H35" s="185">
        <f>E28-H37</f>
        <v>0</v>
      </c>
      <c r="I35" s="185"/>
      <c r="J35" s="185"/>
      <c r="K35" s="185"/>
      <c r="L35" s="185"/>
      <c r="M35" s="36" t="s">
        <v>19</v>
      </c>
    </row>
    <row r="36" spans="1:13" s="1" customFormat="1" ht="12" customHeight="1">
      <c r="A36" s="163" t="s">
        <v>27</v>
      </c>
      <c r="B36" s="163"/>
      <c r="C36" s="163"/>
      <c r="D36" s="163"/>
      <c r="E36" s="186">
        <v>21</v>
      </c>
      <c r="F36" s="186"/>
      <c r="G36" s="37" t="s">
        <v>112</v>
      </c>
      <c r="H36" s="165">
        <f>H35*E36/100</f>
        <v>0</v>
      </c>
      <c r="I36" s="165"/>
      <c r="J36" s="165"/>
      <c r="K36" s="165"/>
      <c r="L36" s="165"/>
      <c r="M36" s="38" t="s">
        <v>19</v>
      </c>
    </row>
    <row r="37" spans="1:13" s="1" customFormat="1" ht="12" customHeight="1">
      <c r="A37" s="163" t="s">
        <v>25</v>
      </c>
      <c r="B37" s="163"/>
      <c r="C37" s="163"/>
      <c r="D37" s="163"/>
      <c r="E37" s="187">
        <v>15</v>
      </c>
      <c r="F37" s="187"/>
      <c r="G37" s="37" t="s">
        <v>112</v>
      </c>
      <c r="H37" s="168" t="s">
        <v>96</v>
      </c>
      <c r="I37" s="168"/>
      <c r="J37" s="168"/>
      <c r="K37" s="168"/>
      <c r="L37" s="168"/>
      <c r="M37" s="38" t="s">
        <v>19</v>
      </c>
    </row>
    <row r="38" spans="1:13" s="1" customFormat="1" ht="12" customHeight="1">
      <c r="A38" s="163" t="s">
        <v>27</v>
      </c>
      <c r="B38" s="163"/>
      <c r="C38" s="163"/>
      <c r="D38" s="163"/>
      <c r="E38" s="186">
        <v>15</v>
      </c>
      <c r="F38" s="186"/>
      <c r="G38" s="37" t="s">
        <v>112</v>
      </c>
      <c r="H38" s="165">
        <f>H37*E38/100</f>
        <v>0</v>
      </c>
      <c r="I38" s="165"/>
      <c r="J38" s="165"/>
      <c r="K38" s="165"/>
      <c r="L38" s="165"/>
      <c r="M38" s="38" t="s">
        <v>19</v>
      </c>
    </row>
    <row r="39" spans="1:13" s="40" customFormat="1" ht="18" customHeight="1">
      <c r="A39" s="188" t="s">
        <v>113</v>
      </c>
      <c r="B39" s="188"/>
      <c r="C39" s="188"/>
      <c r="D39" s="188"/>
      <c r="E39" s="188"/>
      <c r="F39" s="188"/>
      <c r="G39" s="188"/>
      <c r="H39" s="189">
        <f>SUM(H35:H38)</f>
        <v>0</v>
      </c>
      <c r="I39" s="189"/>
      <c r="J39" s="189"/>
      <c r="K39" s="189"/>
      <c r="L39" s="189"/>
      <c r="M39" s="39" t="s">
        <v>19</v>
      </c>
    </row>
    <row r="40" s="1" customFormat="1" ht="12" customHeight="1"/>
    <row r="41" spans="1:13" s="1" customFormat="1" ht="12" customHeight="1">
      <c r="A41" s="190" t="s">
        <v>114</v>
      </c>
      <c r="B41" s="190"/>
      <c r="C41" s="190"/>
      <c r="D41" s="190"/>
      <c r="E41" s="190"/>
      <c r="F41" s="190"/>
      <c r="G41" s="190"/>
      <c r="H41" s="190"/>
      <c r="I41" s="190"/>
      <c r="J41" s="190"/>
      <c r="K41" s="190"/>
      <c r="L41" s="190"/>
      <c r="M41" s="190"/>
    </row>
  </sheetData>
  <sheetProtection selectLockedCells="1" selectUnlockedCells="1"/>
  <mergeCells count="110">
    <mergeCell ref="A39:G39"/>
    <mergeCell ref="H39:L39"/>
    <mergeCell ref="A41:M41"/>
    <mergeCell ref="A37:D37"/>
    <mergeCell ref="E37:F37"/>
    <mergeCell ref="H37:L37"/>
    <mergeCell ref="A38:D38"/>
    <mergeCell ref="E38:F38"/>
    <mergeCell ref="H38:L38"/>
    <mergeCell ref="A35:D35"/>
    <mergeCell ref="E35:F35"/>
    <mergeCell ref="H35:L35"/>
    <mergeCell ref="A36:D36"/>
    <mergeCell ref="E36:F36"/>
    <mergeCell ref="H36:L36"/>
    <mergeCell ref="A32:D32"/>
    <mergeCell ref="E32:G32"/>
    <mergeCell ref="H32:M32"/>
    <mergeCell ref="A33:D34"/>
    <mergeCell ref="E33:G34"/>
    <mergeCell ref="H33:M34"/>
    <mergeCell ref="A30:D30"/>
    <mergeCell ref="F30:G30"/>
    <mergeCell ref="I30:M30"/>
    <mergeCell ref="A31:B31"/>
    <mergeCell ref="C31:D31"/>
    <mergeCell ref="F31:G31"/>
    <mergeCell ref="I31:M31"/>
    <mergeCell ref="A28:D28"/>
    <mergeCell ref="E28:F28"/>
    <mergeCell ref="G28:J28"/>
    <mergeCell ref="A29:D29"/>
    <mergeCell ref="E29:G29"/>
    <mergeCell ref="H29:M29"/>
    <mergeCell ref="A26:D26"/>
    <mergeCell ref="E26:F26"/>
    <mergeCell ref="G26:J26"/>
    <mergeCell ref="A27:D27"/>
    <mergeCell ref="E27:F27"/>
    <mergeCell ref="G27:M27"/>
    <mergeCell ref="A24:D24"/>
    <mergeCell ref="E24:F24"/>
    <mergeCell ref="G24:M24"/>
    <mergeCell ref="A25:D25"/>
    <mergeCell ref="E25:F25"/>
    <mergeCell ref="G25:J25"/>
    <mergeCell ref="A22:D22"/>
    <mergeCell ref="E22:F22"/>
    <mergeCell ref="G22:J22"/>
    <mergeCell ref="A23:D23"/>
    <mergeCell ref="E23:F23"/>
    <mergeCell ref="G23:J23"/>
    <mergeCell ref="A20:D20"/>
    <mergeCell ref="E20:F20"/>
    <mergeCell ref="G20:J20"/>
    <mergeCell ref="A21:D21"/>
    <mergeCell ref="E21:F21"/>
    <mergeCell ref="G21:J21"/>
    <mergeCell ref="B18:D18"/>
    <mergeCell ref="E18:F18"/>
    <mergeCell ref="G18:J18"/>
    <mergeCell ref="B19:D19"/>
    <mergeCell ref="E19:F19"/>
    <mergeCell ref="G19:J19"/>
    <mergeCell ref="E15:F15"/>
    <mergeCell ref="G15:J15"/>
    <mergeCell ref="B16:D16"/>
    <mergeCell ref="E16:F16"/>
    <mergeCell ref="G16:J16"/>
    <mergeCell ref="B17:D17"/>
    <mergeCell ref="E17:F17"/>
    <mergeCell ref="G17:J17"/>
    <mergeCell ref="A11:G11"/>
    <mergeCell ref="H11:M11"/>
    <mergeCell ref="A12:M12"/>
    <mergeCell ref="A13:F13"/>
    <mergeCell ref="G13:M13"/>
    <mergeCell ref="A14:A15"/>
    <mergeCell ref="B14:D14"/>
    <mergeCell ref="E14:F14"/>
    <mergeCell ref="G14:J14"/>
    <mergeCell ref="B15:D15"/>
    <mergeCell ref="A9:C9"/>
    <mergeCell ref="D9:G9"/>
    <mergeCell ref="H9:J9"/>
    <mergeCell ref="K9:M9"/>
    <mergeCell ref="A10:C10"/>
    <mergeCell ref="D10:G10"/>
    <mergeCell ref="H10:I10"/>
    <mergeCell ref="J10:M10"/>
    <mergeCell ref="A7:C7"/>
    <mergeCell ref="D7:G7"/>
    <mergeCell ref="H7:L7"/>
    <mergeCell ref="A8:C8"/>
    <mergeCell ref="D8:G8"/>
    <mergeCell ref="H8:L8"/>
    <mergeCell ref="A5:D5"/>
    <mergeCell ref="E5:J5"/>
    <mergeCell ref="K5:L5"/>
    <mergeCell ref="A6:D6"/>
    <mergeCell ref="E6:J6"/>
    <mergeCell ref="K6:L6"/>
    <mergeCell ref="A1:M1"/>
    <mergeCell ref="A2:M2"/>
    <mergeCell ref="A3:D3"/>
    <mergeCell ref="E3:J3"/>
    <mergeCell ref="K3:L3"/>
    <mergeCell ref="A4:D4"/>
    <mergeCell ref="E4:J4"/>
    <mergeCell ref="K4:L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E16"/>
  <sheetViews>
    <sheetView zoomScale="160" zoomScaleNormal="160" zoomScalePageLayoutView="0" workbookViewId="0" topLeftCell="A1">
      <selection activeCell="A1" sqref="A1"/>
    </sheetView>
  </sheetViews>
  <sheetFormatPr defaultColWidth="11.57421875" defaultRowHeight="12.75"/>
  <cols>
    <col min="1" max="1" width="3.8515625" style="0" customWidth="1"/>
    <col min="2" max="2" width="45.140625" style="0" customWidth="1"/>
    <col min="3" max="5" width="10.57421875" style="0" customWidth="1"/>
  </cols>
  <sheetData>
    <row r="1" spans="1:5" s="41" customFormat="1" ht="9.75">
      <c r="A1" s="191" t="s">
        <v>115</v>
      </c>
      <c r="B1" s="191"/>
      <c r="C1" s="191"/>
      <c r="D1" s="191" t="s">
        <v>116</v>
      </c>
      <c r="E1" s="191"/>
    </row>
    <row r="2" spans="1:5" s="41" customFormat="1" ht="9.75">
      <c r="A2" s="191" t="s">
        <v>338</v>
      </c>
      <c r="B2" s="191"/>
      <c r="C2" s="191"/>
      <c r="D2" s="191" t="s">
        <v>118</v>
      </c>
      <c r="E2" s="191"/>
    </row>
    <row r="3" s="42" customFormat="1" ht="9.75"/>
    <row r="4" spans="1:5" s="33" customFormat="1" ht="12.75">
      <c r="A4" s="192" t="s">
        <v>119</v>
      </c>
      <c r="B4" s="192"/>
      <c r="C4" s="192"/>
      <c r="D4" s="192"/>
      <c r="E4" s="192"/>
    </row>
    <row r="5" s="42" customFormat="1" ht="9.75"/>
    <row r="6" spans="1:5" s="42" customFormat="1" ht="9" customHeight="1">
      <c r="A6" s="193" t="s">
        <v>120</v>
      </c>
      <c r="B6" s="194" t="s">
        <v>121</v>
      </c>
      <c r="C6" s="195" t="s">
        <v>122</v>
      </c>
      <c r="D6" s="195"/>
      <c r="E6" s="195"/>
    </row>
    <row r="7" spans="1:5" s="42" customFormat="1" ht="9" customHeight="1">
      <c r="A7" s="193"/>
      <c r="B7" s="194"/>
      <c r="C7" s="43" t="s">
        <v>123</v>
      </c>
      <c r="D7" s="44" t="s">
        <v>124</v>
      </c>
      <c r="E7" s="45" t="s">
        <v>125</v>
      </c>
    </row>
    <row r="8" spans="1:5" s="50" customFormat="1" ht="11.25">
      <c r="A8" s="46"/>
      <c r="B8" s="47" t="s">
        <v>126</v>
      </c>
      <c r="C8" s="48"/>
      <c r="D8" s="48"/>
      <c r="E8" s="49"/>
    </row>
    <row r="9" spans="1:5" s="50" customFormat="1" ht="11.25">
      <c r="A9" s="51" t="s">
        <v>127</v>
      </c>
      <c r="B9" s="52" t="s">
        <v>128</v>
      </c>
      <c r="C9" s="53">
        <f>'ROZPOČET #4'!G27</f>
        <v>0</v>
      </c>
      <c r="D9" s="53">
        <f>'ROZPOČET #4'!I27</f>
        <v>0</v>
      </c>
      <c r="E9" s="54">
        <f>C9+D9</f>
        <v>0</v>
      </c>
    </row>
    <row r="10" spans="1:5" s="50" customFormat="1" ht="11.25">
      <c r="A10" s="51" t="s">
        <v>129</v>
      </c>
      <c r="B10" s="52" t="s">
        <v>130</v>
      </c>
      <c r="C10" s="53">
        <f>'ROZPOČET #4'!G39</f>
        <v>0</v>
      </c>
      <c r="D10" s="53">
        <f>'ROZPOČET #4'!I39</f>
        <v>0</v>
      </c>
      <c r="E10" s="54">
        <f>C10+D10</f>
        <v>0</v>
      </c>
    </row>
    <row r="11" spans="1:5" s="50" customFormat="1" ht="11.25">
      <c r="A11" s="51" t="s">
        <v>133</v>
      </c>
      <c r="B11" s="52" t="s">
        <v>134</v>
      </c>
      <c r="C11" s="53">
        <f>'ROZPOČET #4'!G56</f>
        <v>0</v>
      </c>
      <c r="D11" s="53">
        <f>'ROZPOČET #4'!I56</f>
        <v>0</v>
      </c>
      <c r="E11" s="54">
        <f>C11+D11</f>
        <v>0</v>
      </c>
    </row>
    <row r="12" spans="1:5" s="50" customFormat="1" ht="11.25">
      <c r="A12" s="51" t="s">
        <v>135</v>
      </c>
      <c r="B12" s="52" t="s">
        <v>136</v>
      </c>
      <c r="C12" s="53">
        <f>'ROZPOČET #4'!G62</f>
        <v>0</v>
      </c>
      <c r="D12" s="53">
        <f>'ROZPOČET #4'!I62</f>
        <v>0</v>
      </c>
      <c r="E12" s="54">
        <f>C12+D12</f>
        <v>0</v>
      </c>
    </row>
    <row r="13" spans="1:5" s="50" customFormat="1" ht="11.25">
      <c r="A13" s="51" t="s">
        <v>137</v>
      </c>
      <c r="B13" s="52" t="s">
        <v>138</v>
      </c>
      <c r="C13" s="53">
        <f>'ROZPOČET #4'!G65</f>
        <v>0</v>
      </c>
      <c r="D13" s="53">
        <f>'ROZPOČET #4'!I65</f>
        <v>0</v>
      </c>
      <c r="E13" s="54">
        <f>C13+D13</f>
        <v>0</v>
      </c>
    </row>
    <row r="14" spans="1:5" s="50" customFormat="1" ht="11.25">
      <c r="A14" s="55"/>
      <c r="B14" s="56" t="s">
        <v>139</v>
      </c>
      <c r="C14" s="57">
        <f>SUM(C9:C13)</f>
        <v>0</v>
      </c>
      <c r="D14" s="57">
        <f>SUM(D9:D13)</f>
        <v>0</v>
      </c>
      <c r="E14" s="58">
        <f>SUM(E9:E13)</f>
        <v>0</v>
      </c>
    </row>
    <row r="15" s="42" customFormat="1" ht="9.75"/>
    <row r="16" spans="1:5" s="50" customFormat="1" ht="11.25">
      <c r="A16" s="59"/>
      <c r="B16" s="60" t="s">
        <v>140</v>
      </c>
      <c r="C16" s="61">
        <f>C14</f>
        <v>0</v>
      </c>
      <c r="D16" s="61">
        <f>D14</f>
        <v>0</v>
      </c>
      <c r="E16" s="62">
        <f>E14</f>
        <v>0</v>
      </c>
    </row>
  </sheetData>
  <sheetProtection selectLockedCells="1" selectUnlockedCells="1"/>
  <mergeCells count="8">
    <mergeCell ref="A1:C1"/>
    <mergeCell ref="D1:E1"/>
    <mergeCell ref="A2:C2"/>
    <mergeCell ref="D2:E2"/>
    <mergeCell ref="A4:E4"/>
    <mergeCell ref="A6:A7"/>
    <mergeCell ref="B6:B7"/>
    <mergeCell ref="C6:E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K67"/>
  <sheetViews>
    <sheetView zoomScale="160" zoomScaleNormal="160" zoomScalePageLayoutView="0" workbookViewId="0" topLeftCell="A46">
      <selection activeCell="C32" sqref="C32"/>
    </sheetView>
  </sheetViews>
  <sheetFormatPr defaultColWidth="11.57421875" defaultRowHeight="12.75"/>
  <cols>
    <col min="1" max="1" width="3.7109375" style="0" customWidth="1"/>
    <col min="2" max="2" width="11.00390625" style="0" customWidth="1"/>
    <col min="3" max="3" width="42.8515625" style="0" customWidth="1"/>
    <col min="4" max="4" width="4.421875" style="0" customWidth="1"/>
    <col min="5" max="5" width="8.7109375" style="0" customWidth="1"/>
    <col min="6" max="9" width="10.57421875" style="0" customWidth="1"/>
    <col min="10" max="11" width="9.140625" style="0" customWidth="1"/>
  </cols>
  <sheetData>
    <row r="1" spans="1:11" s="41" customFormat="1" ht="9.75">
      <c r="A1" s="191" t="s">
        <v>115</v>
      </c>
      <c r="B1" s="191"/>
      <c r="C1" s="191"/>
      <c r="D1" s="191"/>
      <c r="E1" s="191"/>
      <c r="F1" s="191"/>
      <c r="G1" s="191"/>
      <c r="H1" s="191"/>
      <c r="I1" s="191"/>
      <c r="J1" s="191" t="s">
        <v>116</v>
      </c>
      <c r="K1" s="191"/>
    </row>
    <row r="2" spans="1:11" s="41" customFormat="1" ht="9.75">
      <c r="A2" s="191" t="s">
        <v>338</v>
      </c>
      <c r="B2" s="191"/>
      <c r="C2" s="191"/>
      <c r="D2" s="191"/>
      <c r="E2" s="191"/>
      <c r="F2" s="191"/>
      <c r="G2" s="191"/>
      <c r="H2" s="191"/>
      <c r="I2" s="191"/>
      <c r="J2" s="191" t="s">
        <v>118</v>
      </c>
      <c r="K2" s="191"/>
    </row>
    <row r="3" s="42" customFormat="1" ht="9.75"/>
    <row r="4" spans="1:11" s="1" customFormat="1" ht="12.75">
      <c r="A4" s="192" t="s">
        <v>141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</row>
    <row r="5" s="42" customFormat="1" ht="9.75"/>
    <row r="6" spans="1:11" s="42" customFormat="1" ht="9" customHeight="1">
      <c r="A6" s="63" t="s">
        <v>142</v>
      </c>
      <c r="B6" s="196" t="s">
        <v>143</v>
      </c>
      <c r="C6" s="196" t="s">
        <v>144</v>
      </c>
      <c r="D6" s="196" t="s">
        <v>145</v>
      </c>
      <c r="E6" s="196" t="s">
        <v>146</v>
      </c>
      <c r="F6" s="197" t="s">
        <v>147</v>
      </c>
      <c r="G6" s="197"/>
      <c r="H6" s="197"/>
      <c r="I6" s="197"/>
      <c r="J6" s="198" t="s">
        <v>148</v>
      </c>
      <c r="K6" s="198"/>
    </row>
    <row r="7" spans="1:11" s="42" customFormat="1" ht="9" customHeight="1">
      <c r="A7" s="64" t="s">
        <v>149</v>
      </c>
      <c r="B7" s="196"/>
      <c r="C7" s="196"/>
      <c r="D7" s="196"/>
      <c r="E7" s="196"/>
      <c r="F7" s="199" t="s">
        <v>123</v>
      </c>
      <c r="G7" s="199"/>
      <c r="H7" s="200" t="s">
        <v>124</v>
      </c>
      <c r="I7" s="200"/>
      <c r="J7" s="198"/>
      <c r="K7" s="198"/>
    </row>
    <row r="8" spans="1:11" s="42" customFormat="1" ht="9" customHeight="1">
      <c r="A8" s="64" t="s">
        <v>150</v>
      </c>
      <c r="B8" s="196"/>
      <c r="C8" s="196"/>
      <c r="D8" s="196"/>
      <c r="E8" s="196"/>
      <c r="F8" s="65" t="s">
        <v>151</v>
      </c>
      <c r="G8" s="66" t="s">
        <v>152</v>
      </c>
      <c r="H8" s="67" t="s">
        <v>151</v>
      </c>
      <c r="I8" s="66" t="s">
        <v>152</v>
      </c>
      <c r="J8" s="67" t="s">
        <v>151</v>
      </c>
      <c r="K8" s="68" t="s">
        <v>152</v>
      </c>
    </row>
    <row r="9" spans="1:11" s="42" customFormat="1" ht="9" customHeight="1">
      <c r="A9" s="69" t="s">
        <v>153</v>
      </c>
      <c r="B9" s="70" t="s">
        <v>154</v>
      </c>
      <c r="C9" s="70" t="s">
        <v>155</v>
      </c>
      <c r="D9" s="70" t="s">
        <v>156</v>
      </c>
      <c r="E9" s="70" t="s">
        <v>157</v>
      </c>
      <c r="F9" s="71" t="s">
        <v>158</v>
      </c>
      <c r="G9" s="72" t="s">
        <v>159</v>
      </c>
      <c r="H9" s="73" t="s">
        <v>160</v>
      </c>
      <c r="I9" s="72" t="s">
        <v>161</v>
      </c>
      <c r="J9" s="73" t="s">
        <v>162</v>
      </c>
      <c r="K9" s="74" t="s">
        <v>163</v>
      </c>
    </row>
    <row r="10" spans="1:11" s="80" customFormat="1" ht="11.25">
      <c r="A10" s="75"/>
      <c r="B10" s="76"/>
      <c r="C10" s="77" t="s">
        <v>126</v>
      </c>
      <c r="D10" s="76"/>
      <c r="E10" s="76"/>
      <c r="F10" s="78"/>
      <c r="G10" s="79"/>
      <c r="H10" s="79"/>
      <c r="J10" s="81"/>
      <c r="K10" s="82"/>
    </row>
    <row r="11" spans="1:11" s="80" customFormat="1" ht="11.25">
      <c r="A11" s="83"/>
      <c r="B11" s="84" t="s">
        <v>164</v>
      </c>
      <c r="C11" s="85" t="s">
        <v>165</v>
      </c>
      <c r="D11" s="86"/>
      <c r="E11" s="86"/>
      <c r="F11" s="87"/>
      <c r="G11" s="88"/>
      <c r="H11" s="88"/>
      <c r="I11" s="89"/>
      <c r="J11" s="90"/>
      <c r="K11" s="91"/>
    </row>
    <row r="12" spans="1:11" s="42" customFormat="1" ht="9.75">
      <c r="A12" s="92" t="s">
        <v>127</v>
      </c>
      <c r="B12" s="93" t="s">
        <v>298</v>
      </c>
      <c r="C12" s="93" t="s">
        <v>299</v>
      </c>
      <c r="D12" s="94" t="s">
        <v>180</v>
      </c>
      <c r="E12" s="95">
        <v>99.83</v>
      </c>
      <c r="F12" s="96"/>
      <c r="G12" s="97">
        <f>E12*F12</f>
        <v>0</v>
      </c>
      <c r="H12" s="97"/>
      <c r="I12" s="97">
        <f>E12*H12</f>
        <v>0</v>
      </c>
      <c r="J12" s="98">
        <v>0.30722444699999996</v>
      </c>
      <c r="K12" s="99">
        <f>E12*J12</f>
        <v>30.670216544009996</v>
      </c>
    </row>
    <row r="13" spans="1:11" s="42" customFormat="1" ht="9.75">
      <c r="A13" s="100"/>
      <c r="B13" s="93"/>
      <c r="C13" s="93" t="s">
        <v>339</v>
      </c>
      <c r="D13" s="94"/>
      <c r="E13" s="102"/>
      <c r="F13" s="100"/>
      <c r="G13" s="102"/>
      <c r="H13" s="102"/>
      <c r="I13" s="102"/>
      <c r="J13" s="102"/>
      <c r="K13" s="103"/>
    </row>
    <row r="14" spans="1:11" s="42" customFormat="1" ht="9.75">
      <c r="A14" s="104">
        <f>A12+1</f>
        <v>2</v>
      </c>
      <c r="B14" s="93" t="s">
        <v>178</v>
      </c>
      <c r="C14" s="93" t="s">
        <v>179</v>
      </c>
      <c r="D14" s="94" t="s">
        <v>180</v>
      </c>
      <c r="E14" s="95">
        <v>125.95</v>
      </c>
      <c r="F14" s="96"/>
      <c r="G14" s="97">
        <f>E14*F14</f>
        <v>0</v>
      </c>
      <c r="H14" s="97"/>
      <c r="I14" s="97">
        <f>E14*H14</f>
        <v>0</v>
      </c>
      <c r="J14" s="98">
        <v>0.128021314</v>
      </c>
      <c r="K14" s="99">
        <f>E14*J14</f>
        <v>16.1242844983</v>
      </c>
    </row>
    <row r="15" spans="1:11" s="42" customFormat="1" ht="19.5">
      <c r="A15" s="100"/>
      <c r="B15" s="93"/>
      <c r="C15" s="101" t="s">
        <v>340</v>
      </c>
      <c r="D15" s="94"/>
      <c r="E15" s="102"/>
      <c r="F15" s="100"/>
      <c r="G15" s="102"/>
      <c r="H15" s="102"/>
      <c r="I15" s="102"/>
      <c r="J15" s="102"/>
      <c r="K15" s="103"/>
    </row>
    <row r="16" spans="1:11" s="42" customFormat="1" ht="9.75">
      <c r="A16" s="104">
        <f>A14+1</f>
        <v>3</v>
      </c>
      <c r="B16" s="93" t="s">
        <v>301</v>
      </c>
      <c r="C16" s="93" t="s">
        <v>302</v>
      </c>
      <c r="D16" s="94" t="s">
        <v>168</v>
      </c>
      <c r="E16" s="95">
        <v>31.65</v>
      </c>
      <c r="F16" s="96"/>
      <c r="G16" s="97">
        <f>E16*F16</f>
        <v>0</v>
      </c>
      <c r="H16" s="97"/>
      <c r="I16" s="97">
        <f>E16*H16</f>
        <v>0</v>
      </c>
      <c r="J16" s="98">
        <v>0</v>
      </c>
      <c r="K16" s="99">
        <f>E16*J16</f>
        <v>0</v>
      </c>
    </row>
    <row r="17" spans="1:11" s="42" customFormat="1" ht="9.75">
      <c r="A17" s="100"/>
      <c r="B17" s="93"/>
      <c r="C17" s="93" t="s">
        <v>341</v>
      </c>
      <c r="D17" s="94"/>
      <c r="E17" s="102"/>
      <c r="F17" s="100"/>
      <c r="G17" s="102"/>
      <c r="H17" s="102"/>
      <c r="I17" s="102"/>
      <c r="J17" s="102"/>
      <c r="K17" s="103"/>
    </row>
    <row r="18" spans="1:11" s="42" customFormat="1" ht="9.75">
      <c r="A18" s="104">
        <f>A16+1</f>
        <v>4</v>
      </c>
      <c r="B18" s="93" t="s">
        <v>304</v>
      </c>
      <c r="C18" s="93" t="s">
        <v>305</v>
      </c>
      <c r="D18" s="94" t="s">
        <v>168</v>
      </c>
      <c r="E18" s="95">
        <v>31.65</v>
      </c>
      <c r="F18" s="96"/>
      <c r="G18" s="97">
        <f>E18*F18</f>
        <v>0</v>
      </c>
      <c r="H18" s="97"/>
      <c r="I18" s="97">
        <f>E18*H18</f>
        <v>0</v>
      </c>
      <c r="J18" s="98">
        <v>0</v>
      </c>
      <c r="K18" s="99">
        <f>E18*J18</f>
        <v>0</v>
      </c>
    </row>
    <row r="19" spans="1:11" s="42" customFormat="1" ht="9.75">
      <c r="A19" s="104">
        <f>A18+1</f>
        <v>5</v>
      </c>
      <c r="B19" s="93" t="s">
        <v>306</v>
      </c>
      <c r="C19" s="93" t="s">
        <v>307</v>
      </c>
      <c r="D19" s="94" t="s">
        <v>168</v>
      </c>
      <c r="E19" s="95">
        <v>33.86</v>
      </c>
      <c r="F19" s="96"/>
      <c r="G19" s="97">
        <f>E19*F19</f>
        <v>0</v>
      </c>
      <c r="H19" s="97"/>
      <c r="I19" s="97">
        <f>E19*H19</f>
        <v>0</v>
      </c>
      <c r="J19" s="98">
        <v>0</v>
      </c>
      <c r="K19" s="99">
        <f>E19*J19</f>
        <v>0</v>
      </c>
    </row>
    <row r="20" spans="1:11" s="42" customFormat="1" ht="9.75">
      <c r="A20" s="100"/>
      <c r="B20" s="93"/>
      <c r="C20" s="93" t="s">
        <v>342</v>
      </c>
      <c r="D20" s="94"/>
      <c r="E20" s="102"/>
      <c r="F20" s="100"/>
      <c r="G20" s="102"/>
      <c r="H20" s="102"/>
      <c r="I20" s="102"/>
      <c r="J20" s="102"/>
      <c r="K20" s="103"/>
    </row>
    <row r="21" spans="1:11" s="42" customFormat="1" ht="9.75">
      <c r="A21" s="104">
        <f>A19+1</f>
        <v>6</v>
      </c>
      <c r="B21" s="93" t="s">
        <v>170</v>
      </c>
      <c r="C21" s="93" t="s">
        <v>171</v>
      </c>
      <c r="D21" s="94" t="s">
        <v>168</v>
      </c>
      <c r="E21" s="95">
        <v>16.93</v>
      </c>
      <c r="F21" s="96"/>
      <c r="G21" s="97">
        <f>E21*F21</f>
        <v>0</v>
      </c>
      <c r="H21" s="97"/>
      <c r="I21" s="97">
        <f>E21*H21</f>
        <v>0</v>
      </c>
      <c r="J21" s="98">
        <v>0</v>
      </c>
      <c r="K21" s="99">
        <f>E21*J21</f>
        <v>0</v>
      </c>
    </row>
    <row r="22" spans="1:11" s="42" customFormat="1" ht="9.75">
      <c r="A22" s="104">
        <f>A21+1</f>
        <v>7</v>
      </c>
      <c r="B22" s="93" t="s">
        <v>172</v>
      </c>
      <c r="C22" s="93" t="s">
        <v>173</v>
      </c>
      <c r="D22" s="94" t="s">
        <v>168</v>
      </c>
      <c r="E22" s="95">
        <v>48.58</v>
      </c>
      <c r="F22" s="96"/>
      <c r="G22" s="97">
        <f>E22*F22</f>
        <v>0</v>
      </c>
      <c r="H22" s="97"/>
      <c r="I22" s="97">
        <f>E22*H22</f>
        <v>0</v>
      </c>
      <c r="J22" s="98">
        <v>0</v>
      </c>
      <c r="K22" s="99">
        <f>E22*J22</f>
        <v>0</v>
      </c>
    </row>
    <row r="23" spans="1:11" s="42" customFormat="1" ht="9.75">
      <c r="A23" s="104">
        <f>A22+1</f>
        <v>8</v>
      </c>
      <c r="B23" s="93" t="s">
        <v>174</v>
      </c>
      <c r="C23" s="93" t="s">
        <v>175</v>
      </c>
      <c r="D23" s="94" t="s">
        <v>168</v>
      </c>
      <c r="E23" s="95">
        <v>485.8</v>
      </c>
      <c r="F23" s="96"/>
      <c r="G23" s="97">
        <f>E23*F23</f>
        <v>0</v>
      </c>
      <c r="H23" s="97"/>
      <c r="I23" s="97">
        <f>E23*H23</f>
        <v>0</v>
      </c>
      <c r="J23" s="98">
        <v>0</v>
      </c>
      <c r="K23" s="99">
        <f>E23*J23</f>
        <v>0</v>
      </c>
    </row>
    <row r="24" spans="1:11" s="42" customFormat="1" ht="9.75">
      <c r="A24" s="104">
        <f>A23+1</f>
        <v>9</v>
      </c>
      <c r="B24" s="93" t="s">
        <v>176</v>
      </c>
      <c r="C24" s="93" t="s">
        <v>177</v>
      </c>
      <c r="D24" s="94" t="s">
        <v>168</v>
      </c>
      <c r="E24" s="95">
        <v>48.58</v>
      </c>
      <c r="F24" s="96"/>
      <c r="G24" s="97">
        <f>E24*F24</f>
        <v>0</v>
      </c>
      <c r="H24" s="97"/>
      <c r="I24" s="97">
        <f>E24*H24</f>
        <v>0</v>
      </c>
      <c r="J24" s="98">
        <v>0</v>
      </c>
      <c r="K24" s="99">
        <f>E24*J24</f>
        <v>0</v>
      </c>
    </row>
    <row r="25" spans="1:11" s="42" customFormat="1" ht="9.75">
      <c r="A25" s="104">
        <f>A24+1</f>
        <v>10</v>
      </c>
      <c r="B25" s="93" t="s">
        <v>309</v>
      </c>
      <c r="C25" s="93" t="s">
        <v>310</v>
      </c>
      <c r="D25" s="94" t="s">
        <v>180</v>
      </c>
      <c r="E25" s="95">
        <v>109.88</v>
      </c>
      <c r="F25" s="96"/>
      <c r="G25" s="97">
        <f>E25*F25</f>
        <v>0</v>
      </c>
      <c r="H25" s="97"/>
      <c r="I25" s="97">
        <f>E25*H25</f>
        <v>0</v>
      </c>
      <c r="J25" s="98">
        <v>0</v>
      </c>
      <c r="K25" s="99">
        <f>E25*J25</f>
        <v>0</v>
      </c>
    </row>
    <row r="26" spans="1:11" s="42" customFormat="1" ht="19.5">
      <c r="A26" s="100"/>
      <c r="B26" s="93"/>
      <c r="C26" s="101" t="s">
        <v>343</v>
      </c>
      <c r="D26" s="94"/>
      <c r="E26" s="102"/>
      <c r="F26" s="100"/>
      <c r="G26" s="102"/>
      <c r="H26" s="102"/>
      <c r="I26" s="102"/>
      <c r="J26" s="102"/>
      <c r="K26" s="103"/>
    </row>
    <row r="27" spans="1:11" s="80" customFormat="1" ht="11.25">
      <c r="A27" s="105"/>
      <c r="B27" s="106" t="s">
        <v>127</v>
      </c>
      <c r="C27" s="107" t="s">
        <v>185</v>
      </c>
      <c r="D27" s="108"/>
      <c r="E27" s="108"/>
      <c r="F27" s="109"/>
      <c r="G27" s="110">
        <f>SUM(G12:G26)</f>
        <v>0</v>
      </c>
      <c r="H27" s="111"/>
      <c r="I27" s="112">
        <f>SUM(I12:I26)</f>
        <v>0</v>
      </c>
      <c r="J27" s="113"/>
      <c r="K27" s="114">
        <f>SUM(K12:K26)</f>
        <v>46.794501042309996</v>
      </c>
    </row>
    <row r="28" spans="1:11" s="80" customFormat="1" ht="11.25">
      <c r="A28" s="83"/>
      <c r="B28" s="84" t="s">
        <v>186</v>
      </c>
      <c r="C28" s="85" t="s">
        <v>187</v>
      </c>
      <c r="D28" s="86"/>
      <c r="E28" s="86"/>
      <c r="F28" s="87"/>
      <c r="G28" s="88"/>
      <c r="H28" s="88"/>
      <c r="I28" s="89"/>
      <c r="J28" s="90"/>
      <c r="K28" s="91"/>
    </row>
    <row r="29" spans="1:11" s="42" customFormat="1" ht="9.75">
      <c r="A29" s="104">
        <f>A25+1</f>
        <v>11</v>
      </c>
      <c r="B29" s="93" t="s">
        <v>191</v>
      </c>
      <c r="C29" s="93" t="s">
        <v>192</v>
      </c>
      <c r="D29" s="94" t="s">
        <v>180</v>
      </c>
      <c r="E29" s="95">
        <v>125.95</v>
      </c>
      <c r="F29" s="96"/>
      <c r="G29" s="97">
        <f>E29*F29</f>
        <v>0</v>
      </c>
      <c r="H29" s="97"/>
      <c r="I29" s="97">
        <f>E29*H29</f>
        <v>0</v>
      </c>
      <c r="J29" s="98">
        <v>0.00071</v>
      </c>
      <c r="K29" s="99">
        <f>E29*J29</f>
        <v>0.0894245</v>
      </c>
    </row>
    <row r="30" spans="1:11" s="42" customFormat="1" ht="19.5">
      <c r="A30" s="100"/>
      <c r="B30" s="93"/>
      <c r="C30" s="101" t="s">
        <v>340</v>
      </c>
      <c r="D30" s="94"/>
      <c r="E30" s="102"/>
      <c r="F30" s="100"/>
      <c r="G30" s="102"/>
      <c r="H30" s="102"/>
      <c r="I30" s="102"/>
      <c r="J30" s="102"/>
      <c r="K30" s="103"/>
    </row>
    <row r="31" spans="1:11" s="42" customFormat="1" ht="9.75">
      <c r="A31" s="104">
        <f>A29+1</f>
        <v>12</v>
      </c>
      <c r="B31" s="93" t="s">
        <v>200</v>
      </c>
      <c r="C31" s="93" t="s">
        <v>201</v>
      </c>
      <c r="D31" s="94" t="s">
        <v>180</v>
      </c>
      <c r="E31" s="95">
        <v>125.95</v>
      </c>
      <c r="F31" s="96"/>
      <c r="G31" s="97">
        <f>E31*F31</f>
        <v>0</v>
      </c>
      <c r="H31" s="97"/>
      <c r="I31" s="97">
        <f>E31*H31</f>
        <v>0</v>
      </c>
      <c r="J31" s="98">
        <v>0.12966</v>
      </c>
      <c r="K31" s="99">
        <f>E31*J31</f>
        <v>16.330677</v>
      </c>
    </row>
    <row r="32" spans="1:11" s="42" customFormat="1" ht="19.5">
      <c r="A32" s="100"/>
      <c r="B32" s="93"/>
      <c r="C32" s="101" t="s">
        <v>340</v>
      </c>
      <c r="D32" s="94"/>
      <c r="E32" s="102"/>
      <c r="F32" s="100"/>
      <c r="G32" s="102"/>
      <c r="H32" s="102"/>
      <c r="I32" s="102"/>
      <c r="J32" s="102"/>
      <c r="K32" s="103"/>
    </row>
    <row r="33" spans="1:11" s="42" customFormat="1" ht="9.75">
      <c r="A33" s="104">
        <f>A31+1</f>
        <v>13</v>
      </c>
      <c r="B33" s="93" t="s">
        <v>206</v>
      </c>
      <c r="C33" s="93" t="s">
        <v>207</v>
      </c>
      <c r="D33" s="94" t="s">
        <v>180</v>
      </c>
      <c r="E33" s="95">
        <v>9.2</v>
      </c>
      <c r="F33" s="96"/>
      <c r="G33" s="97">
        <f>E33*F33</f>
        <v>0</v>
      </c>
      <c r="H33" s="97"/>
      <c r="I33" s="97">
        <f>E33*H33</f>
        <v>0</v>
      </c>
      <c r="J33" s="98">
        <v>0.27994</v>
      </c>
      <c r="K33" s="99">
        <f>E33*J33</f>
        <v>2.575448</v>
      </c>
    </row>
    <row r="34" spans="1:11" s="42" customFormat="1" ht="9.75">
      <c r="A34" s="100"/>
      <c r="B34" s="93"/>
      <c r="C34" s="93" t="s">
        <v>344</v>
      </c>
      <c r="D34" s="94"/>
      <c r="E34" s="102"/>
      <c r="F34" s="100"/>
      <c r="G34" s="102"/>
      <c r="H34" s="102"/>
      <c r="I34" s="102"/>
      <c r="J34" s="102"/>
      <c r="K34" s="103"/>
    </row>
    <row r="35" spans="1:11" s="42" customFormat="1" ht="9.75">
      <c r="A35" s="104">
        <f>A33+1</f>
        <v>14</v>
      </c>
      <c r="B35" s="93" t="s">
        <v>313</v>
      </c>
      <c r="C35" s="93" t="s">
        <v>314</v>
      </c>
      <c r="D35" s="94" t="s">
        <v>180</v>
      </c>
      <c r="E35" s="95">
        <v>30.8</v>
      </c>
      <c r="F35" s="96"/>
      <c r="G35" s="97">
        <f>E35*F35</f>
        <v>0</v>
      </c>
      <c r="H35" s="97"/>
      <c r="I35" s="97">
        <f>E35*H35</f>
        <v>0</v>
      </c>
      <c r="J35" s="98">
        <v>0.46166</v>
      </c>
      <c r="K35" s="99">
        <f>E35*J35</f>
        <v>14.219128000000001</v>
      </c>
    </row>
    <row r="36" spans="1:11" s="42" customFormat="1" ht="9.75">
      <c r="A36" s="100"/>
      <c r="B36" s="93"/>
      <c r="C36" s="93" t="s">
        <v>345</v>
      </c>
      <c r="D36" s="94"/>
      <c r="E36" s="102"/>
      <c r="F36" s="100"/>
      <c r="G36" s="102"/>
      <c r="H36" s="102"/>
      <c r="I36" s="102"/>
      <c r="J36" s="102"/>
      <c r="K36" s="103"/>
    </row>
    <row r="37" spans="1:11" s="42" customFormat="1" ht="9.75">
      <c r="A37" s="104">
        <f>A35+1</f>
        <v>15</v>
      </c>
      <c r="B37" s="93" t="s">
        <v>316</v>
      </c>
      <c r="C37" s="93" t="s">
        <v>317</v>
      </c>
      <c r="D37" s="94" t="s">
        <v>180</v>
      </c>
      <c r="E37" s="95">
        <v>69.9</v>
      </c>
      <c r="F37" s="96"/>
      <c r="G37" s="97">
        <f>E37*F37</f>
        <v>0</v>
      </c>
      <c r="H37" s="97"/>
      <c r="I37" s="97">
        <f>E37*H37</f>
        <v>0</v>
      </c>
      <c r="J37" s="98">
        <v>0.18907</v>
      </c>
      <c r="K37" s="99">
        <f>E37*J37</f>
        <v>13.215993000000001</v>
      </c>
    </row>
    <row r="38" spans="1:11" s="42" customFormat="1" ht="9.75">
      <c r="A38" s="100"/>
      <c r="B38" s="93"/>
      <c r="C38" s="93" t="s">
        <v>346</v>
      </c>
      <c r="D38" s="94"/>
      <c r="E38" s="102"/>
      <c r="F38" s="100"/>
      <c r="G38" s="102"/>
      <c r="H38" s="102"/>
      <c r="I38" s="102"/>
      <c r="J38" s="102"/>
      <c r="K38" s="103"/>
    </row>
    <row r="39" spans="1:11" s="80" customFormat="1" ht="11.25">
      <c r="A39" s="105"/>
      <c r="B39" s="106" t="s">
        <v>129</v>
      </c>
      <c r="C39" s="107" t="s">
        <v>213</v>
      </c>
      <c r="D39" s="108"/>
      <c r="E39" s="108"/>
      <c r="F39" s="109"/>
      <c r="G39" s="110">
        <f>SUM(G29:G38)</f>
        <v>0</v>
      </c>
      <c r="H39" s="111"/>
      <c r="I39" s="112">
        <f>SUM(I29:I38)</f>
        <v>0</v>
      </c>
      <c r="J39" s="113"/>
      <c r="K39" s="114">
        <f>SUM(K29:K38)</f>
        <v>46.430670500000005</v>
      </c>
    </row>
    <row r="40" spans="1:11" s="80" customFormat="1" ht="11.25">
      <c r="A40" s="83"/>
      <c r="B40" s="84" t="s">
        <v>226</v>
      </c>
      <c r="C40" s="85" t="s">
        <v>227</v>
      </c>
      <c r="D40" s="86"/>
      <c r="E40" s="86"/>
      <c r="F40" s="87"/>
      <c r="G40" s="88"/>
      <c r="H40" s="88"/>
      <c r="I40" s="89"/>
      <c r="J40" s="90"/>
      <c r="K40" s="91"/>
    </row>
    <row r="41" spans="1:11" s="42" customFormat="1" ht="9.75">
      <c r="A41" s="104">
        <f>A37+1</f>
        <v>16</v>
      </c>
      <c r="B41" s="93" t="s">
        <v>347</v>
      </c>
      <c r="C41" s="93" t="s">
        <v>348</v>
      </c>
      <c r="D41" s="94" t="s">
        <v>211</v>
      </c>
      <c r="E41" s="95">
        <v>19.14</v>
      </c>
      <c r="F41" s="96"/>
      <c r="G41" s="97">
        <f>E41*F41</f>
        <v>0</v>
      </c>
      <c r="H41" s="97"/>
      <c r="I41" s="97">
        <f>E41*H41</f>
        <v>0</v>
      </c>
      <c r="J41" s="98">
        <v>0</v>
      </c>
      <c r="K41" s="99">
        <f>E41*J41</f>
        <v>0</v>
      </c>
    </row>
    <row r="42" spans="1:11" s="42" customFormat="1" ht="9.75">
      <c r="A42" s="100"/>
      <c r="B42" s="93"/>
      <c r="C42" s="93" t="s">
        <v>349</v>
      </c>
      <c r="D42" s="94"/>
      <c r="E42" s="102"/>
      <c r="F42" s="100"/>
      <c r="G42" s="102"/>
      <c r="H42" s="102"/>
      <c r="I42" s="102"/>
      <c r="J42" s="102"/>
      <c r="K42" s="103"/>
    </row>
    <row r="43" spans="1:11" s="42" customFormat="1" ht="9.75">
      <c r="A43" s="104">
        <f>A41+1</f>
        <v>17</v>
      </c>
      <c r="B43" s="93" t="s">
        <v>231</v>
      </c>
      <c r="C43" s="93" t="s">
        <v>232</v>
      </c>
      <c r="D43" s="94" t="s">
        <v>211</v>
      </c>
      <c r="E43" s="95">
        <v>19.14</v>
      </c>
      <c r="F43" s="96"/>
      <c r="G43" s="97">
        <f>E43*F43</f>
        <v>0</v>
      </c>
      <c r="H43" s="97"/>
      <c r="I43" s="97">
        <f>E43*H43</f>
        <v>0</v>
      </c>
      <c r="J43" s="98">
        <v>1.515E-05</v>
      </c>
      <c r="K43" s="99">
        <f>E43*J43</f>
        <v>0.00028997100000000003</v>
      </c>
    </row>
    <row r="44" spans="1:11" s="42" customFormat="1" ht="9.75">
      <c r="A44" s="104">
        <f>A43+1</f>
        <v>18</v>
      </c>
      <c r="B44" s="93" t="s">
        <v>233</v>
      </c>
      <c r="C44" s="93" t="s">
        <v>234</v>
      </c>
      <c r="D44" s="94" t="s">
        <v>211</v>
      </c>
      <c r="E44" s="95">
        <v>19.14</v>
      </c>
      <c r="F44" s="96"/>
      <c r="G44" s="97">
        <f>E44*F44</f>
        <v>0</v>
      </c>
      <c r="H44" s="97"/>
      <c r="I44" s="97">
        <f>E44*H44</f>
        <v>0</v>
      </c>
      <c r="J44" s="98">
        <v>1.68E-05</v>
      </c>
      <c r="K44" s="99">
        <f>E44*J44</f>
        <v>0.00032155199999999996</v>
      </c>
    </row>
    <row r="45" spans="1:11" s="42" customFormat="1" ht="9.75">
      <c r="A45" s="104">
        <f>A44+1</f>
        <v>19</v>
      </c>
      <c r="B45" s="93" t="s">
        <v>319</v>
      </c>
      <c r="C45" s="93" t="s">
        <v>320</v>
      </c>
      <c r="D45" s="94" t="s">
        <v>211</v>
      </c>
      <c r="E45" s="95">
        <v>213.2</v>
      </c>
      <c r="F45" s="96"/>
      <c r="G45" s="97">
        <f>E45*F45</f>
        <v>0</v>
      </c>
      <c r="H45" s="97"/>
      <c r="I45" s="97">
        <f>E45*H45</f>
        <v>0</v>
      </c>
      <c r="J45" s="98">
        <v>0.1396075</v>
      </c>
      <c r="K45" s="99">
        <f>E45*J45</f>
        <v>29.764318999999997</v>
      </c>
    </row>
    <row r="46" spans="1:11" s="42" customFormat="1" ht="9.75">
      <c r="A46" s="104">
        <f>A45+1</f>
        <v>20</v>
      </c>
      <c r="B46" s="93" t="s">
        <v>321</v>
      </c>
      <c r="C46" s="93" t="s">
        <v>322</v>
      </c>
      <c r="D46" s="94" t="s">
        <v>211</v>
      </c>
      <c r="E46" s="95">
        <v>11.42</v>
      </c>
      <c r="F46" s="96"/>
      <c r="G46" s="97">
        <f>E46*F46</f>
        <v>0</v>
      </c>
      <c r="H46" s="97"/>
      <c r="I46" s="97">
        <f>E46*H46</f>
        <v>0</v>
      </c>
      <c r="J46" s="98">
        <v>0.083</v>
      </c>
      <c r="K46" s="99">
        <f>E46*J46</f>
        <v>0.94786</v>
      </c>
    </row>
    <row r="47" spans="1:11" s="42" customFormat="1" ht="9.75">
      <c r="A47" s="100"/>
      <c r="B47" s="93"/>
      <c r="C47" s="93" t="s">
        <v>350</v>
      </c>
      <c r="D47" s="94"/>
      <c r="E47" s="102"/>
      <c r="F47" s="100"/>
      <c r="G47" s="102"/>
      <c r="H47" s="102"/>
      <c r="I47" s="102"/>
      <c r="J47" s="102"/>
      <c r="K47" s="103"/>
    </row>
    <row r="48" spans="1:11" s="42" customFormat="1" ht="9.75">
      <c r="A48" s="104">
        <f>A46+1</f>
        <v>21</v>
      </c>
      <c r="B48" s="93" t="s">
        <v>351</v>
      </c>
      <c r="C48" s="93" t="s">
        <v>352</v>
      </c>
      <c r="D48" s="94" t="s">
        <v>211</v>
      </c>
      <c r="E48" s="95">
        <v>39.47</v>
      </c>
      <c r="F48" s="96"/>
      <c r="G48" s="97">
        <f>E48*F48</f>
        <v>0</v>
      </c>
      <c r="H48" s="97"/>
      <c r="I48" s="97">
        <f>E48*H48</f>
        <v>0</v>
      </c>
      <c r="J48" s="98">
        <v>0.08</v>
      </c>
      <c r="K48" s="99">
        <f>E48*J48</f>
        <v>3.1576</v>
      </c>
    </row>
    <row r="49" spans="1:11" s="42" customFormat="1" ht="9.75">
      <c r="A49" s="100"/>
      <c r="B49" s="93"/>
      <c r="C49" s="93" t="s">
        <v>353</v>
      </c>
      <c r="D49" s="94"/>
      <c r="E49" s="102"/>
      <c r="F49" s="100"/>
      <c r="G49" s="102"/>
      <c r="H49" s="102"/>
      <c r="I49" s="102"/>
      <c r="J49" s="102"/>
      <c r="K49" s="103"/>
    </row>
    <row r="50" spans="1:11" s="42" customFormat="1" ht="9.75">
      <c r="A50" s="104">
        <f>A48+1</f>
        <v>22</v>
      </c>
      <c r="B50" s="93" t="s">
        <v>324</v>
      </c>
      <c r="C50" s="93" t="s">
        <v>325</v>
      </c>
      <c r="D50" s="94" t="s">
        <v>211</v>
      </c>
      <c r="E50" s="95">
        <v>7.14</v>
      </c>
      <c r="F50" s="96"/>
      <c r="G50" s="97">
        <f>E50*F50</f>
        <v>0</v>
      </c>
      <c r="H50" s="97"/>
      <c r="I50" s="97">
        <f>E50*H50</f>
        <v>0</v>
      </c>
      <c r="J50" s="98">
        <v>0.07</v>
      </c>
      <c r="K50" s="99">
        <f>E50*J50</f>
        <v>0.4998</v>
      </c>
    </row>
    <row r="51" spans="1:11" s="42" customFormat="1" ht="9.75">
      <c r="A51" s="100"/>
      <c r="B51" s="93"/>
      <c r="C51" s="93" t="s">
        <v>354</v>
      </c>
      <c r="D51" s="94"/>
      <c r="E51" s="102"/>
      <c r="F51" s="100"/>
      <c r="G51" s="102"/>
      <c r="H51" s="102"/>
      <c r="I51" s="102"/>
      <c r="J51" s="102"/>
      <c r="K51" s="103"/>
    </row>
    <row r="52" spans="1:11" s="42" customFormat="1" ht="9.75">
      <c r="A52" s="104">
        <f>A50+1</f>
        <v>23</v>
      </c>
      <c r="B52" s="93" t="s">
        <v>327</v>
      </c>
      <c r="C52" s="93" t="s">
        <v>328</v>
      </c>
      <c r="D52" s="94" t="s">
        <v>211</v>
      </c>
      <c r="E52" s="95">
        <v>137.29</v>
      </c>
      <c r="F52" s="96"/>
      <c r="G52" s="97">
        <f>E52*F52</f>
        <v>0</v>
      </c>
      <c r="H52" s="97"/>
      <c r="I52" s="97">
        <f>E52*H52</f>
        <v>0</v>
      </c>
      <c r="J52" s="98">
        <v>0.053</v>
      </c>
      <c r="K52" s="99">
        <f>E52*J52</f>
        <v>7.276369999999999</v>
      </c>
    </row>
    <row r="53" spans="1:11" s="42" customFormat="1" ht="9.75">
      <c r="A53" s="100"/>
      <c r="B53" s="93"/>
      <c r="C53" s="93" t="s">
        <v>355</v>
      </c>
      <c r="D53" s="94"/>
      <c r="E53" s="102"/>
      <c r="F53" s="100"/>
      <c r="G53" s="102"/>
      <c r="H53" s="102"/>
      <c r="I53" s="102"/>
      <c r="J53" s="102"/>
      <c r="K53" s="103"/>
    </row>
    <row r="54" spans="1:11" s="42" customFormat="1" ht="9.75">
      <c r="A54" s="104">
        <f>A52+1</f>
        <v>24</v>
      </c>
      <c r="B54" s="93" t="s">
        <v>356</v>
      </c>
      <c r="C54" s="93" t="s">
        <v>357</v>
      </c>
      <c r="D54" s="94" t="s">
        <v>218</v>
      </c>
      <c r="E54" s="95">
        <v>24.48</v>
      </c>
      <c r="F54" s="96"/>
      <c r="G54" s="97">
        <f>E54*F54</f>
        <v>0</v>
      </c>
      <c r="H54" s="97"/>
      <c r="I54" s="97">
        <f>E54*H54</f>
        <v>0</v>
      </c>
      <c r="J54" s="98">
        <v>0.024</v>
      </c>
      <c r="K54" s="99">
        <f>E54*J54</f>
        <v>0.58752</v>
      </c>
    </row>
    <row r="55" spans="1:11" s="42" customFormat="1" ht="9.75">
      <c r="A55" s="100"/>
      <c r="B55" s="93"/>
      <c r="C55" s="93" t="s">
        <v>358</v>
      </c>
      <c r="D55" s="94"/>
      <c r="E55" s="102"/>
      <c r="F55" s="100"/>
      <c r="G55" s="102"/>
      <c r="H55" s="102"/>
      <c r="I55" s="102"/>
      <c r="J55" s="102"/>
      <c r="K55" s="103"/>
    </row>
    <row r="56" spans="1:11" s="80" customFormat="1" ht="11.25">
      <c r="A56" s="105"/>
      <c r="B56" s="106" t="s">
        <v>133</v>
      </c>
      <c r="C56" s="107" t="s">
        <v>260</v>
      </c>
      <c r="D56" s="108"/>
      <c r="E56" s="108"/>
      <c r="F56" s="109"/>
      <c r="G56" s="110">
        <f>SUM(G41:G55)</f>
        <v>0</v>
      </c>
      <c r="H56" s="111"/>
      <c r="I56" s="112">
        <f>SUM(I41:I55)</f>
        <v>0</v>
      </c>
      <c r="J56" s="113"/>
      <c r="K56" s="114">
        <f>SUM(K41:K55)</f>
        <v>42.234080522999996</v>
      </c>
    </row>
    <row r="57" spans="1:11" s="80" customFormat="1" ht="11.25">
      <c r="A57" s="83"/>
      <c r="B57" s="84" t="s">
        <v>261</v>
      </c>
      <c r="C57" s="85" t="s">
        <v>262</v>
      </c>
      <c r="D57" s="86"/>
      <c r="E57" s="86"/>
      <c r="F57" s="87"/>
      <c r="G57" s="88"/>
      <c r="H57" s="88"/>
      <c r="I57" s="89"/>
      <c r="J57" s="90"/>
      <c r="K57" s="91"/>
    </row>
    <row r="58" spans="1:11" s="42" customFormat="1" ht="9.75">
      <c r="A58" s="104">
        <f>A54+1</f>
        <v>25</v>
      </c>
      <c r="B58" s="93" t="s">
        <v>263</v>
      </c>
      <c r="C58" s="93" t="s">
        <v>264</v>
      </c>
      <c r="D58" s="94" t="s">
        <v>195</v>
      </c>
      <c r="E58" s="98">
        <v>46.789376</v>
      </c>
      <c r="F58" s="96"/>
      <c r="G58" s="97">
        <f>E58*F58</f>
        <v>0</v>
      </c>
      <c r="H58" s="97"/>
      <c r="I58" s="97">
        <f>E58*H58</f>
        <v>0</v>
      </c>
      <c r="J58" s="98">
        <v>0</v>
      </c>
      <c r="K58" s="99">
        <f>E58*J58</f>
        <v>0</v>
      </c>
    </row>
    <row r="59" spans="1:11" s="42" customFormat="1" ht="9.75">
      <c r="A59" s="104">
        <f>A58+1</f>
        <v>26</v>
      </c>
      <c r="B59" s="93" t="s">
        <v>265</v>
      </c>
      <c r="C59" s="93" t="s">
        <v>266</v>
      </c>
      <c r="D59" s="94" t="s">
        <v>195</v>
      </c>
      <c r="E59" s="95">
        <v>935.78</v>
      </c>
      <c r="F59" s="96"/>
      <c r="G59" s="97">
        <f>E59*F59</f>
        <v>0</v>
      </c>
      <c r="H59" s="97"/>
      <c r="I59" s="97">
        <f>E59*H59</f>
        <v>0</v>
      </c>
      <c r="J59" s="98">
        <v>0</v>
      </c>
      <c r="K59" s="99">
        <f>E59*J59</f>
        <v>0</v>
      </c>
    </row>
    <row r="60" spans="1:11" s="42" customFormat="1" ht="9.75">
      <c r="A60" s="100"/>
      <c r="B60" s="93"/>
      <c r="C60" s="93" t="s">
        <v>267</v>
      </c>
      <c r="D60" s="94"/>
      <c r="E60" s="102"/>
      <c r="F60" s="100"/>
      <c r="G60" s="102"/>
      <c r="H60" s="102"/>
      <c r="I60" s="102"/>
      <c r="J60" s="102"/>
      <c r="K60" s="103"/>
    </row>
    <row r="61" spans="1:11" s="42" customFormat="1" ht="9.75">
      <c r="A61" s="104">
        <f>A59+1</f>
        <v>27</v>
      </c>
      <c r="B61" s="93" t="s">
        <v>268</v>
      </c>
      <c r="C61" s="93" t="s">
        <v>269</v>
      </c>
      <c r="D61" s="94" t="s">
        <v>195</v>
      </c>
      <c r="E61" s="98">
        <v>46.789</v>
      </c>
      <c r="F61" s="96"/>
      <c r="G61" s="97">
        <f>E61*F61</f>
        <v>0</v>
      </c>
      <c r="H61" s="97"/>
      <c r="I61" s="97">
        <f>E61*H61</f>
        <v>0</v>
      </c>
      <c r="J61" s="98">
        <v>0</v>
      </c>
      <c r="K61" s="99">
        <f>E61*J61</f>
        <v>0</v>
      </c>
    </row>
    <row r="62" spans="1:11" s="80" customFormat="1" ht="11.25">
      <c r="A62" s="105"/>
      <c r="B62" s="106" t="s">
        <v>135</v>
      </c>
      <c r="C62" s="107" t="s">
        <v>270</v>
      </c>
      <c r="D62" s="108"/>
      <c r="E62" s="108"/>
      <c r="F62" s="109"/>
      <c r="G62" s="110">
        <f>SUM(G58:G61)</f>
        <v>0</v>
      </c>
      <c r="H62" s="111"/>
      <c r="I62" s="112">
        <f>SUM(I58:I61)</f>
        <v>0</v>
      </c>
      <c r="J62" s="113"/>
      <c r="K62" s="114">
        <f>SUM(K58:K61)</f>
        <v>0</v>
      </c>
    </row>
    <row r="63" spans="1:11" s="80" customFormat="1" ht="11.25">
      <c r="A63" s="83"/>
      <c r="B63" s="84" t="s">
        <v>271</v>
      </c>
      <c r="C63" s="85" t="s">
        <v>272</v>
      </c>
      <c r="D63" s="86"/>
      <c r="E63" s="86"/>
      <c r="F63" s="87"/>
      <c r="G63" s="88"/>
      <c r="H63" s="88"/>
      <c r="I63" s="89"/>
      <c r="J63" s="90"/>
      <c r="K63" s="91"/>
    </row>
    <row r="64" spans="1:11" s="42" customFormat="1" ht="9.75">
      <c r="A64" s="104">
        <f>A61+1</f>
        <v>28</v>
      </c>
      <c r="B64" s="93" t="s">
        <v>273</v>
      </c>
      <c r="C64" s="93" t="s">
        <v>274</v>
      </c>
      <c r="D64" s="94" t="s">
        <v>195</v>
      </c>
      <c r="E64" s="98">
        <v>88.66475102300001</v>
      </c>
      <c r="F64" s="96"/>
      <c r="G64" s="97">
        <f>E64*F64</f>
        <v>0</v>
      </c>
      <c r="H64" s="97"/>
      <c r="I64" s="97">
        <f>E64*H64</f>
        <v>0</v>
      </c>
      <c r="J64" s="98">
        <v>0</v>
      </c>
      <c r="K64" s="99">
        <f>E64*J64</f>
        <v>0</v>
      </c>
    </row>
    <row r="65" spans="1:11" s="80" customFormat="1" ht="11.25">
      <c r="A65" s="105"/>
      <c r="B65" s="106" t="s">
        <v>137</v>
      </c>
      <c r="C65" s="107" t="s">
        <v>275</v>
      </c>
      <c r="D65" s="108"/>
      <c r="E65" s="108"/>
      <c r="F65" s="109"/>
      <c r="G65" s="110">
        <f>SUM(G64:G64)</f>
        <v>0</v>
      </c>
      <c r="H65" s="111"/>
      <c r="I65" s="112">
        <f>SUM(I64:I64)</f>
        <v>0</v>
      </c>
      <c r="J65" s="113"/>
      <c r="K65" s="114">
        <f>SUM(K64:K64)</f>
        <v>0</v>
      </c>
    </row>
    <row r="66" spans="1:11" ht="12.75">
      <c r="A66" s="115"/>
      <c r="B66" s="115"/>
      <c r="C66" s="115"/>
      <c r="D66" s="115"/>
      <c r="E66" s="115"/>
      <c r="F66" s="115"/>
      <c r="G66" s="115"/>
      <c r="H66" s="115"/>
      <c r="I66" s="115"/>
      <c r="J66" s="115"/>
      <c r="K66" s="115"/>
    </row>
    <row r="67" spans="1:11" s="80" customFormat="1" ht="11.25">
      <c r="A67" s="116"/>
      <c r="B67" s="117"/>
      <c r="C67" s="118" t="s">
        <v>276</v>
      </c>
      <c r="D67" s="119"/>
      <c r="E67" s="119"/>
      <c r="F67" s="119"/>
      <c r="G67" s="119"/>
      <c r="H67" s="119"/>
      <c r="I67" s="119"/>
      <c r="J67" s="201">
        <f>'KRYCÍ LIST #4'!E20</f>
        <v>0</v>
      </c>
      <c r="K67" s="201"/>
    </row>
  </sheetData>
  <sheetProtection selectLockedCells="1" selectUnlockedCells="1"/>
  <mergeCells count="14">
    <mergeCell ref="J6:K7"/>
    <mergeCell ref="F7:G7"/>
    <mergeCell ref="H7:I7"/>
    <mergeCell ref="J67:K67"/>
    <mergeCell ref="A1:I1"/>
    <mergeCell ref="J1:K1"/>
    <mergeCell ref="A2:I2"/>
    <mergeCell ref="J2:K2"/>
    <mergeCell ref="A4:K4"/>
    <mergeCell ref="B6:B8"/>
    <mergeCell ref="C6:C8"/>
    <mergeCell ref="D6:D8"/>
    <mergeCell ref="E6:E8"/>
    <mergeCell ref="F6:I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M41"/>
  <sheetViews>
    <sheetView zoomScale="160" zoomScaleNormal="160" zoomScalePageLayoutView="0" workbookViewId="0" topLeftCell="A1">
      <selection activeCell="A1" sqref="A1"/>
    </sheetView>
  </sheetViews>
  <sheetFormatPr defaultColWidth="11.57421875" defaultRowHeight="12.75"/>
  <cols>
    <col min="1" max="1" width="2.00390625" style="0" customWidth="1"/>
    <col min="2" max="2" width="4.28125" style="0" customWidth="1"/>
    <col min="3" max="3" width="4.140625" style="0" customWidth="1"/>
    <col min="4" max="4" width="6.7109375" style="0" customWidth="1"/>
    <col min="5" max="5" width="6.28125" style="0" customWidth="1"/>
    <col min="6" max="6" width="9.57421875" style="0" customWidth="1"/>
    <col min="7" max="7" width="12.28125" style="0" customWidth="1"/>
    <col min="8" max="8" width="6.28125" style="0" customWidth="1"/>
    <col min="9" max="9" width="2.421875" style="0" customWidth="1"/>
    <col min="10" max="10" width="4.8515625" style="0" customWidth="1"/>
    <col min="11" max="11" width="10.8515625" style="0" customWidth="1"/>
    <col min="12" max="12" width="2.421875" style="0" customWidth="1"/>
    <col min="13" max="13" width="13.421875" style="0" customWidth="1"/>
  </cols>
  <sheetData>
    <row r="1" spans="1:13" ht="16.5" customHeight="1">
      <c r="A1" s="147" t="s">
        <v>62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</row>
    <row r="2" spans="1:13" ht="9" customHeight="1">
      <c r="A2" s="148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</row>
    <row r="3" spans="1:13" ht="12" customHeight="1">
      <c r="A3" s="149" t="s">
        <v>63</v>
      </c>
      <c r="B3" s="149"/>
      <c r="C3" s="149"/>
      <c r="D3" s="149"/>
      <c r="E3" s="150" t="s">
        <v>64</v>
      </c>
      <c r="F3" s="150"/>
      <c r="G3" s="150"/>
      <c r="H3" s="150"/>
      <c r="I3" s="150"/>
      <c r="J3" s="150"/>
      <c r="K3" s="150" t="s">
        <v>65</v>
      </c>
      <c r="L3" s="150"/>
      <c r="M3" s="25" t="s">
        <v>66</v>
      </c>
    </row>
    <row r="4" spans="1:13" ht="12.75" customHeight="1">
      <c r="A4" s="151" t="s">
        <v>51</v>
      </c>
      <c r="B4" s="151"/>
      <c r="C4" s="151"/>
      <c r="D4" s="151"/>
      <c r="E4" s="152" t="s">
        <v>52</v>
      </c>
      <c r="F4" s="152"/>
      <c r="G4" s="152"/>
      <c r="H4" s="152"/>
      <c r="I4" s="152"/>
      <c r="J4" s="152"/>
      <c r="K4" s="153"/>
      <c r="L4" s="153"/>
      <c r="M4" s="26" t="s">
        <v>67</v>
      </c>
    </row>
    <row r="5" spans="1:13" ht="12" customHeight="1">
      <c r="A5" s="154" t="s">
        <v>68</v>
      </c>
      <c r="B5" s="154"/>
      <c r="C5" s="154"/>
      <c r="D5" s="154"/>
      <c r="E5" s="155" t="s">
        <v>69</v>
      </c>
      <c r="F5" s="155"/>
      <c r="G5" s="155"/>
      <c r="H5" s="155"/>
      <c r="I5" s="155"/>
      <c r="J5" s="155"/>
      <c r="K5" s="155" t="s">
        <v>70</v>
      </c>
      <c r="L5" s="155"/>
      <c r="M5" s="27" t="s">
        <v>71</v>
      </c>
    </row>
    <row r="6" spans="1:13" ht="23.25" customHeight="1">
      <c r="A6" s="151" t="s">
        <v>4</v>
      </c>
      <c r="B6" s="151"/>
      <c r="C6" s="151"/>
      <c r="D6" s="151"/>
      <c r="E6" s="152" t="s">
        <v>5</v>
      </c>
      <c r="F6" s="152"/>
      <c r="G6" s="152"/>
      <c r="H6" s="152"/>
      <c r="I6" s="152"/>
      <c r="J6" s="152"/>
      <c r="K6" s="153"/>
      <c r="L6" s="153"/>
      <c r="M6" s="26"/>
    </row>
    <row r="7" spans="1:13" s="1" customFormat="1" ht="12" customHeight="1">
      <c r="A7" s="154" t="s">
        <v>30</v>
      </c>
      <c r="B7" s="154"/>
      <c r="C7" s="154"/>
      <c r="D7" s="156" t="s">
        <v>11</v>
      </c>
      <c r="E7" s="156"/>
      <c r="F7" s="156"/>
      <c r="G7" s="156"/>
      <c r="H7" s="155" t="s">
        <v>72</v>
      </c>
      <c r="I7" s="155"/>
      <c r="J7" s="155"/>
      <c r="K7" s="155"/>
      <c r="L7" s="155"/>
      <c r="M7" s="8"/>
    </row>
    <row r="8" spans="1:13" s="1" customFormat="1" ht="12" customHeight="1">
      <c r="A8" s="154" t="s">
        <v>33</v>
      </c>
      <c r="B8" s="154"/>
      <c r="C8" s="154"/>
      <c r="D8" s="156" t="s">
        <v>14</v>
      </c>
      <c r="E8" s="156"/>
      <c r="F8" s="156"/>
      <c r="G8" s="156"/>
      <c r="H8" s="155" t="s">
        <v>73</v>
      </c>
      <c r="I8" s="155"/>
      <c r="J8" s="155"/>
      <c r="K8" s="155"/>
      <c r="L8" s="155"/>
      <c r="M8" s="28">
        <f>IF(M7=0,"",E28/M7)</f>
      </c>
    </row>
    <row r="9" spans="1:13" ht="12" customHeight="1">
      <c r="A9" s="154" t="s">
        <v>74</v>
      </c>
      <c r="B9" s="154"/>
      <c r="C9" s="154"/>
      <c r="D9" s="156"/>
      <c r="E9" s="156"/>
      <c r="F9" s="156"/>
      <c r="G9" s="156"/>
      <c r="H9" s="155" t="s">
        <v>75</v>
      </c>
      <c r="I9" s="155"/>
      <c r="J9" s="155"/>
      <c r="K9" s="157"/>
      <c r="L9" s="157"/>
      <c r="M9" s="157"/>
    </row>
    <row r="10" spans="1:13" s="1" customFormat="1" ht="12" customHeight="1">
      <c r="A10" s="154" t="s">
        <v>31</v>
      </c>
      <c r="B10" s="154"/>
      <c r="C10" s="154"/>
      <c r="D10" s="156"/>
      <c r="E10" s="156"/>
      <c r="F10" s="156"/>
      <c r="G10" s="156"/>
      <c r="H10" s="155" t="s">
        <v>34</v>
      </c>
      <c r="I10" s="155"/>
      <c r="J10" s="158"/>
      <c r="K10" s="158"/>
      <c r="L10" s="158"/>
      <c r="M10" s="158"/>
    </row>
    <row r="11" spans="1:13" ht="12" customHeight="1">
      <c r="A11" s="159"/>
      <c r="B11" s="159"/>
      <c r="C11" s="159"/>
      <c r="D11" s="159"/>
      <c r="E11" s="159"/>
      <c r="F11" s="159"/>
      <c r="G11" s="159"/>
      <c r="H11" s="160"/>
      <c r="I11" s="160"/>
      <c r="J11" s="160"/>
      <c r="K11" s="160"/>
      <c r="L11" s="160"/>
      <c r="M11" s="160"/>
    </row>
    <row r="12" spans="1:13" ht="26.25" customHeight="1">
      <c r="A12" s="131" t="s">
        <v>17</v>
      </c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</row>
    <row r="13" spans="1:13" ht="12" customHeight="1">
      <c r="A13" s="161" t="s">
        <v>18</v>
      </c>
      <c r="B13" s="161"/>
      <c r="C13" s="161"/>
      <c r="D13" s="161"/>
      <c r="E13" s="161"/>
      <c r="F13" s="161"/>
      <c r="G13" s="162" t="s">
        <v>21</v>
      </c>
      <c r="H13" s="162"/>
      <c r="I13" s="162"/>
      <c r="J13" s="162"/>
      <c r="K13" s="162"/>
      <c r="L13" s="162"/>
      <c r="M13" s="162"/>
    </row>
    <row r="14" spans="1:13" s="1" customFormat="1" ht="12" customHeight="1">
      <c r="A14" s="163"/>
      <c r="B14" s="164" t="s">
        <v>76</v>
      </c>
      <c r="C14" s="164"/>
      <c r="D14" s="164"/>
      <c r="E14" s="165">
        <f>'REKAPITULACE #5'!C16</f>
        <v>0</v>
      </c>
      <c r="F14" s="165"/>
      <c r="G14" s="166" t="s">
        <v>77</v>
      </c>
      <c r="H14" s="166"/>
      <c r="I14" s="166"/>
      <c r="J14" s="166"/>
      <c r="K14" s="30"/>
      <c r="L14" s="31" t="s">
        <v>78</v>
      </c>
      <c r="M14" s="32">
        <f>E20*K14/100</f>
        <v>0</v>
      </c>
    </row>
    <row r="15" spans="1:13" s="1" customFormat="1" ht="12" customHeight="1">
      <c r="A15" s="163"/>
      <c r="B15" s="164" t="s">
        <v>79</v>
      </c>
      <c r="C15" s="164"/>
      <c r="D15" s="164"/>
      <c r="E15" s="165">
        <f>'REKAPITULACE #5'!D16</f>
        <v>0</v>
      </c>
      <c r="F15" s="165"/>
      <c r="G15" s="166" t="s">
        <v>80</v>
      </c>
      <c r="H15" s="166"/>
      <c r="I15" s="166"/>
      <c r="J15" s="166"/>
      <c r="K15" s="30"/>
      <c r="L15" s="31" t="s">
        <v>78</v>
      </c>
      <c r="M15" s="32">
        <f>E20*K15/100</f>
        <v>0</v>
      </c>
    </row>
    <row r="16" spans="1:13" s="1" customFormat="1" ht="12" customHeight="1">
      <c r="A16" s="29" t="s">
        <v>81</v>
      </c>
      <c r="B16" s="167" t="s">
        <v>82</v>
      </c>
      <c r="C16" s="167"/>
      <c r="D16" s="167"/>
      <c r="E16" s="165">
        <f>'REKAPITULACE #5'!E14</f>
        <v>0</v>
      </c>
      <c r="F16" s="165"/>
      <c r="G16" s="166" t="s">
        <v>83</v>
      </c>
      <c r="H16" s="166"/>
      <c r="I16" s="166"/>
      <c r="J16" s="166"/>
      <c r="K16" s="30"/>
      <c r="L16" s="31" t="s">
        <v>78</v>
      </c>
      <c r="M16" s="32">
        <f>E20*K16/100</f>
        <v>0</v>
      </c>
    </row>
    <row r="17" spans="1:13" s="1" customFormat="1" ht="12" customHeight="1">
      <c r="A17" s="29" t="s">
        <v>84</v>
      </c>
      <c r="B17" s="167" t="s">
        <v>85</v>
      </c>
      <c r="C17" s="167"/>
      <c r="D17" s="167"/>
      <c r="E17" s="165">
        <v>0</v>
      </c>
      <c r="F17" s="165"/>
      <c r="G17" s="166" t="s">
        <v>86</v>
      </c>
      <c r="H17" s="166"/>
      <c r="I17" s="166"/>
      <c r="J17" s="166"/>
      <c r="K17" s="30"/>
      <c r="L17" s="31" t="s">
        <v>78</v>
      </c>
      <c r="M17" s="32">
        <f>E20*K17/100</f>
        <v>0</v>
      </c>
    </row>
    <row r="18" spans="1:13" s="1" customFormat="1" ht="12" customHeight="1">
      <c r="A18" s="29" t="s">
        <v>87</v>
      </c>
      <c r="B18" s="167" t="s">
        <v>88</v>
      </c>
      <c r="C18" s="167"/>
      <c r="D18" s="167"/>
      <c r="E18" s="165">
        <v>0</v>
      </c>
      <c r="F18" s="165"/>
      <c r="G18" s="166" t="s">
        <v>89</v>
      </c>
      <c r="H18" s="166"/>
      <c r="I18" s="166"/>
      <c r="J18" s="166"/>
      <c r="K18" s="30"/>
      <c r="L18" s="31" t="s">
        <v>78</v>
      </c>
      <c r="M18" s="32">
        <f>E20*K18/100</f>
        <v>0</v>
      </c>
    </row>
    <row r="19" spans="1:13" s="1" customFormat="1" ht="12" customHeight="1">
      <c r="A19" s="29" t="s">
        <v>90</v>
      </c>
      <c r="B19" s="167" t="s">
        <v>91</v>
      </c>
      <c r="C19" s="167"/>
      <c r="D19" s="167"/>
      <c r="E19" s="165">
        <v>0</v>
      </c>
      <c r="F19" s="165"/>
      <c r="G19" s="166" t="s">
        <v>92</v>
      </c>
      <c r="H19" s="166"/>
      <c r="I19" s="166"/>
      <c r="J19" s="166"/>
      <c r="K19" s="30"/>
      <c r="L19" s="31" t="s">
        <v>78</v>
      </c>
      <c r="M19" s="32">
        <f>E20*K19/100</f>
        <v>0</v>
      </c>
    </row>
    <row r="20" spans="1:13" s="1" customFormat="1" ht="12" customHeight="1">
      <c r="A20" s="163" t="s">
        <v>93</v>
      </c>
      <c r="B20" s="163"/>
      <c r="C20" s="163"/>
      <c r="D20" s="163"/>
      <c r="E20" s="165">
        <f>SUM(E16:E19)</f>
        <v>0</v>
      </c>
      <c r="F20" s="165"/>
      <c r="G20" s="166" t="s">
        <v>94</v>
      </c>
      <c r="H20" s="166"/>
      <c r="I20" s="166"/>
      <c r="J20" s="166"/>
      <c r="K20" s="30"/>
      <c r="L20" s="31" t="s">
        <v>78</v>
      </c>
      <c r="M20" s="32">
        <f>E20*K20/100</f>
        <v>0</v>
      </c>
    </row>
    <row r="21" spans="1:13" s="1" customFormat="1" ht="12" customHeight="1">
      <c r="A21" s="163" t="s">
        <v>95</v>
      </c>
      <c r="B21" s="163"/>
      <c r="C21" s="163"/>
      <c r="D21" s="163"/>
      <c r="E21" s="168" t="s">
        <v>96</v>
      </c>
      <c r="F21" s="168"/>
      <c r="G21" s="166" t="s">
        <v>97</v>
      </c>
      <c r="H21" s="166"/>
      <c r="I21" s="166"/>
      <c r="J21" s="166"/>
      <c r="K21" s="30"/>
      <c r="L21" s="31" t="s">
        <v>78</v>
      </c>
      <c r="M21" s="32">
        <f>E20*K21/100</f>
        <v>0</v>
      </c>
    </row>
    <row r="22" spans="1:13" s="1" customFormat="1" ht="12" customHeight="1">
      <c r="A22" s="163" t="s">
        <v>98</v>
      </c>
      <c r="B22" s="163"/>
      <c r="C22" s="163"/>
      <c r="D22" s="163"/>
      <c r="E22" s="168" t="s">
        <v>96</v>
      </c>
      <c r="F22" s="168"/>
      <c r="G22" s="166" t="s">
        <v>99</v>
      </c>
      <c r="H22" s="166"/>
      <c r="I22" s="166"/>
      <c r="J22" s="166"/>
      <c r="K22" s="30"/>
      <c r="L22" s="31" t="s">
        <v>78</v>
      </c>
      <c r="M22" s="32">
        <f>E20*K22/100</f>
        <v>0</v>
      </c>
    </row>
    <row r="23" spans="1:13" s="1" customFormat="1" ht="12" customHeight="1">
      <c r="A23" s="163" t="s">
        <v>100</v>
      </c>
      <c r="B23" s="163"/>
      <c r="C23" s="163"/>
      <c r="D23" s="163"/>
      <c r="E23" s="168" t="s">
        <v>96</v>
      </c>
      <c r="F23" s="168"/>
      <c r="G23" s="166"/>
      <c r="H23" s="166"/>
      <c r="I23" s="166"/>
      <c r="J23" s="166"/>
      <c r="K23" s="30"/>
      <c r="L23" s="31" t="s">
        <v>78</v>
      </c>
      <c r="M23" s="32">
        <f>E20*K23/100</f>
        <v>0</v>
      </c>
    </row>
    <row r="24" spans="1:13" s="1" customFormat="1" ht="12" customHeight="1">
      <c r="A24" s="163" t="s">
        <v>101</v>
      </c>
      <c r="B24" s="163"/>
      <c r="C24" s="163"/>
      <c r="D24" s="163"/>
      <c r="E24" s="165">
        <f>SUM(E20:E23)</f>
        <v>0</v>
      </c>
      <c r="F24" s="165"/>
      <c r="G24" s="162" t="s">
        <v>22</v>
      </c>
      <c r="H24" s="162"/>
      <c r="I24" s="162"/>
      <c r="J24" s="162"/>
      <c r="K24" s="162"/>
      <c r="L24" s="162"/>
      <c r="M24" s="162"/>
    </row>
    <row r="25" spans="1:13" s="1" customFormat="1" ht="12" customHeight="1">
      <c r="A25" s="163" t="s">
        <v>102</v>
      </c>
      <c r="B25" s="163"/>
      <c r="C25" s="163"/>
      <c r="D25" s="163"/>
      <c r="E25" s="165">
        <f>SUM(M14:M23)</f>
        <v>0</v>
      </c>
      <c r="F25" s="165"/>
      <c r="G25" s="166"/>
      <c r="H25" s="166"/>
      <c r="I25" s="166"/>
      <c r="J25" s="166"/>
      <c r="K25" s="30"/>
      <c r="L25" s="31" t="s">
        <v>78</v>
      </c>
      <c r="M25" s="32">
        <f>E20*K25/100</f>
        <v>0</v>
      </c>
    </row>
    <row r="26" spans="1:13" s="1" customFormat="1" ht="12" customHeight="1">
      <c r="A26" s="163" t="s">
        <v>103</v>
      </c>
      <c r="B26" s="163"/>
      <c r="C26" s="163"/>
      <c r="D26" s="163"/>
      <c r="E26" s="165">
        <f>SUM(M25:M26)</f>
        <v>0</v>
      </c>
      <c r="F26" s="165"/>
      <c r="G26" s="166"/>
      <c r="H26" s="166"/>
      <c r="I26" s="166"/>
      <c r="J26" s="166"/>
      <c r="K26" s="30"/>
      <c r="L26" s="31" t="s">
        <v>78</v>
      </c>
      <c r="M26" s="32">
        <f>E20*K26/100</f>
        <v>0</v>
      </c>
    </row>
    <row r="27" spans="1:13" s="1" customFormat="1" ht="12" customHeight="1">
      <c r="A27" s="169" t="s">
        <v>104</v>
      </c>
      <c r="B27" s="169"/>
      <c r="C27" s="169"/>
      <c r="D27" s="169"/>
      <c r="E27" s="170">
        <f>SUM(M28:M28)</f>
        <v>0</v>
      </c>
      <c r="F27" s="170"/>
      <c r="G27" s="162" t="s">
        <v>23</v>
      </c>
      <c r="H27" s="162"/>
      <c r="I27" s="162"/>
      <c r="J27" s="162"/>
      <c r="K27" s="162"/>
      <c r="L27" s="162"/>
      <c r="M27" s="162"/>
    </row>
    <row r="28" spans="1:13" s="1" customFormat="1" ht="12" customHeight="1">
      <c r="A28" s="171" t="s">
        <v>105</v>
      </c>
      <c r="B28" s="171"/>
      <c r="C28" s="171"/>
      <c r="D28" s="171"/>
      <c r="E28" s="172">
        <f>SUM(E24:E27)</f>
        <v>0</v>
      </c>
      <c r="F28" s="172"/>
      <c r="G28" s="166"/>
      <c r="H28" s="166"/>
      <c r="I28" s="166"/>
      <c r="J28" s="166"/>
      <c r="K28" s="30"/>
      <c r="L28" s="31" t="s">
        <v>78</v>
      </c>
      <c r="M28" s="32">
        <f>E20*K28/100</f>
        <v>0</v>
      </c>
    </row>
    <row r="29" spans="1:13" s="33" customFormat="1" ht="12" customHeight="1">
      <c r="A29" s="161" t="s">
        <v>106</v>
      </c>
      <c r="B29" s="161"/>
      <c r="C29" s="161"/>
      <c r="D29" s="161"/>
      <c r="E29" s="173" t="s">
        <v>107</v>
      </c>
      <c r="F29" s="173"/>
      <c r="G29" s="173"/>
      <c r="H29" s="174" t="s">
        <v>108</v>
      </c>
      <c r="I29" s="174"/>
      <c r="J29" s="174"/>
      <c r="K29" s="174"/>
      <c r="L29" s="174"/>
      <c r="M29" s="174"/>
    </row>
    <row r="30" spans="1:13" s="1" customFormat="1" ht="12" customHeight="1">
      <c r="A30" s="175"/>
      <c r="B30" s="175"/>
      <c r="C30" s="175"/>
      <c r="D30" s="175"/>
      <c r="E30" s="34" t="s">
        <v>109</v>
      </c>
      <c r="F30" s="176"/>
      <c r="G30" s="176"/>
      <c r="H30" s="34" t="s">
        <v>109</v>
      </c>
      <c r="I30" s="177"/>
      <c r="J30" s="177"/>
      <c r="K30" s="177"/>
      <c r="L30" s="177"/>
      <c r="M30" s="177"/>
    </row>
    <row r="31" spans="1:13" s="1" customFormat="1" ht="12" customHeight="1">
      <c r="A31" s="169" t="s">
        <v>110</v>
      </c>
      <c r="B31" s="169"/>
      <c r="C31" s="176"/>
      <c r="D31" s="176"/>
      <c r="E31" s="34" t="s">
        <v>110</v>
      </c>
      <c r="F31" s="176"/>
      <c r="G31" s="176"/>
      <c r="H31" s="34" t="s">
        <v>110</v>
      </c>
      <c r="I31" s="177"/>
      <c r="J31" s="177"/>
      <c r="K31" s="177"/>
      <c r="L31" s="177"/>
      <c r="M31" s="177"/>
    </row>
    <row r="32" spans="1:13" s="1" customFormat="1" ht="12" customHeight="1">
      <c r="A32" s="169"/>
      <c r="B32" s="169"/>
      <c r="C32" s="169"/>
      <c r="D32" s="169"/>
      <c r="E32" s="178" t="s">
        <v>111</v>
      </c>
      <c r="F32" s="178"/>
      <c r="G32" s="178"/>
      <c r="H32" s="179" t="s">
        <v>111</v>
      </c>
      <c r="I32" s="179"/>
      <c r="J32" s="179"/>
      <c r="K32" s="179"/>
      <c r="L32" s="179"/>
      <c r="M32" s="179"/>
    </row>
    <row r="33" spans="1:13" ht="12.75">
      <c r="A33" s="180"/>
      <c r="B33" s="180"/>
      <c r="C33" s="180"/>
      <c r="D33" s="180"/>
      <c r="E33" s="181"/>
      <c r="F33" s="181"/>
      <c r="G33" s="181"/>
      <c r="H33" s="182"/>
      <c r="I33" s="182"/>
      <c r="J33" s="182"/>
      <c r="K33" s="182"/>
      <c r="L33" s="182"/>
      <c r="M33" s="182"/>
    </row>
    <row r="34" spans="1:13" s="1" customFormat="1" ht="51.75" customHeight="1">
      <c r="A34" s="180"/>
      <c r="B34" s="180"/>
      <c r="C34" s="180"/>
      <c r="D34" s="180"/>
      <c r="E34" s="181"/>
      <c r="F34" s="181"/>
      <c r="G34" s="181"/>
      <c r="H34" s="182"/>
      <c r="I34" s="182"/>
      <c r="J34" s="182"/>
      <c r="K34" s="182"/>
      <c r="L34" s="182"/>
      <c r="M34" s="182"/>
    </row>
    <row r="35" spans="1:13" s="1" customFormat="1" ht="12" customHeight="1">
      <c r="A35" s="183" t="s">
        <v>25</v>
      </c>
      <c r="B35" s="183"/>
      <c r="C35" s="183"/>
      <c r="D35" s="183"/>
      <c r="E35" s="184">
        <v>21</v>
      </c>
      <c r="F35" s="184"/>
      <c r="G35" s="35" t="s">
        <v>112</v>
      </c>
      <c r="H35" s="185">
        <f>E28-H37</f>
        <v>0</v>
      </c>
      <c r="I35" s="185"/>
      <c r="J35" s="185"/>
      <c r="K35" s="185"/>
      <c r="L35" s="185"/>
      <c r="M35" s="36" t="s">
        <v>19</v>
      </c>
    </row>
    <row r="36" spans="1:13" s="1" customFormat="1" ht="12" customHeight="1">
      <c r="A36" s="163" t="s">
        <v>27</v>
      </c>
      <c r="B36" s="163"/>
      <c r="C36" s="163"/>
      <c r="D36" s="163"/>
      <c r="E36" s="186">
        <v>21</v>
      </c>
      <c r="F36" s="186"/>
      <c r="G36" s="37" t="s">
        <v>112</v>
      </c>
      <c r="H36" s="165">
        <f>H35*E36/100</f>
        <v>0</v>
      </c>
      <c r="I36" s="165"/>
      <c r="J36" s="165"/>
      <c r="K36" s="165"/>
      <c r="L36" s="165"/>
      <c r="M36" s="38" t="s">
        <v>19</v>
      </c>
    </row>
    <row r="37" spans="1:13" s="1" customFormat="1" ht="12" customHeight="1">
      <c r="A37" s="163" t="s">
        <v>25</v>
      </c>
      <c r="B37" s="163"/>
      <c r="C37" s="163"/>
      <c r="D37" s="163"/>
      <c r="E37" s="187">
        <v>15</v>
      </c>
      <c r="F37" s="187"/>
      <c r="G37" s="37" t="s">
        <v>112</v>
      </c>
      <c r="H37" s="168" t="s">
        <v>96</v>
      </c>
      <c r="I37" s="168"/>
      <c r="J37" s="168"/>
      <c r="K37" s="168"/>
      <c r="L37" s="168"/>
      <c r="M37" s="38" t="s">
        <v>19</v>
      </c>
    </row>
    <row r="38" spans="1:13" s="1" customFormat="1" ht="12" customHeight="1">
      <c r="A38" s="163" t="s">
        <v>27</v>
      </c>
      <c r="B38" s="163"/>
      <c r="C38" s="163"/>
      <c r="D38" s="163"/>
      <c r="E38" s="186">
        <v>15</v>
      </c>
      <c r="F38" s="186"/>
      <c r="G38" s="37" t="s">
        <v>112</v>
      </c>
      <c r="H38" s="165">
        <f>H37*E38/100</f>
        <v>0</v>
      </c>
      <c r="I38" s="165"/>
      <c r="J38" s="165"/>
      <c r="K38" s="165"/>
      <c r="L38" s="165"/>
      <c r="M38" s="38" t="s">
        <v>19</v>
      </c>
    </row>
    <row r="39" spans="1:13" s="40" customFormat="1" ht="18" customHeight="1">
      <c r="A39" s="188" t="s">
        <v>113</v>
      </c>
      <c r="B39" s="188"/>
      <c r="C39" s="188"/>
      <c r="D39" s="188"/>
      <c r="E39" s="188"/>
      <c r="F39" s="188"/>
      <c r="G39" s="188"/>
      <c r="H39" s="189">
        <f>SUM(H35:H38)</f>
        <v>0</v>
      </c>
      <c r="I39" s="189"/>
      <c r="J39" s="189"/>
      <c r="K39" s="189"/>
      <c r="L39" s="189"/>
      <c r="M39" s="39" t="s">
        <v>19</v>
      </c>
    </row>
    <row r="40" s="1" customFormat="1" ht="12" customHeight="1"/>
    <row r="41" spans="1:13" s="1" customFormat="1" ht="12" customHeight="1">
      <c r="A41" s="190" t="s">
        <v>114</v>
      </c>
      <c r="B41" s="190"/>
      <c r="C41" s="190"/>
      <c r="D41" s="190"/>
      <c r="E41" s="190"/>
      <c r="F41" s="190"/>
      <c r="G41" s="190"/>
      <c r="H41" s="190"/>
      <c r="I41" s="190"/>
      <c r="J41" s="190"/>
      <c r="K41" s="190"/>
      <c r="L41" s="190"/>
      <c r="M41" s="190"/>
    </row>
  </sheetData>
  <sheetProtection selectLockedCells="1" selectUnlockedCells="1"/>
  <mergeCells count="110">
    <mergeCell ref="A39:G39"/>
    <mergeCell ref="H39:L39"/>
    <mergeCell ref="A41:M41"/>
    <mergeCell ref="A37:D37"/>
    <mergeCell ref="E37:F37"/>
    <mergeCell ref="H37:L37"/>
    <mergeCell ref="A38:D38"/>
    <mergeCell ref="E38:F38"/>
    <mergeCell ref="H38:L38"/>
    <mergeCell ref="A35:D35"/>
    <mergeCell ref="E35:F35"/>
    <mergeCell ref="H35:L35"/>
    <mergeCell ref="A36:D36"/>
    <mergeCell ref="E36:F36"/>
    <mergeCell ref="H36:L36"/>
    <mergeCell ref="A32:D32"/>
    <mergeCell ref="E32:G32"/>
    <mergeCell ref="H32:M32"/>
    <mergeCell ref="A33:D34"/>
    <mergeCell ref="E33:G34"/>
    <mergeCell ref="H33:M34"/>
    <mergeCell ref="A30:D30"/>
    <mergeCell ref="F30:G30"/>
    <mergeCell ref="I30:M30"/>
    <mergeCell ref="A31:B31"/>
    <mergeCell ref="C31:D31"/>
    <mergeCell ref="F31:G31"/>
    <mergeCell ref="I31:M31"/>
    <mergeCell ref="A28:D28"/>
    <mergeCell ref="E28:F28"/>
    <mergeCell ref="G28:J28"/>
    <mergeCell ref="A29:D29"/>
    <mergeCell ref="E29:G29"/>
    <mergeCell ref="H29:M29"/>
    <mergeCell ref="A26:D26"/>
    <mergeCell ref="E26:F26"/>
    <mergeCell ref="G26:J26"/>
    <mergeCell ref="A27:D27"/>
    <mergeCell ref="E27:F27"/>
    <mergeCell ref="G27:M27"/>
    <mergeCell ref="A24:D24"/>
    <mergeCell ref="E24:F24"/>
    <mergeCell ref="G24:M24"/>
    <mergeCell ref="A25:D25"/>
    <mergeCell ref="E25:F25"/>
    <mergeCell ref="G25:J25"/>
    <mergeCell ref="A22:D22"/>
    <mergeCell ref="E22:F22"/>
    <mergeCell ref="G22:J22"/>
    <mergeCell ref="A23:D23"/>
    <mergeCell ref="E23:F23"/>
    <mergeCell ref="G23:J23"/>
    <mergeCell ref="A20:D20"/>
    <mergeCell ref="E20:F20"/>
    <mergeCell ref="G20:J20"/>
    <mergeCell ref="A21:D21"/>
    <mergeCell ref="E21:F21"/>
    <mergeCell ref="G21:J21"/>
    <mergeCell ref="B18:D18"/>
    <mergeCell ref="E18:F18"/>
    <mergeCell ref="G18:J18"/>
    <mergeCell ref="B19:D19"/>
    <mergeCell ref="E19:F19"/>
    <mergeCell ref="G19:J19"/>
    <mergeCell ref="E15:F15"/>
    <mergeCell ref="G15:J15"/>
    <mergeCell ref="B16:D16"/>
    <mergeCell ref="E16:F16"/>
    <mergeCell ref="G16:J16"/>
    <mergeCell ref="B17:D17"/>
    <mergeCell ref="E17:F17"/>
    <mergeCell ref="G17:J17"/>
    <mergeCell ref="A11:G11"/>
    <mergeCell ref="H11:M11"/>
    <mergeCell ref="A12:M12"/>
    <mergeCell ref="A13:F13"/>
    <mergeCell ref="G13:M13"/>
    <mergeCell ref="A14:A15"/>
    <mergeCell ref="B14:D14"/>
    <mergeCell ref="E14:F14"/>
    <mergeCell ref="G14:J14"/>
    <mergeCell ref="B15:D15"/>
    <mergeCell ref="A9:C9"/>
    <mergeCell ref="D9:G9"/>
    <mergeCell ref="H9:J9"/>
    <mergeCell ref="K9:M9"/>
    <mergeCell ref="A10:C10"/>
    <mergeCell ref="D10:G10"/>
    <mergeCell ref="H10:I10"/>
    <mergeCell ref="J10:M10"/>
    <mergeCell ref="A7:C7"/>
    <mergeCell ref="D7:G7"/>
    <mergeCell ref="H7:L7"/>
    <mergeCell ref="A8:C8"/>
    <mergeCell ref="D8:G8"/>
    <mergeCell ref="H8:L8"/>
    <mergeCell ref="A5:D5"/>
    <mergeCell ref="E5:J5"/>
    <mergeCell ref="K5:L5"/>
    <mergeCell ref="A6:D6"/>
    <mergeCell ref="E6:J6"/>
    <mergeCell ref="K6:L6"/>
    <mergeCell ref="A1:M1"/>
    <mergeCell ref="A2:M2"/>
    <mergeCell ref="A3:D3"/>
    <mergeCell ref="E3:J3"/>
    <mergeCell ref="K3:L3"/>
    <mergeCell ref="A4:D4"/>
    <mergeCell ref="E4:J4"/>
    <mergeCell ref="K4:L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E16"/>
  <sheetViews>
    <sheetView zoomScale="160" zoomScaleNormal="160" zoomScalePageLayoutView="0" workbookViewId="0" topLeftCell="A1">
      <selection activeCell="A1" sqref="A1"/>
    </sheetView>
  </sheetViews>
  <sheetFormatPr defaultColWidth="11.57421875" defaultRowHeight="12.75"/>
  <cols>
    <col min="1" max="1" width="3.8515625" style="0" customWidth="1"/>
    <col min="2" max="2" width="45.140625" style="0" customWidth="1"/>
    <col min="3" max="5" width="10.57421875" style="0" customWidth="1"/>
  </cols>
  <sheetData>
    <row r="1" spans="1:5" s="41" customFormat="1" ht="9.75">
      <c r="A1" s="191" t="s">
        <v>115</v>
      </c>
      <c r="B1" s="191"/>
      <c r="C1" s="191"/>
      <c r="D1" s="191" t="s">
        <v>116</v>
      </c>
      <c r="E1" s="191"/>
    </row>
    <row r="2" spans="1:5" s="41" customFormat="1" ht="9.75">
      <c r="A2" s="191" t="s">
        <v>359</v>
      </c>
      <c r="B2" s="191"/>
      <c r="C2" s="191"/>
      <c r="D2" s="191" t="s">
        <v>118</v>
      </c>
      <c r="E2" s="191"/>
    </row>
    <row r="3" s="42" customFormat="1" ht="9.75"/>
    <row r="4" spans="1:5" s="33" customFormat="1" ht="12.75">
      <c r="A4" s="192" t="s">
        <v>119</v>
      </c>
      <c r="B4" s="192"/>
      <c r="C4" s="192"/>
      <c r="D4" s="192"/>
      <c r="E4" s="192"/>
    </row>
    <row r="5" s="42" customFormat="1" ht="9.75"/>
    <row r="6" spans="1:5" s="42" customFormat="1" ht="9" customHeight="1">
      <c r="A6" s="193" t="s">
        <v>120</v>
      </c>
      <c r="B6" s="194" t="s">
        <v>121</v>
      </c>
      <c r="C6" s="195" t="s">
        <v>122</v>
      </c>
      <c r="D6" s="195"/>
      <c r="E6" s="195"/>
    </row>
    <row r="7" spans="1:5" s="42" customFormat="1" ht="9" customHeight="1">
      <c r="A7" s="193"/>
      <c r="B7" s="194"/>
      <c r="C7" s="43" t="s">
        <v>123</v>
      </c>
      <c r="D7" s="44" t="s">
        <v>124</v>
      </c>
      <c r="E7" s="45" t="s">
        <v>125</v>
      </c>
    </row>
    <row r="8" spans="1:5" s="50" customFormat="1" ht="11.25">
      <c r="A8" s="46"/>
      <c r="B8" s="47" t="s">
        <v>126</v>
      </c>
      <c r="C8" s="48"/>
      <c r="D8" s="48"/>
      <c r="E8" s="49"/>
    </row>
    <row r="9" spans="1:5" s="50" customFormat="1" ht="11.25">
      <c r="A9" s="51" t="s">
        <v>127</v>
      </c>
      <c r="B9" s="52" t="s">
        <v>128</v>
      </c>
      <c r="C9" s="53">
        <f>'ROZPOČET #5'!G21</f>
        <v>0</v>
      </c>
      <c r="D9" s="53">
        <f>'ROZPOČET #5'!I21</f>
        <v>0</v>
      </c>
      <c r="E9" s="54">
        <f>C9+D9</f>
        <v>0</v>
      </c>
    </row>
    <row r="10" spans="1:5" s="50" customFormat="1" ht="11.25">
      <c r="A10" s="51" t="s">
        <v>129</v>
      </c>
      <c r="B10" s="52" t="s">
        <v>130</v>
      </c>
      <c r="C10" s="53">
        <f>'ROZPOČET #5'!G39</f>
        <v>0</v>
      </c>
      <c r="D10" s="53">
        <f>'ROZPOČET #5'!I39</f>
        <v>0</v>
      </c>
      <c r="E10" s="54">
        <f>C10+D10</f>
        <v>0</v>
      </c>
    </row>
    <row r="11" spans="1:5" s="50" customFormat="1" ht="11.25">
      <c r="A11" s="51" t="s">
        <v>133</v>
      </c>
      <c r="B11" s="52" t="s">
        <v>134</v>
      </c>
      <c r="C11" s="53">
        <f>'ROZPOČET #5'!G45</f>
        <v>0</v>
      </c>
      <c r="D11" s="53">
        <f>'ROZPOČET #5'!I45</f>
        <v>0</v>
      </c>
      <c r="E11" s="54">
        <f>C11+D11</f>
        <v>0</v>
      </c>
    </row>
    <row r="12" spans="1:5" s="50" customFormat="1" ht="11.25">
      <c r="A12" s="51" t="s">
        <v>135</v>
      </c>
      <c r="B12" s="52" t="s">
        <v>136</v>
      </c>
      <c r="C12" s="53">
        <f>'ROZPOČET #5'!G51</f>
        <v>0</v>
      </c>
      <c r="D12" s="53">
        <f>'ROZPOČET #5'!I51</f>
        <v>0</v>
      </c>
      <c r="E12" s="54">
        <f>C12+D12</f>
        <v>0</v>
      </c>
    </row>
    <row r="13" spans="1:5" s="50" customFormat="1" ht="11.25">
      <c r="A13" s="51" t="s">
        <v>137</v>
      </c>
      <c r="B13" s="52" t="s">
        <v>138</v>
      </c>
      <c r="C13" s="53">
        <f>'ROZPOČET #5'!G54</f>
        <v>0</v>
      </c>
      <c r="D13" s="53">
        <f>'ROZPOČET #5'!I54</f>
        <v>0</v>
      </c>
      <c r="E13" s="54">
        <f>C13+D13</f>
        <v>0</v>
      </c>
    </row>
    <row r="14" spans="1:5" s="50" customFormat="1" ht="11.25">
      <c r="A14" s="55"/>
      <c r="B14" s="56" t="s">
        <v>139</v>
      </c>
      <c r="C14" s="57">
        <f>SUM(C9:C13)</f>
        <v>0</v>
      </c>
      <c r="D14" s="57">
        <f>SUM(D9:D13)</f>
        <v>0</v>
      </c>
      <c r="E14" s="58">
        <f>SUM(E9:E13)</f>
        <v>0</v>
      </c>
    </row>
    <row r="15" s="42" customFormat="1" ht="9.75"/>
    <row r="16" spans="1:5" s="50" customFormat="1" ht="11.25">
      <c r="A16" s="59"/>
      <c r="B16" s="60" t="s">
        <v>140</v>
      </c>
      <c r="C16" s="61">
        <f>C14</f>
        <v>0</v>
      </c>
      <c r="D16" s="61">
        <f>D14</f>
        <v>0</v>
      </c>
      <c r="E16" s="62">
        <f>E14</f>
        <v>0</v>
      </c>
    </row>
  </sheetData>
  <sheetProtection selectLockedCells="1" selectUnlockedCells="1"/>
  <mergeCells count="8">
    <mergeCell ref="A1:C1"/>
    <mergeCell ref="D1:E1"/>
    <mergeCell ref="A2:C2"/>
    <mergeCell ref="D2:E2"/>
    <mergeCell ref="A4:E4"/>
    <mergeCell ref="A6:A7"/>
    <mergeCell ref="B6:B7"/>
    <mergeCell ref="C6:E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K56"/>
  <sheetViews>
    <sheetView zoomScale="160" zoomScaleNormal="160" zoomScalePageLayoutView="0" workbookViewId="0" topLeftCell="A37">
      <selection activeCell="C36" sqref="C36"/>
    </sheetView>
  </sheetViews>
  <sheetFormatPr defaultColWidth="11.57421875" defaultRowHeight="12.75"/>
  <cols>
    <col min="1" max="1" width="3.7109375" style="0" customWidth="1"/>
    <col min="2" max="2" width="11.00390625" style="0" customWidth="1"/>
    <col min="3" max="3" width="42.8515625" style="0" customWidth="1"/>
    <col min="4" max="4" width="4.421875" style="0" customWidth="1"/>
    <col min="5" max="5" width="8.7109375" style="0" customWidth="1"/>
    <col min="6" max="9" width="10.57421875" style="0" customWidth="1"/>
    <col min="10" max="11" width="9.140625" style="0" customWidth="1"/>
  </cols>
  <sheetData>
    <row r="1" spans="1:11" s="41" customFormat="1" ht="9.75">
      <c r="A1" s="191" t="s">
        <v>115</v>
      </c>
      <c r="B1" s="191"/>
      <c r="C1" s="191"/>
      <c r="D1" s="191"/>
      <c r="E1" s="191"/>
      <c r="F1" s="191"/>
      <c r="G1" s="191"/>
      <c r="H1" s="191"/>
      <c r="I1" s="191"/>
      <c r="J1" s="191" t="s">
        <v>116</v>
      </c>
      <c r="K1" s="191"/>
    </row>
    <row r="2" spans="1:11" s="41" customFormat="1" ht="9.75">
      <c r="A2" s="191" t="s">
        <v>359</v>
      </c>
      <c r="B2" s="191"/>
      <c r="C2" s="191"/>
      <c r="D2" s="191"/>
      <c r="E2" s="191"/>
      <c r="F2" s="191"/>
      <c r="G2" s="191"/>
      <c r="H2" s="191"/>
      <c r="I2" s="191"/>
      <c r="J2" s="191" t="s">
        <v>118</v>
      </c>
      <c r="K2" s="191"/>
    </row>
    <row r="3" s="42" customFormat="1" ht="9.75"/>
    <row r="4" spans="1:11" s="1" customFormat="1" ht="12.75">
      <c r="A4" s="192" t="s">
        <v>141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</row>
    <row r="5" s="42" customFormat="1" ht="9.75"/>
    <row r="6" spans="1:11" s="42" customFormat="1" ht="9" customHeight="1">
      <c r="A6" s="63" t="s">
        <v>142</v>
      </c>
      <c r="B6" s="196" t="s">
        <v>143</v>
      </c>
      <c r="C6" s="196" t="s">
        <v>144</v>
      </c>
      <c r="D6" s="196" t="s">
        <v>145</v>
      </c>
      <c r="E6" s="196" t="s">
        <v>146</v>
      </c>
      <c r="F6" s="197" t="s">
        <v>147</v>
      </c>
      <c r="G6" s="197"/>
      <c r="H6" s="197"/>
      <c r="I6" s="197"/>
      <c r="J6" s="198" t="s">
        <v>148</v>
      </c>
      <c r="K6" s="198"/>
    </row>
    <row r="7" spans="1:11" s="42" customFormat="1" ht="9" customHeight="1">
      <c r="A7" s="64" t="s">
        <v>149</v>
      </c>
      <c r="B7" s="196"/>
      <c r="C7" s="196"/>
      <c r="D7" s="196"/>
      <c r="E7" s="196"/>
      <c r="F7" s="199" t="s">
        <v>123</v>
      </c>
      <c r="G7" s="199"/>
      <c r="H7" s="200" t="s">
        <v>124</v>
      </c>
      <c r="I7" s="200"/>
      <c r="J7" s="198"/>
      <c r="K7" s="198"/>
    </row>
    <row r="8" spans="1:11" s="42" customFormat="1" ht="9" customHeight="1">
      <c r="A8" s="64" t="s">
        <v>150</v>
      </c>
      <c r="B8" s="196"/>
      <c r="C8" s="196"/>
      <c r="D8" s="196"/>
      <c r="E8" s="196"/>
      <c r="F8" s="65" t="s">
        <v>151</v>
      </c>
      <c r="G8" s="66" t="s">
        <v>152</v>
      </c>
      <c r="H8" s="67" t="s">
        <v>151</v>
      </c>
      <c r="I8" s="66" t="s">
        <v>152</v>
      </c>
      <c r="J8" s="67" t="s">
        <v>151</v>
      </c>
      <c r="K8" s="68" t="s">
        <v>152</v>
      </c>
    </row>
    <row r="9" spans="1:11" s="42" customFormat="1" ht="9" customHeight="1">
      <c r="A9" s="69" t="s">
        <v>153</v>
      </c>
      <c r="B9" s="70" t="s">
        <v>154</v>
      </c>
      <c r="C9" s="70" t="s">
        <v>155</v>
      </c>
      <c r="D9" s="70" t="s">
        <v>156</v>
      </c>
      <c r="E9" s="70" t="s">
        <v>157</v>
      </c>
      <c r="F9" s="71" t="s">
        <v>158</v>
      </c>
      <c r="G9" s="72" t="s">
        <v>159</v>
      </c>
      <c r="H9" s="73" t="s">
        <v>160</v>
      </c>
      <c r="I9" s="72" t="s">
        <v>161</v>
      </c>
      <c r="J9" s="73" t="s">
        <v>162</v>
      </c>
      <c r="K9" s="74" t="s">
        <v>163</v>
      </c>
    </row>
    <row r="10" spans="1:11" s="80" customFormat="1" ht="11.25">
      <c r="A10" s="75"/>
      <c r="B10" s="76"/>
      <c r="C10" s="77" t="s">
        <v>126</v>
      </c>
      <c r="D10" s="76"/>
      <c r="E10" s="76"/>
      <c r="F10" s="78"/>
      <c r="G10" s="79"/>
      <c r="H10" s="79"/>
      <c r="J10" s="81"/>
      <c r="K10" s="82"/>
    </row>
    <row r="11" spans="1:11" s="80" customFormat="1" ht="11.25">
      <c r="A11" s="83"/>
      <c r="B11" s="84" t="s">
        <v>164</v>
      </c>
      <c r="C11" s="85" t="s">
        <v>165</v>
      </c>
      <c r="D11" s="86"/>
      <c r="E11" s="86"/>
      <c r="F11" s="87"/>
      <c r="G11" s="88"/>
      <c r="H11" s="88"/>
      <c r="I11" s="89"/>
      <c r="J11" s="90"/>
      <c r="K11" s="91"/>
    </row>
    <row r="12" spans="1:11" s="42" customFormat="1" ht="9.75">
      <c r="A12" s="92" t="s">
        <v>127</v>
      </c>
      <c r="B12" s="93" t="s">
        <v>298</v>
      </c>
      <c r="C12" s="93" t="s">
        <v>299</v>
      </c>
      <c r="D12" s="94" t="s">
        <v>180</v>
      </c>
      <c r="E12" s="95">
        <v>38.38</v>
      </c>
      <c r="F12" s="96"/>
      <c r="G12" s="97">
        <f aca="true" t="shared" si="0" ref="G12:G20">E12*F12</f>
        <v>0</v>
      </c>
      <c r="H12" s="97"/>
      <c r="I12" s="97">
        <f aca="true" t="shared" si="1" ref="I12:I20">E12*H12</f>
        <v>0</v>
      </c>
      <c r="J12" s="98">
        <v>0.30722444699999996</v>
      </c>
      <c r="K12" s="99">
        <f aca="true" t="shared" si="2" ref="K12:K20">E12*J12</f>
        <v>11.79127427586</v>
      </c>
    </row>
    <row r="13" spans="1:11" s="42" customFormat="1" ht="9.75">
      <c r="A13" s="104">
        <f aca="true" t="shared" si="3" ref="A13:A20">A12+1</f>
        <v>2</v>
      </c>
      <c r="B13" s="93" t="s">
        <v>301</v>
      </c>
      <c r="C13" s="93" t="s">
        <v>302</v>
      </c>
      <c r="D13" s="94" t="s">
        <v>168</v>
      </c>
      <c r="E13" s="95">
        <v>35.36</v>
      </c>
      <c r="F13" s="96"/>
      <c r="G13" s="97">
        <f t="shared" si="0"/>
        <v>0</v>
      </c>
      <c r="H13" s="97"/>
      <c r="I13" s="97">
        <f t="shared" si="1"/>
        <v>0</v>
      </c>
      <c r="J13" s="98">
        <v>0</v>
      </c>
      <c r="K13" s="99">
        <f t="shared" si="2"/>
        <v>0</v>
      </c>
    </row>
    <row r="14" spans="1:11" s="42" customFormat="1" ht="9.75">
      <c r="A14" s="104">
        <f t="shared" si="3"/>
        <v>3</v>
      </c>
      <c r="B14" s="93" t="s">
        <v>304</v>
      </c>
      <c r="C14" s="93" t="s">
        <v>305</v>
      </c>
      <c r="D14" s="94" t="s">
        <v>168</v>
      </c>
      <c r="E14" s="95">
        <v>35.36</v>
      </c>
      <c r="F14" s="96"/>
      <c r="G14" s="97">
        <f t="shared" si="0"/>
        <v>0</v>
      </c>
      <c r="H14" s="97"/>
      <c r="I14" s="97">
        <f t="shared" si="1"/>
        <v>0</v>
      </c>
      <c r="J14" s="98">
        <v>0</v>
      </c>
      <c r="K14" s="99">
        <f t="shared" si="2"/>
        <v>0</v>
      </c>
    </row>
    <row r="15" spans="1:11" s="42" customFormat="1" ht="9.75">
      <c r="A15" s="104">
        <f t="shared" si="3"/>
        <v>4</v>
      </c>
      <c r="B15" s="93" t="s">
        <v>306</v>
      </c>
      <c r="C15" s="93" t="s">
        <v>307</v>
      </c>
      <c r="D15" s="94" t="s">
        <v>168</v>
      </c>
      <c r="E15" s="95">
        <v>12.49</v>
      </c>
      <c r="F15" s="96"/>
      <c r="G15" s="97">
        <f t="shared" si="0"/>
        <v>0</v>
      </c>
      <c r="H15" s="97"/>
      <c r="I15" s="97">
        <f t="shared" si="1"/>
        <v>0</v>
      </c>
      <c r="J15" s="98">
        <v>0</v>
      </c>
      <c r="K15" s="99">
        <f t="shared" si="2"/>
        <v>0</v>
      </c>
    </row>
    <row r="16" spans="1:11" s="42" customFormat="1" ht="9.75">
      <c r="A16" s="104">
        <f t="shared" si="3"/>
        <v>5</v>
      </c>
      <c r="B16" s="93" t="s">
        <v>170</v>
      </c>
      <c r="C16" s="93" t="s">
        <v>171</v>
      </c>
      <c r="D16" s="94" t="s">
        <v>168</v>
      </c>
      <c r="E16" s="98">
        <v>6.245</v>
      </c>
      <c r="F16" s="96"/>
      <c r="G16" s="97">
        <f t="shared" si="0"/>
        <v>0</v>
      </c>
      <c r="H16" s="97"/>
      <c r="I16" s="97">
        <f t="shared" si="1"/>
        <v>0</v>
      </c>
      <c r="J16" s="98">
        <v>0</v>
      </c>
      <c r="K16" s="99">
        <f t="shared" si="2"/>
        <v>0</v>
      </c>
    </row>
    <row r="17" spans="1:11" s="42" customFormat="1" ht="9.75">
      <c r="A17" s="104">
        <f t="shared" si="3"/>
        <v>6</v>
      </c>
      <c r="B17" s="93" t="s">
        <v>172</v>
      </c>
      <c r="C17" s="93" t="s">
        <v>173</v>
      </c>
      <c r="D17" s="94" t="s">
        <v>168</v>
      </c>
      <c r="E17" s="95">
        <v>59.78</v>
      </c>
      <c r="F17" s="96"/>
      <c r="G17" s="97">
        <f t="shared" si="0"/>
        <v>0</v>
      </c>
      <c r="H17" s="97"/>
      <c r="I17" s="97">
        <f t="shared" si="1"/>
        <v>0</v>
      </c>
      <c r="J17" s="98">
        <v>0</v>
      </c>
      <c r="K17" s="99">
        <f t="shared" si="2"/>
        <v>0</v>
      </c>
    </row>
    <row r="18" spans="1:11" s="42" customFormat="1" ht="9.75">
      <c r="A18" s="104">
        <f t="shared" si="3"/>
        <v>7</v>
      </c>
      <c r="B18" s="93" t="s">
        <v>174</v>
      </c>
      <c r="C18" s="93" t="s">
        <v>175</v>
      </c>
      <c r="D18" s="94" t="s">
        <v>168</v>
      </c>
      <c r="E18" s="95">
        <v>597.8</v>
      </c>
      <c r="F18" s="96"/>
      <c r="G18" s="97">
        <f t="shared" si="0"/>
        <v>0</v>
      </c>
      <c r="H18" s="97"/>
      <c r="I18" s="97">
        <f t="shared" si="1"/>
        <v>0</v>
      </c>
      <c r="J18" s="98">
        <v>0</v>
      </c>
      <c r="K18" s="99">
        <f t="shared" si="2"/>
        <v>0</v>
      </c>
    </row>
    <row r="19" spans="1:11" s="42" customFormat="1" ht="9.75">
      <c r="A19" s="104">
        <f t="shared" si="3"/>
        <v>8</v>
      </c>
      <c r="B19" s="93" t="s">
        <v>176</v>
      </c>
      <c r="C19" s="93" t="s">
        <v>177</v>
      </c>
      <c r="D19" s="94" t="s">
        <v>168</v>
      </c>
      <c r="E19" s="95">
        <v>59.78</v>
      </c>
      <c r="F19" s="96"/>
      <c r="G19" s="97">
        <f t="shared" si="0"/>
        <v>0</v>
      </c>
      <c r="H19" s="97"/>
      <c r="I19" s="97">
        <f t="shared" si="1"/>
        <v>0</v>
      </c>
      <c r="J19" s="98">
        <v>0</v>
      </c>
      <c r="K19" s="99">
        <f t="shared" si="2"/>
        <v>0</v>
      </c>
    </row>
    <row r="20" spans="1:11" s="42" customFormat="1" ht="9.75">
      <c r="A20" s="104">
        <f t="shared" si="3"/>
        <v>9</v>
      </c>
      <c r="B20" s="93" t="s">
        <v>309</v>
      </c>
      <c r="C20" s="93" t="s">
        <v>310</v>
      </c>
      <c r="D20" s="94" t="s">
        <v>180</v>
      </c>
      <c r="E20" s="95">
        <v>93.98</v>
      </c>
      <c r="F20" s="96"/>
      <c r="G20" s="97">
        <f t="shared" si="0"/>
        <v>0</v>
      </c>
      <c r="H20" s="97"/>
      <c r="I20" s="97">
        <f t="shared" si="1"/>
        <v>0</v>
      </c>
      <c r="J20" s="98">
        <v>0</v>
      </c>
      <c r="K20" s="99">
        <f t="shared" si="2"/>
        <v>0</v>
      </c>
    </row>
    <row r="21" spans="1:11" s="80" customFormat="1" ht="11.25">
      <c r="A21" s="105"/>
      <c r="B21" s="106" t="s">
        <v>127</v>
      </c>
      <c r="C21" s="107" t="s">
        <v>185</v>
      </c>
      <c r="D21" s="108"/>
      <c r="E21" s="108"/>
      <c r="F21" s="109"/>
      <c r="G21" s="110">
        <f>SUM(G12:G20)</f>
        <v>0</v>
      </c>
      <c r="H21" s="111"/>
      <c r="I21" s="112">
        <f>SUM(I12:I20)</f>
        <v>0</v>
      </c>
      <c r="J21" s="113"/>
      <c r="K21" s="114">
        <f>SUM(K12:K20)</f>
        <v>11.79127427586</v>
      </c>
    </row>
    <row r="22" spans="1:11" s="80" customFormat="1" ht="11.25">
      <c r="A22" s="83"/>
      <c r="B22" s="84" t="s">
        <v>186</v>
      </c>
      <c r="C22" s="85" t="s">
        <v>187</v>
      </c>
      <c r="D22" s="86"/>
      <c r="E22" s="86"/>
      <c r="F22" s="87"/>
      <c r="G22" s="88"/>
      <c r="H22" s="88"/>
      <c r="I22" s="89"/>
      <c r="J22" s="90"/>
      <c r="K22" s="91"/>
    </row>
    <row r="23" spans="1:11" s="42" customFormat="1" ht="9.75">
      <c r="A23" s="104">
        <f>A20+1</f>
        <v>10</v>
      </c>
      <c r="B23" s="93" t="s">
        <v>206</v>
      </c>
      <c r="C23" s="93" t="s">
        <v>207</v>
      </c>
      <c r="D23" s="94" t="s">
        <v>180</v>
      </c>
      <c r="E23" s="95">
        <v>16.2</v>
      </c>
      <c r="F23" s="96"/>
      <c r="G23" s="97">
        <f>E23*F23</f>
        <v>0</v>
      </c>
      <c r="H23" s="97"/>
      <c r="I23" s="97">
        <f>E23*H23</f>
        <v>0</v>
      </c>
      <c r="J23" s="98">
        <v>0.27994</v>
      </c>
      <c r="K23" s="99">
        <f>E23*J23</f>
        <v>4.5350280000000005</v>
      </c>
    </row>
    <row r="24" spans="1:11" s="42" customFormat="1" ht="9.75">
      <c r="A24" s="100"/>
      <c r="B24" s="93"/>
      <c r="C24" s="93" t="s">
        <v>360</v>
      </c>
      <c r="D24" s="94"/>
      <c r="E24" s="102"/>
      <c r="F24" s="100"/>
      <c r="G24" s="102"/>
      <c r="H24" s="102"/>
      <c r="I24" s="102"/>
      <c r="J24" s="102"/>
      <c r="K24" s="103"/>
    </row>
    <row r="25" spans="1:11" s="42" customFormat="1" ht="9.75">
      <c r="A25" s="104">
        <f>A23+1</f>
        <v>11</v>
      </c>
      <c r="B25" s="93" t="s">
        <v>313</v>
      </c>
      <c r="C25" s="93" t="s">
        <v>314</v>
      </c>
      <c r="D25" s="94" t="s">
        <v>180</v>
      </c>
      <c r="E25" s="95">
        <v>57.3</v>
      </c>
      <c r="F25" s="96"/>
      <c r="G25" s="97">
        <f>E25*F25</f>
        <v>0</v>
      </c>
      <c r="H25" s="97"/>
      <c r="I25" s="97">
        <f>E25*H25</f>
        <v>0</v>
      </c>
      <c r="J25" s="98">
        <v>0.46166</v>
      </c>
      <c r="K25" s="99">
        <f>E25*J25</f>
        <v>26.453118</v>
      </c>
    </row>
    <row r="26" spans="1:11" s="42" customFormat="1" ht="9.75">
      <c r="A26" s="104">
        <f>A25+1</f>
        <v>12</v>
      </c>
      <c r="B26" s="93" t="s">
        <v>316</v>
      </c>
      <c r="C26" s="93" t="s">
        <v>317</v>
      </c>
      <c r="D26" s="94" t="s">
        <v>180</v>
      </c>
      <c r="E26" s="95">
        <v>29.64</v>
      </c>
      <c r="F26" s="96"/>
      <c r="G26" s="97">
        <f>E26*F26</f>
        <v>0</v>
      </c>
      <c r="H26" s="97"/>
      <c r="I26" s="97">
        <f>E26*H26</f>
        <v>0</v>
      </c>
      <c r="J26" s="98">
        <v>0.18907</v>
      </c>
      <c r="K26" s="99">
        <f>E26*J26</f>
        <v>5.6040348</v>
      </c>
    </row>
    <row r="27" spans="1:11" s="42" customFormat="1" ht="9.75">
      <c r="A27" s="104">
        <f>A26+1</f>
        <v>13</v>
      </c>
      <c r="B27" s="93" t="s">
        <v>361</v>
      </c>
      <c r="C27" s="93" t="s">
        <v>362</v>
      </c>
      <c r="D27" s="94" t="s">
        <v>180</v>
      </c>
      <c r="E27" s="95">
        <v>16.2</v>
      </c>
      <c r="F27" s="96"/>
      <c r="G27" s="97">
        <f>E27*F27</f>
        <v>0</v>
      </c>
      <c r="H27" s="97"/>
      <c r="I27" s="97">
        <f>E27*H27</f>
        <v>0</v>
      </c>
      <c r="J27" s="98">
        <v>0.167</v>
      </c>
      <c r="K27" s="99">
        <f>E27*J27</f>
        <v>2.7054</v>
      </c>
    </row>
    <row r="28" spans="1:11" s="42" customFormat="1" ht="9.75">
      <c r="A28" s="100"/>
      <c r="B28" s="93"/>
      <c r="C28" s="93" t="s">
        <v>363</v>
      </c>
      <c r="D28" s="94"/>
      <c r="E28" s="102"/>
      <c r="F28" s="100"/>
      <c r="G28" s="102"/>
      <c r="H28" s="102"/>
      <c r="I28" s="102"/>
      <c r="J28" s="102"/>
      <c r="K28" s="103"/>
    </row>
    <row r="29" spans="1:11" s="42" customFormat="1" ht="9.75">
      <c r="A29" s="104">
        <f>A27+1</f>
        <v>14</v>
      </c>
      <c r="B29" s="93" t="s">
        <v>364</v>
      </c>
      <c r="C29" s="93" t="s">
        <v>365</v>
      </c>
      <c r="D29" s="94" t="s">
        <v>180</v>
      </c>
      <c r="E29" s="95">
        <v>16.32</v>
      </c>
      <c r="F29" s="96"/>
      <c r="G29" s="97">
        <f>E29*F29</f>
        <v>0</v>
      </c>
      <c r="H29" s="97"/>
      <c r="I29" s="97">
        <f>E29*H29</f>
        <v>0</v>
      </c>
      <c r="J29" s="98">
        <v>0.125</v>
      </c>
      <c r="K29" s="99">
        <f>E29*J29</f>
        <v>2.04</v>
      </c>
    </row>
    <row r="30" spans="1:11" s="42" customFormat="1" ht="9.75">
      <c r="A30" s="100"/>
      <c r="B30" s="93"/>
      <c r="C30" s="93" t="s">
        <v>366</v>
      </c>
      <c r="D30" s="94"/>
      <c r="E30" s="102"/>
      <c r="F30" s="100"/>
      <c r="G30" s="102"/>
      <c r="H30" s="102"/>
      <c r="I30" s="102"/>
      <c r="J30" s="102"/>
      <c r="K30" s="103"/>
    </row>
    <row r="31" spans="1:11" s="42" customFormat="1" ht="9.75">
      <c r="A31" s="104">
        <f>A29+1</f>
        <v>15</v>
      </c>
      <c r="B31" s="93" t="s">
        <v>367</v>
      </c>
      <c r="C31" s="93" t="s">
        <v>368</v>
      </c>
      <c r="D31" s="94" t="s">
        <v>180</v>
      </c>
      <c r="E31" s="95">
        <v>24.6</v>
      </c>
      <c r="F31" s="96"/>
      <c r="G31" s="97">
        <f>E31*F31</f>
        <v>0</v>
      </c>
      <c r="H31" s="97"/>
      <c r="I31" s="97">
        <f>E31*H31</f>
        <v>0</v>
      </c>
      <c r="J31" s="98">
        <v>0.0877</v>
      </c>
      <c r="K31" s="99">
        <f>E31*J31</f>
        <v>2.15742</v>
      </c>
    </row>
    <row r="32" spans="1:11" s="42" customFormat="1" ht="9.75">
      <c r="A32" s="100"/>
      <c r="B32" s="93"/>
      <c r="C32" s="93" t="s">
        <v>369</v>
      </c>
      <c r="D32" s="94"/>
      <c r="E32" s="102"/>
      <c r="F32" s="100"/>
      <c r="G32" s="102"/>
      <c r="H32" s="102"/>
      <c r="I32" s="102"/>
      <c r="J32" s="102"/>
      <c r="K32" s="103"/>
    </row>
    <row r="33" spans="1:11" s="42" customFormat="1" ht="9.75">
      <c r="A33" s="104">
        <f>A31+1</f>
        <v>16</v>
      </c>
      <c r="B33" s="93" t="s">
        <v>370</v>
      </c>
      <c r="C33" s="93" t="s">
        <v>371</v>
      </c>
      <c r="D33" s="94" t="s">
        <v>180</v>
      </c>
      <c r="E33" s="95">
        <v>25.09</v>
      </c>
      <c r="F33" s="96"/>
      <c r="G33" s="97">
        <f>E33*F33</f>
        <v>0</v>
      </c>
      <c r="H33" s="97"/>
      <c r="I33" s="97">
        <f>E33*H33</f>
        <v>0</v>
      </c>
      <c r="J33" s="98">
        <v>0.183</v>
      </c>
      <c r="K33" s="99">
        <f>E33*J33</f>
        <v>4.59147</v>
      </c>
    </row>
    <row r="34" spans="1:11" s="42" customFormat="1" ht="9.75">
      <c r="A34" s="100"/>
      <c r="B34" s="93"/>
      <c r="C34" s="93" t="s">
        <v>372</v>
      </c>
      <c r="D34" s="94"/>
      <c r="E34" s="102"/>
      <c r="F34" s="100"/>
      <c r="G34" s="102"/>
      <c r="H34" s="102"/>
      <c r="I34" s="102"/>
      <c r="J34" s="102"/>
      <c r="K34" s="103"/>
    </row>
    <row r="35" spans="1:11" s="42" customFormat="1" ht="9.75">
      <c r="A35" s="104">
        <f>A33+1</f>
        <v>17</v>
      </c>
      <c r="B35" s="93" t="s">
        <v>290</v>
      </c>
      <c r="C35" s="93" t="s">
        <v>291</v>
      </c>
      <c r="D35" s="94" t="s">
        <v>180</v>
      </c>
      <c r="E35" s="95">
        <v>63.5</v>
      </c>
      <c r="F35" s="96"/>
      <c r="G35" s="97">
        <f>E35*F35</f>
        <v>0</v>
      </c>
      <c r="H35" s="97"/>
      <c r="I35" s="97">
        <f>E35*H35</f>
        <v>0</v>
      </c>
      <c r="J35" s="98">
        <v>0.1837</v>
      </c>
      <c r="K35" s="99">
        <f>E35*J35</f>
        <v>11.66495</v>
      </c>
    </row>
    <row r="36" spans="1:11" s="42" customFormat="1" ht="19.5">
      <c r="A36" s="100"/>
      <c r="B36" s="93"/>
      <c r="C36" s="101" t="s">
        <v>373</v>
      </c>
      <c r="D36" s="94"/>
      <c r="E36" s="102"/>
      <c r="F36" s="100"/>
      <c r="G36" s="102"/>
      <c r="H36" s="102"/>
      <c r="I36" s="102"/>
      <c r="J36" s="102"/>
      <c r="K36" s="103"/>
    </row>
    <row r="37" spans="1:11" s="42" customFormat="1" ht="9.75">
      <c r="A37" s="104">
        <f>A35+1</f>
        <v>18</v>
      </c>
      <c r="B37" s="93" t="s">
        <v>374</v>
      </c>
      <c r="C37" s="93" t="s">
        <v>375</v>
      </c>
      <c r="D37" s="94" t="s">
        <v>180</v>
      </c>
      <c r="E37" s="95">
        <v>64.77</v>
      </c>
      <c r="F37" s="96"/>
      <c r="G37" s="97">
        <f>E37*F37</f>
        <v>0</v>
      </c>
      <c r="H37" s="97"/>
      <c r="I37" s="97">
        <f>E37*H37</f>
        <v>0</v>
      </c>
      <c r="J37" s="98">
        <v>0.2083</v>
      </c>
      <c r="K37" s="99">
        <f>E37*J37</f>
        <v>13.491591</v>
      </c>
    </row>
    <row r="38" spans="1:11" s="42" customFormat="1" ht="9.75">
      <c r="A38" s="100"/>
      <c r="B38" s="93"/>
      <c r="C38" s="93" t="s">
        <v>376</v>
      </c>
      <c r="D38" s="94"/>
      <c r="E38" s="102"/>
      <c r="F38" s="100"/>
      <c r="G38" s="102"/>
      <c r="H38" s="102"/>
      <c r="I38" s="102"/>
      <c r="J38" s="102"/>
      <c r="K38" s="103"/>
    </row>
    <row r="39" spans="1:11" s="80" customFormat="1" ht="11.25">
      <c r="A39" s="105"/>
      <c r="B39" s="106" t="s">
        <v>129</v>
      </c>
      <c r="C39" s="107" t="s">
        <v>213</v>
      </c>
      <c r="D39" s="108"/>
      <c r="E39" s="108"/>
      <c r="F39" s="109"/>
      <c r="G39" s="110">
        <f>SUM(G23:G38)</f>
        <v>0</v>
      </c>
      <c r="H39" s="111"/>
      <c r="I39" s="112">
        <f>SUM(I23:I38)</f>
        <v>0</v>
      </c>
      <c r="J39" s="113"/>
      <c r="K39" s="114">
        <f>SUM(K23:K38)</f>
        <v>73.2430118</v>
      </c>
    </row>
    <row r="40" spans="1:11" s="80" customFormat="1" ht="11.25">
      <c r="A40" s="83"/>
      <c r="B40" s="84" t="s">
        <v>226</v>
      </c>
      <c r="C40" s="85" t="s">
        <v>227</v>
      </c>
      <c r="D40" s="86"/>
      <c r="E40" s="86"/>
      <c r="F40" s="87"/>
      <c r="G40" s="88"/>
      <c r="H40" s="88"/>
      <c r="I40" s="89"/>
      <c r="J40" s="90"/>
      <c r="K40" s="91"/>
    </row>
    <row r="41" spans="1:11" s="42" customFormat="1" ht="9.75">
      <c r="A41" s="104">
        <f>A37+1</f>
        <v>19</v>
      </c>
      <c r="B41" s="93" t="s">
        <v>319</v>
      </c>
      <c r="C41" s="93" t="s">
        <v>320</v>
      </c>
      <c r="D41" s="94" t="s">
        <v>211</v>
      </c>
      <c r="E41" s="95">
        <v>71.22</v>
      </c>
      <c r="F41" s="96"/>
      <c r="G41" s="97">
        <f>E41*F41</f>
        <v>0</v>
      </c>
      <c r="H41" s="97"/>
      <c r="I41" s="97">
        <f>E41*H41</f>
        <v>0</v>
      </c>
      <c r="J41" s="98">
        <v>0.1396075</v>
      </c>
      <c r="K41" s="99">
        <f>E41*J41</f>
        <v>9.94284615</v>
      </c>
    </row>
    <row r="42" spans="1:11" s="42" customFormat="1" ht="9.75">
      <c r="A42" s="104">
        <f>A41+1</f>
        <v>20</v>
      </c>
      <c r="B42" s="93" t="s">
        <v>321</v>
      </c>
      <c r="C42" s="93" t="s">
        <v>322</v>
      </c>
      <c r="D42" s="94" t="s">
        <v>211</v>
      </c>
      <c r="E42" s="95">
        <v>33.35</v>
      </c>
      <c r="F42" s="96"/>
      <c r="G42" s="97">
        <f>E42*F42</f>
        <v>0</v>
      </c>
      <c r="H42" s="97"/>
      <c r="I42" s="97">
        <f>E42*H42</f>
        <v>0</v>
      </c>
      <c r="J42" s="98">
        <v>0.083</v>
      </c>
      <c r="K42" s="99">
        <f>E42*J42</f>
        <v>2.76805</v>
      </c>
    </row>
    <row r="43" spans="1:11" s="42" customFormat="1" ht="9.75">
      <c r="A43" s="104">
        <f>A42+1</f>
        <v>21</v>
      </c>
      <c r="B43" s="93" t="s">
        <v>327</v>
      </c>
      <c r="C43" s="93" t="s">
        <v>328</v>
      </c>
      <c r="D43" s="94" t="s">
        <v>211</v>
      </c>
      <c r="E43" s="95">
        <v>42.74</v>
      </c>
      <c r="F43" s="96"/>
      <c r="G43" s="97">
        <f>E43*F43</f>
        <v>0</v>
      </c>
      <c r="H43" s="97"/>
      <c r="I43" s="97">
        <f>E43*H43</f>
        <v>0</v>
      </c>
      <c r="J43" s="98">
        <v>0.053</v>
      </c>
      <c r="K43" s="99">
        <f>E43*J43</f>
        <v>2.2652200000000002</v>
      </c>
    </row>
    <row r="44" spans="1:11" s="42" customFormat="1" ht="9.75">
      <c r="A44" s="104">
        <f>A43+1</f>
        <v>22</v>
      </c>
      <c r="B44" s="93" t="s">
        <v>356</v>
      </c>
      <c r="C44" s="93" t="s">
        <v>357</v>
      </c>
      <c r="D44" s="94" t="s">
        <v>218</v>
      </c>
      <c r="E44" s="95">
        <v>41.41</v>
      </c>
      <c r="F44" s="96"/>
      <c r="G44" s="97">
        <f>E44*F44</f>
        <v>0</v>
      </c>
      <c r="H44" s="97"/>
      <c r="I44" s="97">
        <f>E44*H44</f>
        <v>0</v>
      </c>
      <c r="J44" s="98">
        <v>0.024</v>
      </c>
      <c r="K44" s="99">
        <f>E44*J44</f>
        <v>0.99384</v>
      </c>
    </row>
    <row r="45" spans="1:11" s="80" customFormat="1" ht="11.25">
      <c r="A45" s="105"/>
      <c r="B45" s="106" t="s">
        <v>133</v>
      </c>
      <c r="C45" s="107" t="s">
        <v>260</v>
      </c>
      <c r="D45" s="108"/>
      <c r="E45" s="108"/>
      <c r="F45" s="109"/>
      <c r="G45" s="110">
        <f>SUM(G41:G44)</f>
        <v>0</v>
      </c>
      <c r="H45" s="111"/>
      <c r="I45" s="112">
        <f>SUM(I41:I44)</f>
        <v>0</v>
      </c>
      <c r="J45" s="113"/>
      <c r="K45" s="114">
        <f>SUM(K41:K44)</f>
        <v>15.96995615</v>
      </c>
    </row>
    <row r="46" spans="1:11" s="80" customFormat="1" ht="11.25">
      <c r="A46" s="83"/>
      <c r="B46" s="84" t="s">
        <v>261</v>
      </c>
      <c r="C46" s="85" t="s">
        <v>262</v>
      </c>
      <c r="D46" s="86"/>
      <c r="E46" s="86"/>
      <c r="F46" s="87"/>
      <c r="G46" s="88"/>
      <c r="H46" s="88"/>
      <c r="I46" s="89"/>
      <c r="J46" s="90"/>
      <c r="K46" s="91"/>
    </row>
    <row r="47" spans="1:11" s="42" customFormat="1" ht="9.75">
      <c r="A47" s="104">
        <f>A44+1</f>
        <v>23</v>
      </c>
      <c r="B47" s="93" t="s">
        <v>263</v>
      </c>
      <c r="C47" s="93" t="s">
        <v>264</v>
      </c>
      <c r="D47" s="94" t="s">
        <v>195</v>
      </c>
      <c r="E47" s="98">
        <v>11.790336</v>
      </c>
      <c r="F47" s="96"/>
      <c r="G47" s="97">
        <f>E47*F47</f>
        <v>0</v>
      </c>
      <c r="H47" s="97"/>
      <c r="I47" s="97">
        <f>E47*H47</f>
        <v>0</v>
      </c>
      <c r="J47" s="98">
        <v>0</v>
      </c>
      <c r="K47" s="99">
        <f>E47*J47</f>
        <v>0</v>
      </c>
    </row>
    <row r="48" spans="1:11" s="42" customFormat="1" ht="9.75">
      <c r="A48" s="104">
        <f>A47+1</f>
        <v>24</v>
      </c>
      <c r="B48" s="93" t="s">
        <v>265</v>
      </c>
      <c r="C48" s="93" t="s">
        <v>266</v>
      </c>
      <c r="D48" s="94" t="s">
        <v>195</v>
      </c>
      <c r="E48" s="95">
        <v>235.8</v>
      </c>
      <c r="F48" s="96"/>
      <c r="G48" s="97">
        <f>E48*F48</f>
        <v>0</v>
      </c>
      <c r="H48" s="97"/>
      <c r="I48" s="97">
        <f>E48*H48</f>
        <v>0</v>
      </c>
      <c r="J48" s="98">
        <v>0</v>
      </c>
      <c r="K48" s="99">
        <f>E48*J48</f>
        <v>0</v>
      </c>
    </row>
    <row r="49" spans="1:11" s="42" customFormat="1" ht="9.75">
      <c r="A49" s="100"/>
      <c r="B49" s="93"/>
      <c r="C49" s="93" t="s">
        <v>267</v>
      </c>
      <c r="D49" s="94"/>
      <c r="E49" s="102"/>
      <c r="F49" s="100"/>
      <c r="G49" s="102"/>
      <c r="H49" s="102"/>
      <c r="I49" s="102"/>
      <c r="J49" s="102"/>
      <c r="K49" s="103"/>
    </row>
    <row r="50" spans="1:11" s="42" customFormat="1" ht="9.75">
      <c r="A50" s="104">
        <f>A48+1</f>
        <v>25</v>
      </c>
      <c r="B50" s="93" t="s">
        <v>268</v>
      </c>
      <c r="C50" s="93" t="s">
        <v>269</v>
      </c>
      <c r="D50" s="94" t="s">
        <v>195</v>
      </c>
      <c r="E50" s="95">
        <v>11.79</v>
      </c>
      <c r="F50" s="96"/>
      <c r="G50" s="97">
        <f>E50*F50</f>
        <v>0</v>
      </c>
      <c r="H50" s="97"/>
      <c r="I50" s="97">
        <f>E50*H50</f>
        <v>0</v>
      </c>
      <c r="J50" s="98">
        <v>0</v>
      </c>
      <c r="K50" s="99">
        <f>E50*J50</f>
        <v>0</v>
      </c>
    </row>
    <row r="51" spans="1:11" s="80" customFormat="1" ht="11.25">
      <c r="A51" s="105"/>
      <c r="B51" s="106" t="s">
        <v>135</v>
      </c>
      <c r="C51" s="107" t="s">
        <v>270</v>
      </c>
      <c r="D51" s="108"/>
      <c r="E51" s="108"/>
      <c r="F51" s="109"/>
      <c r="G51" s="110">
        <f>SUM(G47:G50)</f>
        <v>0</v>
      </c>
      <c r="H51" s="111"/>
      <c r="I51" s="112">
        <f>SUM(I47:I50)</f>
        <v>0</v>
      </c>
      <c r="J51" s="113"/>
      <c r="K51" s="114">
        <f>SUM(K47:K50)</f>
        <v>0</v>
      </c>
    </row>
    <row r="52" spans="1:11" s="80" customFormat="1" ht="11.25">
      <c r="A52" s="83"/>
      <c r="B52" s="84" t="s">
        <v>271</v>
      </c>
      <c r="C52" s="85" t="s">
        <v>272</v>
      </c>
      <c r="D52" s="86"/>
      <c r="E52" s="86"/>
      <c r="F52" s="87"/>
      <c r="G52" s="88"/>
      <c r="H52" s="88"/>
      <c r="I52" s="89"/>
      <c r="J52" s="90"/>
      <c r="K52" s="91"/>
    </row>
    <row r="53" spans="1:11" s="42" customFormat="1" ht="9.75">
      <c r="A53" s="104">
        <f>A50+1</f>
        <v>26</v>
      </c>
      <c r="B53" s="93" t="s">
        <v>273</v>
      </c>
      <c r="C53" s="93" t="s">
        <v>274</v>
      </c>
      <c r="D53" s="94" t="s">
        <v>195</v>
      </c>
      <c r="E53" s="98">
        <v>89.21296795</v>
      </c>
      <c r="F53" s="96"/>
      <c r="G53" s="97">
        <f>E53*F53</f>
        <v>0</v>
      </c>
      <c r="H53" s="97"/>
      <c r="I53" s="97">
        <f>E53*H53</f>
        <v>0</v>
      </c>
      <c r="J53" s="98">
        <v>0</v>
      </c>
      <c r="K53" s="99">
        <f>E53*J53</f>
        <v>0</v>
      </c>
    </row>
    <row r="54" spans="1:11" s="80" customFormat="1" ht="11.25">
      <c r="A54" s="105"/>
      <c r="B54" s="106" t="s">
        <v>137</v>
      </c>
      <c r="C54" s="107" t="s">
        <v>275</v>
      </c>
      <c r="D54" s="108"/>
      <c r="E54" s="108"/>
      <c r="F54" s="109"/>
      <c r="G54" s="110">
        <f>SUM(G53:G53)</f>
        <v>0</v>
      </c>
      <c r="H54" s="111"/>
      <c r="I54" s="112">
        <f>SUM(I53:I53)</f>
        <v>0</v>
      </c>
      <c r="J54" s="113"/>
      <c r="K54" s="114">
        <f>SUM(K53:K53)</f>
        <v>0</v>
      </c>
    </row>
    <row r="55" spans="1:11" ht="12.75">
      <c r="A55" s="115"/>
      <c r="B55" s="115"/>
      <c r="C55" s="115"/>
      <c r="D55" s="115"/>
      <c r="E55" s="115"/>
      <c r="F55" s="115"/>
      <c r="G55" s="115"/>
      <c r="H55" s="115"/>
      <c r="I55" s="115"/>
      <c r="J55" s="115"/>
      <c r="K55" s="115"/>
    </row>
    <row r="56" spans="1:11" s="80" customFormat="1" ht="11.25">
      <c r="A56" s="116"/>
      <c r="B56" s="117"/>
      <c r="C56" s="118" t="s">
        <v>276</v>
      </c>
      <c r="D56" s="119"/>
      <c r="E56" s="119"/>
      <c r="F56" s="119"/>
      <c r="G56" s="119"/>
      <c r="H56" s="119"/>
      <c r="I56" s="119"/>
      <c r="J56" s="201">
        <f>'KRYCÍ LIST #5'!E20</f>
        <v>0</v>
      </c>
      <c r="K56" s="201"/>
    </row>
  </sheetData>
  <sheetProtection selectLockedCells="1" selectUnlockedCells="1"/>
  <mergeCells count="14">
    <mergeCell ref="J6:K7"/>
    <mergeCell ref="F7:G7"/>
    <mergeCell ref="H7:I7"/>
    <mergeCell ref="J56:K56"/>
    <mergeCell ref="A1:I1"/>
    <mergeCell ref="J1:K1"/>
    <mergeCell ref="A2:I2"/>
    <mergeCell ref="J2:K2"/>
    <mergeCell ref="A4:K4"/>
    <mergeCell ref="B6:B8"/>
    <mergeCell ref="C6:C8"/>
    <mergeCell ref="D6:D8"/>
    <mergeCell ref="E6:E8"/>
    <mergeCell ref="F6:I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M41"/>
  <sheetViews>
    <sheetView zoomScale="160" zoomScaleNormal="160" zoomScalePageLayoutView="0" workbookViewId="0" topLeftCell="A1">
      <selection activeCell="A1" sqref="A1"/>
    </sheetView>
  </sheetViews>
  <sheetFormatPr defaultColWidth="11.57421875" defaultRowHeight="12.75"/>
  <cols>
    <col min="1" max="1" width="2.00390625" style="0" customWidth="1"/>
    <col min="2" max="2" width="4.28125" style="0" customWidth="1"/>
    <col min="3" max="3" width="4.140625" style="0" customWidth="1"/>
    <col min="4" max="4" width="6.7109375" style="0" customWidth="1"/>
    <col min="5" max="5" width="6.28125" style="0" customWidth="1"/>
    <col min="6" max="6" width="9.57421875" style="0" customWidth="1"/>
    <col min="7" max="7" width="12.28125" style="0" customWidth="1"/>
    <col min="8" max="8" width="6.28125" style="0" customWidth="1"/>
    <col min="9" max="9" width="2.421875" style="0" customWidth="1"/>
    <col min="10" max="10" width="4.8515625" style="0" customWidth="1"/>
    <col min="11" max="11" width="10.8515625" style="0" customWidth="1"/>
    <col min="12" max="12" width="2.421875" style="0" customWidth="1"/>
    <col min="13" max="13" width="13.421875" style="0" customWidth="1"/>
  </cols>
  <sheetData>
    <row r="1" spans="1:13" ht="16.5" customHeight="1">
      <c r="A1" s="147" t="s">
        <v>62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</row>
    <row r="2" spans="1:13" ht="9" customHeight="1">
      <c r="A2" s="148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</row>
    <row r="3" spans="1:13" ht="12" customHeight="1">
      <c r="A3" s="149" t="s">
        <v>63</v>
      </c>
      <c r="B3" s="149"/>
      <c r="C3" s="149"/>
      <c r="D3" s="149"/>
      <c r="E3" s="150" t="s">
        <v>64</v>
      </c>
      <c r="F3" s="150"/>
      <c r="G3" s="150"/>
      <c r="H3" s="150"/>
      <c r="I3" s="150"/>
      <c r="J3" s="150"/>
      <c r="K3" s="150" t="s">
        <v>65</v>
      </c>
      <c r="L3" s="150"/>
      <c r="M3" s="25" t="s">
        <v>66</v>
      </c>
    </row>
    <row r="4" spans="1:13" ht="23.25" customHeight="1">
      <c r="A4" s="151" t="s">
        <v>53</v>
      </c>
      <c r="B4" s="151"/>
      <c r="C4" s="151"/>
      <c r="D4" s="151"/>
      <c r="E4" s="152" t="s">
        <v>54</v>
      </c>
      <c r="F4" s="152"/>
      <c r="G4" s="152"/>
      <c r="H4" s="152"/>
      <c r="I4" s="152"/>
      <c r="J4" s="152"/>
      <c r="K4" s="153"/>
      <c r="L4" s="153"/>
      <c r="M4" s="26" t="s">
        <v>67</v>
      </c>
    </row>
    <row r="5" spans="1:13" ht="12" customHeight="1">
      <c r="A5" s="154" t="s">
        <v>68</v>
      </c>
      <c r="B5" s="154"/>
      <c r="C5" s="154"/>
      <c r="D5" s="154"/>
      <c r="E5" s="155" t="s">
        <v>69</v>
      </c>
      <c r="F5" s="155"/>
      <c r="G5" s="155"/>
      <c r="H5" s="155"/>
      <c r="I5" s="155"/>
      <c r="J5" s="155"/>
      <c r="K5" s="155" t="s">
        <v>70</v>
      </c>
      <c r="L5" s="155"/>
      <c r="M5" s="27" t="s">
        <v>71</v>
      </c>
    </row>
    <row r="6" spans="1:13" ht="23.25" customHeight="1">
      <c r="A6" s="151" t="s">
        <v>4</v>
      </c>
      <c r="B6" s="151"/>
      <c r="C6" s="151"/>
      <c r="D6" s="151"/>
      <c r="E6" s="152" t="s">
        <v>5</v>
      </c>
      <c r="F6" s="152"/>
      <c r="G6" s="152"/>
      <c r="H6" s="152"/>
      <c r="I6" s="152"/>
      <c r="J6" s="152"/>
      <c r="K6" s="153"/>
      <c r="L6" s="153"/>
      <c r="M6" s="26"/>
    </row>
    <row r="7" spans="1:13" s="1" customFormat="1" ht="12" customHeight="1">
      <c r="A7" s="154" t="s">
        <v>30</v>
      </c>
      <c r="B7" s="154"/>
      <c r="C7" s="154"/>
      <c r="D7" s="156" t="s">
        <v>11</v>
      </c>
      <c r="E7" s="156"/>
      <c r="F7" s="156"/>
      <c r="G7" s="156"/>
      <c r="H7" s="155" t="s">
        <v>72</v>
      </c>
      <c r="I7" s="155"/>
      <c r="J7" s="155"/>
      <c r="K7" s="155"/>
      <c r="L7" s="155"/>
      <c r="M7" s="8"/>
    </row>
    <row r="8" spans="1:13" s="1" customFormat="1" ht="12" customHeight="1">
      <c r="A8" s="154" t="s">
        <v>33</v>
      </c>
      <c r="B8" s="154"/>
      <c r="C8" s="154"/>
      <c r="D8" s="156" t="s">
        <v>14</v>
      </c>
      <c r="E8" s="156"/>
      <c r="F8" s="156"/>
      <c r="G8" s="156"/>
      <c r="H8" s="155" t="s">
        <v>73</v>
      </c>
      <c r="I8" s="155"/>
      <c r="J8" s="155"/>
      <c r="K8" s="155"/>
      <c r="L8" s="155"/>
      <c r="M8" s="28">
        <f>IF(M7=0,"",E28/M7)</f>
      </c>
    </row>
    <row r="9" spans="1:13" ht="12" customHeight="1">
      <c r="A9" s="154" t="s">
        <v>74</v>
      </c>
      <c r="B9" s="154"/>
      <c r="C9" s="154"/>
      <c r="D9" s="156"/>
      <c r="E9" s="156"/>
      <c r="F9" s="156"/>
      <c r="G9" s="156"/>
      <c r="H9" s="155" t="s">
        <v>75</v>
      </c>
      <c r="I9" s="155"/>
      <c r="J9" s="155"/>
      <c r="K9" s="157"/>
      <c r="L9" s="157"/>
      <c r="M9" s="157"/>
    </row>
    <row r="10" spans="1:13" s="1" customFormat="1" ht="12" customHeight="1">
      <c r="A10" s="154" t="s">
        <v>31</v>
      </c>
      <c r="B10" s="154"/>
      <c r="C10" s="154"/>
      <c r="D10" s="156"/>
      <c r="E10" s="156"/>
      <c r="F10" s="156"/>
      <c r="G10" s="156"/>
      <c r="H10" s="155" t="s">
        <v>34</v>
      </c>
      <c r="I10" s="155"/>
      <c r="J10" s="158"/>
      <c r="K10" s="158"/>
      <c r="L10" s="158"/>
      <c r="M10" s="158"/>
    </row>
    <row r="11" spans="1:13" ht="12" customHeight="1">
      <c r="A11" s="159"/>
      <c r="B11" s="159"/>
      <c r="C11" s="159"/>
      <c r="D11" s="159"/>
      <c r="E11" s="159"/>
      <c r="F11" s="159"/>
      <c r="G11" s="159"/>
      <c r="H11" s="160"/>
      <c r="I11" s="160"/>
      <c r="J11" s="160"/>
      <c r="K11" s="160"/>
      <c r="L11" s="160"/>
      <c r="M11" s="160"/>
    </row>
    <row r="12" spans="1:13" ht="26.25" customHeight="1">
      <c r="A12" s="131" t="s">
        <v>17</v>
      </c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</row>
    <row r="13" spans="1:13" ht="12" customHeight="1">
      <c r="A13" s="161" t="s">
        <v>18</v>
      </c>
      <c r="B13" s="161"/>
      <c r="C13" s="161"/>
      <c r="D13" s="161"/>
      <c r="E13" s="161"/>
      <c r="F13" s="161"/>
      <c r="G13" s="162" t="s">
        <v>21</v>
      </c>
      <c r="H13" s="162"/>
      <c r="I13" s="162"/>
      <c r="J13" s="162"/>
      <c r="K13" s="162"/>
      <c r="L13" s="162"/>
      <c r="M13" s="162"/>
    </row>
    <row r="14" spans="1:13" s="1" customFormat="1" ht="12" customHeight="1">
      <c r="A14" s="163"/>
      <c r="B14" s="164" t="s">
        <v>76</v>
      </c>
      <c r="C14" s="164"/>
      <c r="D14" s="164"/>
      <c r="E14" s="165">
        <f>'REKAPITULACE #6'!C15</f>
        <v>0</v>
      </c>
      <c r="F14" s="165"/>
      <c r="G14" s="166" t="s">
        <v>77</v>
      </c>
      <c r="H14" s="166"/>
      <c r="I14" s="166"/>
      <c r="J14" s="166"/>
      <c r="K14" s="30"/>
      <c r="L14" s="31" t="s">
        <v>78</v>
      </c>
      <c r="M14" s="32">
        <f>E20*K14/100</f>
        <v>0</v>
      </c>
    </row>
    <row r="15" spans="1:13" s="1" customFormat="1" ht="12" customHeight="1">
      <c r="A15" s="163"/>
      <c r="B15" s="164" t="s">
        <v>79</v>
      </c>
      <c r="C15" s="164"/>
      <c r="D15" s="164"/>
      <c r="E15" s="165">
        <f>'REKAPITULACE #6'!D15</f>
        <v>0</v>
      </c>
      <c r="F15" s="165"/>
      <c r="G15" s="166" t="s">
        <v>80</v>
      </c>
      <c r="H15" s="166"/>
      <c r="I15" s="166"/>
      <c r="J15" s="166"/>
      <c r="K15" s="30"/>
      <c r="L15" s="31" t="s">
        <v>78</v>
      </c>
      <c r="M15" s="32">
        <f>E20*K15/100</f>
        <v>0</v>
      </c>
    </row>
    <row r="16" spans="1:13" s="1" customFormat="1" ht="12" customHeight="1">
      <c r="A16" s="29" t="s">
        <v>81</v>
      </c>
      <c r="B16" s="167" t="s">
        <v>82</v>
      </c>
      <c r="C16" s="167"/>
      <c r="D16" s="167"/>
      <c r="E16" s="165">
        <f>'REKAPITULACE #6'!E13</f>
        <v>0</v>
      </c>
      <c r="F16" s="165"/>
      <c r="G16" s="166" t="s">
        <v>83</v>
      </c>
      <c r="H16" s="166"/>
      <c r="I16" s="166"/>
      <c r="J16" s="166"/>
      <c r="K16" s="30"/>
      <c r="L16" s="31" t="s">
        <v>78</v>
      </c>
      <c r="M16" s="32">
        <f>E20*K16/100</f>
        <v>0</v>
      </c>
    </row>
    <row r="17" spans="1:13" s="1" customFormat="1" ht="12" customHeight="1">
      <c r="A17" s="29" t="s">
        <v>84</v>
      </c>
      <c r="B17" s="167" t="s">
        <v>85</v>
      </c>
      <c r="C17" s="167"/>
      <c r="D17" s="167"/>
      <c r="E17" s="165">
        <v>0</v>
      </c>
      <c r="F17" s="165"/>
      <c r="G17" s="166" t="s">
        <v>86</v>
      </c>
      <c r="H17" s="166"/>
      <c r="I17" s="166"/>
      <c r="J17" s="166"/>
      <c r="K17" s="30"/>
      <c r="L17" s="31" t="s">
        <v>78</v>
      </c>
      <c r="M17" s="32">
        <f>E20*K17/100</f>
        <v>0</v>
      </c>
    </row>
    <row r="18" spans="1:13" s="1" customFormat="1" ht="12" customHeight="1">
      <c r="A18" s="29" t="s">
        <v>87</v>
      </c>
      <c r="B18" s="167" t="s">
        <v>88</v>
      </c>
      <c r="C18" s="167"/>
      <c r="D18" s="167"/>
      <c r="E18" s="165">
        <v>0</v>
      </c>
      <c r="F18" s="165"/>
      <c r="G18" s="166" t="s">
        <v>89</v>
      </c>
      <c r="H18" s="166"/>
      <c r="I18" s="166"/>
      <c r="J18" s="166"/>
      <c r="K18" s="30"/>
      <c r="L18" s="31" t="s">
        <v>78</v>
      </c>
      <c r="M18" s="32">
        <f>E20*K18/100</f>
        <v>0</v>
      </c>
    </row>
    <row r="19" spans="1:13" s="1" customFormat="1" ht="12" customHeight="1">
      <c r="A19" s="29" t="s">
        <v>90</v>
      </c>
      <c r="B19" s="167" t="s">
        <v>91</v>
      </c>
      <c r="C19" s="167"/>
      <c r="D19" s="167"/>
      <c r="E19" s="165">
        <v>0</v>
      </c>
      <c r="F19" s="165"/>
      <c r="G19" s="166" t="s">
        <v>92</v>
      </c>
      <c r="H19" s="166"/>
      <c r="I19" s="166"/>
      <c r="J19" s="166"/>
      <c r="K19" s="30"/>
      <c r="L19" s="31" t="s">
        <v>78</v>
      </c>
      <c r="M19" s="32">
        <f>E20*K19/100</f>
        <v>0</v>
      </c>
    </row>
    <row r="20" spans="1:13" s="1" customFormat="1" ht="12" customHeight="1">
      <c r="A20" s="163" t="s">
        <v>93</v>
      </c>
      <c r="B20" s="163"/>
      <c r="C20" s="163"/>
      <c r="D20" s="163"/>
      <c r="E20" s="165">
        <f>SUM(E16:E19)</f>
        <v>0</v>
      </c>
      <c r="F20" s="165"/>
      <c r="G20" s="166" t="s">
        <v>94</v>
      </c>
      <c r="H20" s="166"/>
      <c r="I20" s="166"/>
      <c r="J20" s="166"/>
      <c r="K20" s="30"/>
      <c r="L20" s="31" t="s">
        <v>78</v>
      </c>
      <c r="M20" s="32">
        <f>E20*K20/100</f>
        <v>0</v>
      </c>
    </row>
    <row r="21" spans="1:13" s="1" customFormat="1" ht="12" customHeight="1">
      <c r="A21" s="163" t="s">
        <v>95</v>
      </c>
      <c r="B21" s="163"/>
      <c r="C21" s="163"/>
      <c r="D21" s="163"/>
      <c r="E21" s="168" t="s">
        <v>96</v>
      </c>
      <c r="F21" s="168"/>
      <c r="G21" s="166" t="s">
        <v>97</v>
      </c>
      <c r="H21" s="166"/>
      <c r="I21" s="166"/>
      <c r="J21" s="166"/>
      <c r="K21" s="30"/>
      <c r="L21" s="31" t="s">
        <v>78</v>
      </c>
      <c r="M21" s="32">
        <f>E20*K21/100</f>
        <v>0</v>
      </c>
    </row>
    <row r="22" spans="1:13" s="1" customFormat="1" ht="12" customHeight="1">
      <c r="A22" s="163" t="s">
        <v>98</v>
      </c>
      <c r="B22" s="163"/>
      <c r="C22" s="163"/>
      <c r="D22" s="163"/>
      <c r="E22" s="168" t="s">
        <v>96</v>
      </c>
      <c r="F22" s="168"/>
      <c r="G22" s="166" t="s">
        <v>99</v>
      </c>
      <c r="H22" s="166"/>
      <c r="I22" s="166"/>
      <c r="J22" s="166"/>
      <c r="K22" s="30"/>
      <c r="L22" s="31" t="s">
        <v>78</v>
      </c>
      <c r="M22" s="32">
        <f>E20*K22/100</f>
        <v>0</v>
      </c>
    </row>
    <row r="23" spans="1:13" s="1" customFormat="1" ht="12" customHeight="1">
      <c r="A23" s="163" t="s">
        <v>100</v>
      </c>
      <c r="B23" s="163"/>
      <c r="C23" s="163"/>
      <c r="D23" s="163"/>
      <c r="E23" s="168" t="s">
        <v>96</v>
      </c>
      <c r="F23" s="168"/>
      <c r="G23" s="166"/>
      <c r="H23" s="166"/>
      <c r="I23" s="166"/>
      <c r="J23" s="166"/>
      <c r="K23" s="30"/>
      <c r="L23" s="31" t="s">
        <v>78</v>
      </c>
      <c r="M23" s="32">
        <f>E20*K23/100</f>
        <v>0</v>
      </c>
    </row>
    <row r="24" spans="1:13" s="1" customFormat="1" ht="12" customHeight="1">
      <c r="A24" s="163" t="s">
        <v>101</v>
      </c>
      <c r="B24" s="163"/>
      <c r="C24" s="163"/>
      <c r="D24" s="163"/>
      <c r="E24" s="165">
        <f>SUM(E20:E23)</f>
        <v>0</v>
      </c>
      <c r="F24" s="165"/>
      <c r="G24" s="162" t="s">
        <v>22</v>
      </c>
      <c r="H24" s="162"/>
      <c r="I24" s="162"/>
      <c r="J24" s="162"/>
      <c r="K24" s="162"/>
      <c r="L24" s="162"/>
      <c r="M24" s="162"/>
    </row>
    <row r="25" spans="1:13" s="1" customFormat="1" ht="12" customHeight="1">
      <c r="A25" s="163" t="s">
        <v>102</v>
      </c>
      <c r="B25" s="163"/>
      <c r="C25" s="163"/>
      <c r="D25" s="163"/>
      <c r="E25" s="165">
        <f>SUM(M14:M23)</f>
        <v>0</v>
      </c>
      <c r="F25" s="165"/>
      <c r="G25" s="166"/>
      <c r="H25" s="166"/>
      <c r="I25" s="166"/>
      <c r="J25" s="166"/>
      <c r="K25" s="30"/>
      <c r="L25" s="31" t="s">
        <v>78</v>
      </c>
      <c r="M25" s="32">
        <f>E20*K25/100</f>
        <v>0</v>
      </c>
    </row>
    <row r="26" spans="1:13" s="1" customFormat="1" ht="12" customHeight="1">
      <c r="A26" s="163" t="s">
        <v>103</v>
      </c>
      <c r="B26" s="163"/>
      <c r="C26" s="163"/>
      <c r="D26" s="163"/>
      <c r="E26" s="165">
        <f>SUM(M25:M26)</f>
        <v>0</v>
      </c>
      <c r="F26" s="165"/>
      <c r="G26" s="166"/>
      <c r="H26" s="166"/>
      <c r="I26" s="166"/>
      <c r="J26" s="166"/>
      <c r="K26" s="30"/>
      <c r="L26" s="31" t="s">
        <v>78</v>
      </c>
      <c r="M26" s="32">
        <f>E20*K26/100</f>
        <v>0</v>
      </c>
    </row>
    <row r="27" spans="1:13" s="1" customFormat="1" ht="12" customHeight="1">
      <c r="A27" s="169" t="s">
        <v>104</v>
      </c>
      <c r="B27" s="169"/>
      <c r="C27" s="169"/>
      <c r="D27" s="169"/>
      <c r="E27" s="170">
        <f>SUM(M28:M28)</f>
        <v>0</v>
      </c>
      <c r="F27" s="170"/>
      <c r="G27" s="162" t="s">
        <v>23</v>
      </c>
      <c r="H27" s="162"/>
      <c r="I27" s="162"/>
      <c r="J27" s="162"/>
      <c r="K27" s="162"/>
      <c r="L27" s="162"/>
      <c r="M27" s="162"/>
    </row>
    <row r="28" spans="1:13" s="1" customFormat="1" ht="12" customHeight="1">
      <c r="A28" s="171" t="s">
        <v>105</v>
      </c>
      <c r="B28" s="171"/>
      <c r="C28" s="171"/>
      <c r="D28" s="171"/>
      <c r="E28" s="172">
        <f>SUM(E24:E27)</f>
        <v>0</v>
      </c>
      <c r="F28" s="172"/>
      <c r="G28" s="166"/>
      <c r="H28" s="166"/>
      <c r="I28" s="166"/>
      <c r="J28" s="166"/>
      <c r="K28" s="30"/>
      <c r="L28" s="31" t="s">
        <v>78</v>
      </c>
      <c r="M28" s="32">
        <f>E20*K28/100</f>
        <v>0</v>
      </c>
    </row>
    <row r="29" spans="1:13" s="33" customFormat="1" ht="12" customHeight="1">
      <c r="A29" s="161" t="s">
        <v>106</v>
      </c>
      <c r="B29" s="161"/>
      <c r="C29" s="161"/>
      <c r="D29" s="161"/>
      <c r="E29" s="173" t="s">
        <v>107</v>
      </c>
      <c r="F29" s="173"/>
      <c r="G29" s="173"/>
      <c r="H29" s="174" t="s">
        <v>108</v>
      </c>
      <c r="I29" s="174"/>
      <c r="J29" s="174"/>
      <c r="K29" s="174"/>
      <c r="L29" s="174"/>
      <c r="M29" s="174"/>
    </row>
    <row r="30" spans="1:13" s="1" customFormat="1" ht="12" customHeight="1">
      <c r="A30" s="175"/>
      <c r="B30" s="175"/>
      <c r="C30" s="175"/>
      <c r="D30" s="175"/>
      <c r="E30" s="34" t="s">
        <v>109</v>
      </c>
      <c r="F30" s="176"/>
      <c r="G30" s="176"/>
      <c r="H30" s="34" t="s">
        <v>109</v>
      </c>
      <c r="I30" s="177"/>
      <c r="J30" s="177"/>
      <c r="K30" s="177"/>
      <c r="L30" s="177"/>
      <c r="M30" s="177"/>
    </row>
    <row r="31" spans="1:13" s="1" customFormat="1" ht="12" customHeight="1">
      <c r="A31" s="169" t="s">
        <v>110</v>
      </c>
      <c r="B31" s="169"/>
      <c r="C31" s="176"/>
      <c r="D31" s="176"/>
      <c r="E31" s="34" t="s">
        <v>110</v>
      </c>
      <c r="F31" s="176"/>
      <c r="G31" s="176"/>
      <c r="H31" s="34" t="s">
        <v>110</v>
      </c>
      <c r="I31" s="177"/>
      <c r="J31" s="177"/>
      <c r="K31" s="177"/>
      <c r="L31" s="177"/>
      <c r="M31" s="177"/>
    </row>
    <row r="32" spans="1:13" s="1" customFormat="1" ht="12" customHeight="1">
      <c r="A32" s="169"/>
      <c r="B32" s="169"/>
      <c r="C32" s="169"/>
      <c r="D32" s="169"/>
      <c r="E32" s="178" t="s">
        <v>111</v>
      </c>
      <c r="F32" s="178"/>
      <c r="G32" s="178"/>
      <c r="H32" s="179" t="s">
        <v>111</v>
      </c>
      <c r="I32" s="179"/>
      <c r="J32" s="179"/>
      <c r="K32" s="179"/>
      <c r="L32" s="179"/>
      <c r="M32" s="179"/>
    </row>
    <row r="33" spans="1:13" ht="12.75">
      <c r="A33" s="180"/>
      <c r="B33" s="180"/>
      <c r="C33" s="180"/>
      <c r="D33" s="180"/>
      <c r="E33" s="181"/>
      <c r="F33" s="181"/>
      <c r="G33" s="181"/>
      <c r="H33" s="182"/>
      <c r="I33" s="182"/>
      <c r="J33" s="182"/>
      <c r="K33" s="182"/>
      <c r="L33" s="182"/>
      <c r="M33" s="182"/>
    </row>
    <row r="34" spans="1:13" s="1" customFormat="1" ht="51.75" customHeight="1">
      <c r="A34" s="180"/>
      <c r="B34" s="180"/>
      <c r="C34" s="180"/>
      <c r="D34" s="180"/>
      <c r="E34" s="181"/>
      <c r="F34" s="181"/>
      <c r="G34" s="181"/>
      <c r="H34" s="182"/>
      <c r="I34" s="182"/>
      <c r="J34" s="182"/>
      <c r="K34" s="182"/>
      <c r="L34" s="182"/>
      <c r="M34" s="182"/>
    </row>
    <row r="35" spans="1:13" s="1" customFormat="1" ht="12" customHeight="1">
      <c r="A35" s="183" t="s">
        <v>25</v>
      </c>
      <c r="B35" s="183"/>
      <c r="C35" s="183"/>
      <c r="D35" s="183"/>
      <c r="E35" s="184">
        <v>21</v>
      </c>
      <c r="F35" s="184"/>
      <c r="G35" s="35" t="s">
        <v>112</v>
      </c>
      <c r="H35" s="185">
        <f>E28-H37</f>
        <v>0</v>
      </c>
      <c r="I35" s="185"/>
      <c r="J35" s="185"/>
      <c r="K35" s="185"/>
      <c r="L35" s="185"/>
      <c r="M35" s="36" t="s">
        <v>19</v>
      </c>
    </row>
    <row r="36" spans="1:13" s="1" customFormat="1" ht="12" customHeight="1">
      <c r="A36" s="163" t="s">
        <v>27</v>
      </c>
      <c r="B36" s="163"/>
      <c r="C36" s="163"/>
      <c r="D36" s="163"/>
      <c r="E36" s="186">
        <v>21</v>
      </c>
      <c r="F36" s="186"/>
      <c r="G36" s="37" t="s">
        <v>112</v>
      </c>
      <c r="H36" s="165">
        <f>H35*E36/100</f>
        <v>0</v>
      </c>
      <c r="I36" s="165"/>
      <c r="J36" s="165"/>
      <c r="K36" s="165"/>
      <c r="L36" s="165"/>
      <c r="M36" s="38" t="s">
        <v>19</v>
      </c>
    </row>
    <row r="37" spans="1:13" s="1" customFormat="1" ht="12" customHeight="1">
      <c r="A37" s="163" t="s">
        <v>25</v>
      </c>
      <c r="B37" s="163"/>
      <c r="C37" s="163"/>
      <c r="D37" s="163"/>
      <c r="E37" s="187">
        <v>15</v>
      </c>
      <c r="F37" s="187"/>
      <c r="G37" s="37" t="s">
        <v>112</v>
      </c>
      <c r="H37" s="168" t="s">
        <v>96</v>
      </c>
      <c r="I37" s="168"/>
      <c r="J37" s="168"/>
      <c r="K37" s="168"/>
      <c r="L37" s="168"/>
      <c r="M37" s="38" t="s">
        <v>19</v>
      </c>
    </row>
    <row r="38" spans="1:13" s="1" customFormat="1" ht="12" customHeight="1">
      <c r="A38" s="163" t="s">
        <v>27</v>
      </c>
      <c r="B38" s="163"/>
      <c r="C38" s="163"/>
      <c r="D38" s="163"/>
      <c r="E38" s="186">
        <v>15</v>
      </c>
      <c r="F38" s="186"/>
      <c r="G38" s="37" t="s">
        <v>112</v>
      </c>
      <c r="H38" s="165">
        <f>H37*E38/100</f>
        <v>0</v>
      </c>
      <c r="I38" s="165"/>
      <c r="J38" s="165"/>
      <c r="K38" s="165"/>
      <c r="L38" s="165"/>
      <c r="M38" s="38" t="s">
        <v>19</v>
      </c>
    </row>
    <row r="39" spans="1:13" s="40" customFormat="1" ht="18" customHeight="1">
      <c r="A39" s="188" t="s">
        <v>113</v>
      </c>
      <c r="B39" s="188"/>
      <c r="C39" s="188"/>
      <c r="D39" s="188"/>
      <c r="E39" s="188"/>
      <c r="F39" s="188"/>
      <c r="G39" s="188"/>
      <c r="H39" s="189">
        <f>SUM(H35:H38)</f>
        <v>0</v>
      </c>
      <c r="I39" s="189"/>
      <c r="J39" s="189"/>
      <c r="K39" s="189"/>
      <c r="L39" s="189"/>
      <c r="M39" s="39" t="s">
        <v>19</v>
      </c>
    </row>
    <row r="40" s="1" customFormat="1" ht="12" customHeight="1"/>
    <row r="41" spans="1:13" s="1" customFormat="1" ht="12" customHeight="1">
      <c r="A41" s="190" t="s">
        <v>114</v>
      </c>
      <c r="B41" s="190"/>
      <c r="C41" s="190"/>
      <c r="D41" s="190"/>
      <c r="E41" s="190"/>
      <c r="F41" s="190"/>
      <c r="G41" s="190"/>
      <c r="H41" s="190"/>
      <c r="I41" s="190"/>
      <c r="J41" s="190"/>
      <c r="K41" s="190"/>
      <c r="L41" s="190"/>
      <c r="M41" s="190"/>
    </row>
  </sheetData>
  <sheetProtection selectLockedCells="1" selectUnlockedCells="1"/>
  <mergeCells count="110">
    <mergeCell ref="A39:G39"/>
    <mergeCell ref="H39:L39"/>
    <mergeCell ref="A41:M41"/>
    <mergeCell ref="A37:D37"/>
    <mergeCell ref="E37:F37"/>
    <mergeCell ref="H37:L37"/>
    <mergeCell ref="A38:D38"/>
    <mergeCell ref="E38:F38"/>
    <mergeCell ref="H38:L38"/>
    <mergeCell ref="A35:D35"/>
    <mergeCell ref="E35:F35"/>
    <mergeCell ref="H35:L35"/>
    <mergeCell ref="A36:D36"/>
    <mergeCell ref="E36:F36"/>
    <mergeCell ref="H36:L36"/>
    <mergeCell ref="A32:D32"/>
    <mergeCell ref="E32:G32"/>
    <mergeCell ref="H32:M32"/>
    <mergeCell ref="A33:D34"/>
    <mergeCell ref="E33:G34"/>
    <mergeCell ref="H33:M34"/>
    <mergeCell ref="A30:D30"/>
    <mergeCell ref="F30:G30"/>
    <mergeCell ref="I30:M30"/>
    <mergeCell ref="A31:B31"/>
    <mergeCell ref="C31:D31"/>
    <mergeCell ref="F31:G31"/>
    <mergeCell ref="I31:M31"/>
    <mergeCell ref="A28:D28"/>
    <mergeCell ref="E28:F28"/>
    <mergeCell ref="G28:J28"/>
    <mergeCell ref="A29:D29"/>
    <mergeCell ref="E29:G29"/>
    <mergeCell ref="H29:M29"/>
    <mergeCell ref="A26:D26"/>
    <mergeCell ref="E26:F26"/>
    <mergeCell ref="G26:J26"/>
    <mergeCell ref="A27:D27"/>
    <mergeCell ref="E27:F27"/>
    <mergeCell ref="G27:M27"/>
    <mergeCell ref="A24:D24"/>
    <mergeCell ref="E24:F24"/>
    <mergeCell ref="G24:M24"/>
    <mergeCell ref="A25:D25"/>
    <mergeCell ref="E25:F25"/>
    <mergeCell ref="G25:J25"/>
    <mergeCell ref="A22:D22"/>
    <mergeCell ref="E22:F22"/>
    <mergeCell ref="G22:J22"/>
    <mergeCell ref="A23:D23"/>
    <mergeCell ref="E23:F23"/>
    <mergeCell ref="G23:J23"/>
    <mergeCell ref="A20:D20"/>
    <mergeCell ref="E20:F20"/>
    <mergeCell ref="G20:J20"/>
    <mergeCell ref="A21:D21"/>
    <mergeCell ref="E21:F21"/>
    <mergeCell ref="G21:J21"/>
    <mergeCell ref="B18:D18"/>
    <mergeCell ref="E18:F18"/>
    <mergeCell ref="G18:J18"/>
    <mergeCell ref="B19:D19"/>
    <mergeCell ref="E19:F19"/>
    <mergeCell ref="G19:J19"/>
    <mergeCell ref="E15:F15"/>
    <mergeCell ref="G15:J15"/>
    <mergeCell ref="B16:D16"/>
    <mergeCell ref="E16:F16"/>
    <mergeCell ref="G16:J16"/>
    <mergeCell ref="B17:D17"/>
    <mergeCell ref="E17:F17"/>
    <mergeCell ref="G17:J17"/>
    <mergeCell ref="A11:G11"/>
    <mergeCell ref="H11:M11"/>
    <mergeCell ref="A12:M12"/>
    <mergeCell ref="A13:F13"/>
    <mergeCell ref="G13:M13"/>
    <mergeCell ref="A14:A15"/>
    <mergeCell ref="B14:D14"/>
    <mergeCell ref="E14:F14"/>
    <mergeCell ref="G14:J14"/>
    <mergeCell ref="B15:D15"/>
    <mergeCell ref="A9:C9"/>
    <mergeCell ref="D9:G9"/>
    <mergeCell ref="H9:J9"/>
    <mergeCell ref="K9:M9"/>
    <mergeCell ref="A10:C10"/>
    <mergeCell ref="D10:G10"/>
    <mergeCell ref="H10:I10"/>
    <mergeCell ref="J10:M10"/>
    <mergeCell ref="A7:C7"/>
    <mergeCell ref="D7:G7"/>
    <mergeCell ref="H7:L7"/>
    <mergeCell ref="A8:C8"/>
    <mergeCell ref="D8:G8"/>
    <mergeCell ref="H8:L8"/>
    <mergeCell ref="A5:D5"/>
    <mergeCell ref="E5:J5"/>
    <mergeCell ref="K5:L5"/>
    <mergeCell ref="A6:D6"/>
    <mergeCell ref="E6:J6"/>
    <mergeCell ref="K6:L6"/>
    <mergeCell ref="A1:M1"/>
    <mergeCell ref="A2:M2"/>
    <mergeCell ref="A3:D3"/>
    <mergeCell ref="E3:J3"/>
    <mergeCell ref="K3:L3"/>
    <mergeCell ref="A4:D4"/>
    <mergeCell ref="E4:J4"/>
    <mergeCell ref="K4:L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E15"/>
  <sheetViews>
    <sheetView zoomScale="160" zoomScaleNormal="160" zoomScalePageLayoutView="0" workbookViewId="0" topLeftCell="A1">
      <selection activeCell="A1" sqref="A1"/>
    </sheetView>
  </sheetViews>
  <sheetFormatPr defaultColWidth="11.57421875" defaultRowHeight="12.75"/>
  <cols>
    <col min="1" max="1" width="3.8515625" style="0" customWidth="1"/>
    <col min="2" max="2" width="45.140625" style="0" customWidth="1"/>
    <col min="3" max="5" width="10.57421875" style="0" customWidth="1"/>
  </cols>
  <sheetData>
    <row r="1" spans="1:5" s="41" customFormat="1" ht="9.75">
      <c r="A1" s="191" t="s">
        <v>115</v>
      </c>
      <c r="B1" s="191"/>
      <c r="C1" s="191"/>
      <c r="D1" s="191" t="s">
        <v>116</v>
      </c>
      <c r="E1" s="191"/>
    </row>
    <row r="2" spans="1:5" s="41" customFormat="1" ht="9.75">
      <c r="A2" s="191" t="s">
        <v>377</v>
      </c>
      <c r="B2" s="191"/>
      <c r="C2" s="191"/>
      <c r="D2" s="191" t="s">
        <v>118</v>
      </c>
      <c r="E2" s="191"/>
    </row>
    <row r="3" s="42" customFormat="1" ht="9.75"/>
    <row r="4" spans="1:5" s="33" customFormat="1" ht="12.75">
      <c r="A4" s="192" t="s">
        <v>119</v>
      </c>
      <c r="B4" s="192"/>
      <c r="C4" s="192"/>
      <c r="D4" s="192"/>
      <c r="E4" s="192"/>
    </row>
    <row r="5" s="42" customFormat="1" ht="9.75"/>
    <row r="6" spans="1:5" s="42" customFormat="1" ht="9" customHeight="1">
      <c r="A6" s="193" t="s">
        <v>120</v>
      </c>
      <c r="B6" s="194" t="s">
        <v>121</v>
      </c>
      <c r="C6" s="195" t="s">
        <v>122</v>
      </c>
      <c r="D6" s="195"/>
      <c r="E6" s="195"/>
    </row>
    <row r="7" spans="1:5" s="42" customFormat="1" ht="9" customHeight="1">
      <c r="A7" s="193"/>
      <c r="B7" s="194"/>
      <c r="C7" s="43" t="s">
        <v>123</v>
      </c>
      <c r="D7" s="44" t="s">
        <v>124</v>
      </c>
      <c r="E7" s="45" t="s">
        <v>125</v>
      </c>
    </row>
    <row r="8" spans="1:5" s="50" customFormat="1" ht="11.25">
      <c r="A8" s="46"/>
      <c r="B8" s="47" t="s">
        <v>126</v>
      </c>
      <c r="C8" s="48"/>
      <c r="D8" s="48"/>
      <c r="E8" s="49"/>
    </row>
    <row r="9" spans="1:5" s="50" customFormat="1" ht="11.25">
      <c r="A9" s="51" t="s">
        <v>127</v>
      </c>
      <c r="B9" s="52" t="s">
        <v>128</v>
      </c>
      <c r="C9" s="53">
        <f>'ROZPOČET #6'!G22</f>
        <v>0</v>
      </c>
      <c r="D9" s="53">
        <f>'ROZPOČET #6'!I22</f>
        <v>0</v>
      </c>
      <c r="E9" s="54">
        <f>C9+D9</f>
        <v>0</v>
      </c>
    </row>
    <row r="10" spans="1:5" s="50" customFormat="1" ht="11.25">
      <c r="A10" s="51" t="s">
        <v>129</v>
      </c>
      <c r="B10" s="52" t="s">
        <v>130</v>
      </c>
      <c r="C10" s="53">
        <f>'ROZPOČET #6'!G30</f>
        <v>0</v>
      </c>
      <c r="D10" s="53">
        <f>'ROZPOČET #6'!I30</f>
        <v>0</v>
      </c>
      <c r="E10" s="54">
        <f>C10+D10</f>
        <v>0</v>
      </c>
    </row>
    <row r="11" spans="1:5" s="50" customFormat="1" ht="11.25">
      <c r="A11" s="51" t="s">
        <v>133</v>
      </c>
      <c r="B11" s="52" t="s">
        <v>134</v>
      </c>
      <c r="C11" s="53">
        <f>'ROZPOČET #6'!G35</f>
        <v>0</v>
      </c>
      <c r="D11" s="53">
        <f>'ROZPOČET #6'!I35</f>
        <v>0</v>
      </c>
      <c r="E11" s="54">
        <f>C11+D11</f>
        <v>0</v>
      </c>
    </row>
    <row r="12" spans="1:5" s="50" customFormat="1" ht="11.25">
      <c r="A12" s="51" t="s">
        <v>137</v>
      </c>
      <c r="B12" s="52" t="s">
        <v>138</v>
      </c>
      <c r="C12" s="53">
        <f>'ROZPOČET #6'!G38</f>
        <v>0</v>
      </c>
      <c r="D12" s="53">
        <f>'ROZPOČET #6'!I38</f>
        <v>0</v>
      </c>
      <c r="E12" s="54">
        <f>C12+D12</f>
        <v>0</v>
      </c>
    </row>
    <row r="13" spans="1:5" s="50" customFormat="1" ht="11.25">
      <c r="A13" s="55"/>
      <c r="B13" s="56" t="s">
        <v>139</v>
      </c>
      <c r="C13" s="57">
        <f>SUM(C9:C12)</f>
        <v>0</v>
      </c>
      <c r="D13" s="57">
        <f>SUM(D9:D12)</f>
        <v>0</v>
      </c>
      <c r="E13" s="58">
        <f>SUM(E9:E12)</f>
        <v>0</v>
      </c>
    </row>
    <row r="14" s="42" customFormat="1" ht="9.75"/>
    <row r="15" spans="1:5" s="50" customFormat="1" ht="11.25">
      <c r="A15" s="59"/>
      <c r="B15" s="60" t="s">
        <v>140</v>
      </c>
      <c r="C15" s="61">
        <f>C13</f>
        <v>0</v>
      </c>
      <c r="D15" s="61">
        <f>D13</f>
        <v>0</v>
      </c>
      <c r="E15" s="62">
        <f>E13</f>
        <v>0</v>
      </c>
    </row>
  </sheetData>
  <sheetProtection selectLockedCells="1" selectUnlockedCells="1"/>
  <mergeCells count="8">
    <mergeCell ref="A1:C1"/>
    <mergeCell ref="D1:E1"/>
    <mergeCell ref="A2:C2"/>
    <mergeCell ref="D2:E2"/>
    <mergeCell ref="A4:E4"/>
    <mergeCell ref="A6:A7"/>
    <mergeCell ref="B6:B7"/>
    <mergeCell ref="C6:E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zoomScale="160" zoomScaleNormal="160" zoomScalePageLayoutView="0" workbookViewId="0" topLeftCell="A1">
      <selection activeCell="B4" sqref="B4"/>
    </sheetView>
  </sheetViews>
  <sheetFormatPr defaultColWidth="11.57421875" defaultRowHeight="12.75"/>
  <cols>
    <col min="1" max="1" width="16.8515625" style="0" customWidth="1"/>
    <col min="2" max="2" width="34.00390625" style="0" customWidth="1"/>
    <col min="3" max="3" width="7.7109375" style="0" customWidth="1"/>
    <col min="4" max="4" width="13.28125" style="0" customWidth="1"/>
    <col min="5" max="5" width="13.421875" style="0" customWidth="1"/>
  </cols>
  <sheetData>
    <row r="1" spans="1:5" s="1" customFormat="1" ht="26.25" customHeight="1">
      <c r="A1" s="120" t="s">
        <v>35</v>
      </c>
      <c r="B1" s="120"/>
      <c r="C1" s="120"/>
      <c r="D1" s="120"/>
      <c r="E1" s="120"/>
    </row>
    <row r="2" spans="1:5" s="1" customFormat="1" ht="12" customHeight="1">
      <c r="A2" s="2" t="s">
        <v>1</v>
      </c>
      <c r="B2" s="121" t="s">
        <v>2</v>
      </c>
      <c r="C2" s="121"/>
      <c r="D2" s="121"/>
      <c r="E2" s="3" t="s">
        <v>3</v>
      </c>
    </row>
    <row r="3" spans="1:5" s="1" customFormat="1" ht="12.75" customHeight="1">
      <c r="A3" s="4" t="s">
        <v>4</v>
      </c>
      <c r="B3" s="123" t="s">
        <v>5</v>
      </c>
      <c r="C3" s="123"/>
      <c r="D3" s="123"/>
      <c r="E3" s="5" t="s">
        <v>6</v>
      </c>
    </row>
    <row r="4" spans="1:5" s="1" customFormat="1" ht="24" customHeight="1">
      <c r="A4" s="6" t="s">
        <v>36</v>
      </c>
      <c r="B4" s="144" t="s">
        <v>8</v>
      </c>
      <c r="C4" s="144"/>
      <c r="D4" s="144"/>
      <c r="E4" s="144"/>
    </row>
    <row r="5" spans="1:5" s="1" customFormat="1" ht="12" customHeight="1">
      <c r="A5" s="6" t="s">
        <v>30</v>
      </c>
      <c r="B5" s="145" t="s">
        <v>11</v>
      </c>
      <c r="C5" s="145"/>
      <c r="D5" s="145"/>
      <c r="E5" s="145"/>
    </row>
    <row r="6" spans="1:5" s="1" customFormat="1" ht="12" customHeight="1">
      <c r="A6" s="6" t="s">
        <v>33</v>
      </c>
      <c r="B6" s="145" t="s">
        <v>14</v>
      </c>
      <c r="C6" s="145"/>
      <c r="D6" s="145"/>
      <c r="E6" s="145"/>
    </row>
    <row r="7" spans="1:5" s="1" customFormat="1" ht="12" customHeight="1">
      <c r="A7" s="6" t="s">
        <v>31</v>
      </c>
      <c r="B7" s="145"/>
      <c r="C7" s="145"/>
      <c r="D7" s="145"/>
      <c r="E7" s="145"/>
    </row>
    <row r="8" spans="1:5" s="1" customFormat="1" ht="12" customHeight="1">
      <c r="A8" s="6" t="s">
        <v>34</v>
      </c>
      <c r="B8" s="145"/>
      <c r="C8" s="145"/>
      <c r="D8" s="145"/>
      <c r="E8" s="145"/>
    </row>
    <row r="9" spans="1:5" s="1" customFormat="1" ht="26.25" customHeight="1">
      <c r="A9" s="131" t="s">
        <v>37</v>
      </c>
      <c r="B9" s="131"/>
      <c r="C9" s="131"/>
      <c r="D9" s="131"/>
      <c r="E9" s="131"/>
    </row>
    <row r="10" spans="1:5" s="1" customFormat="1" ht="26.25" customHeight="1">
      <c r="A10" s="14" t="s">
        <v>38</v>
      </c>
      <c r="B10" s="15" t="s">
        <v>39</v>
      </c>
      <c r="C10" s="15" t="s">
        <v>40</v>
      </c>
      <c r="D10" s="16" t="s">
        <v>41</v>
      </c>
      <c r="E10" s="17" t="s">
        <v>42</v>
      </c>
    </row>
    <row r="11" spans="1:5" s="1" customFormat="1" ht="12.75">
      <c r="A11" s="18" t="s">
        <v>43</v>
      </c>
      <c r="B11" s="19" t="s">
        <v>44</v>
      </c>
      <c r="C11" s="20"/>
      <c r="D11" s="21">
        <f>'KRYCÍ LIST #1'!E28</f>
        <v>0</v>
      </c>
      <c r="E11" s="22">
        <f>'KRYCÍ LIST #1'!H39</f>
        <v>0</v>
      </c>
    </row>
    <row r="12" spans="1:5" s="1" customFormat="1" ht="12.75">
      <c r="A12" s="18" t="s">
        <v>45</v>
      </c>
      <c r="B12" s="19" t="s">
        <v>46</v>
      </c>
      <c r="C12" s="20"/>
      <c r="D12" s="21">
        <f>'KRYCÍ LIST #2'!E28</f>
        <v>0</v>
      </c>
      <c r="E12" s="22">
        <f>'KRYCÍ LIST #2'!H39</f>
        <v>0</v>
      </c>
    </row>
    <row r="13" spans="1:5" s="1" customFormat="1" ht="25.5">
      <c r="A13" s="18" t="s">
        <v>47</v>
      </c>
      <c r="B13" s="19" t="s">
        <v>48</v>
      </c>
      <c r="C13" s="20"/>
      <c r="D13" s="21">
        <f>'KRYCÍ LIST #3'!E28</f>
        <v>0</v>
      </c>
      <c r="E13" s="22">
        <f>'KRYCÍ LIST #3'!H39</f>
        <v>0</v>
      </c>
    </row>
    <row r="14" spans="1:5" s="1" customFormat="1" ht="25.5">
      <c r="A14" s="18" t="s">
        <v>49</v>
      </c>
      <c r="B14" s="19" t="s">
        <v>50</v>
      </c>
      <c r="C14" s="20"/>
      <c r="D14" s="21">
        <f>'KRYCÍ LIST #4'!E28</f>
        <v>0</v>
      </c>
      <c r="E14" s="22">
        <f>'KRYCÍ LIST #4'!H39</f>
        <v>0</v>
      </c>
    </row>
    <row r="15" spans="1:5" s="1" customFormat="1" ht="25.5">
      <c r="A15" s="18" t="s">
        <v>51</v>
      </c>
      <c r="B15" s="19" t="s">
        <v>52</v>
      </c>
      <c r="C15" s="20"/>
      <c r="D15" s="21">
        <f>'KRYCÍ LIST #5'!E28</f>
        <v>0</v>
      </c>
      <c r="E15" s="22">
        <f>'KRYCÍ LIST #5'!H39</f>
        <v>0</v>
      </c>
    </row>
    <row r="16" spans="1:5" s="1" customFormat="1" ht="25.5">
      <c r="A16" s="18" t="s">
        <v>53</v>
      </c>
      <c r="B16" s="19" t="s">
        <v>54</v>
      </c>
      <c r="C16" s="20"/>
      <c r="D16" s="21">
        <f>'KRYCÍ LIST #6'!E28</f>
        <v>0</v>
      </c>
      <c r="E16" s="22">
        <f>'KRYCÍ LIST #6'!H39</f>
        <v>0</v>
      </c>
    </row>
    <row r="17" spans="1:5" s="1" customFormat="1" ht="25.5">
      <c r="A17" s="18" t="s">
        <v>55</v>
      </c>
      <c r="B17" s="19" t="s">
        <v>56</v>
      </c>
      <c r="C17" s="20"/>
      <c r="D17" s="21">
        <f>'KRYCÍ LIST #7'!E28</f>
        <v>0</v>
      </c>
      <c r="E17" s="22">
        <f>'KRYCÍ LIST #7'!H39</f>
        <v>0</v>
      </c>
    </row>
    <row r="18" spans="1:5" s="1" customFormat="1" ht="25.5">
      <c r="A18" s="18" t="s">
        <v>57</v>
      </c>
      <c r="B18" s="19" t="s">
        <v>58</v>
      </c>
      <c r="C18" s="20"/>
      <c r="D18" s="21">
        <f>'KRYCÍ LIST #8'!E28</f>
        <v>0</v>
      </c>
      <c r="E18" s="22">
        <f>'KRYCÍ LIST #8'!H39</f>
        <v>0</v>
      </c>
    </row>
    <row r="19" spans="1:5" s="1" customFormat="1" ht="12.75">
      <c r="A19" s="18" t="s">
        <v>59</v>
      </c>
      <c r="B19" s="19" t="s">
        <v>60</v>
      </c>
      <c r="C19" s="20"/>
      <c r="D19" s="21">
        <f>'KRYCÍ LIST #9'!E28</f>
        <v>0</v>
      </c>
      <c r="E19" s="22">
        <f>'KRYCÍ LIST #9'!H39</f>
        <v>0</v>
      </c>
    </row>
    <row r="20" spans="1:5" s="1" customFormat="1" ht="18" customHeight="1">
      <c r="A20" s="146" t="s">
        <v>61</v>
      </c>
      <c r="B20" s="146"/>
      <c r="C20" s="146"/>
      <c r="D20" s="23">
        <f>SUM(D11:D19)</f>
        <v>0</v>
      </c>
      <c r="E20" s="24">
        <f>SUM(E11:E19)</f>
        <v>0</v>
      </c>
    </row>
  </sheetData>
  <sheetProtection selectLockedCells="1" selectUnlockedCells="1"/>
  <mergeCells count="10">
    <mergeCell ref="B7:E7"/>
    <mergeCell ref="B8:E8"/>
    <mergeCell ref="A9:E9"/>
    <mergeCell ref="A20:C20"/>
    <mergeCell ref="A1:E1"/>
    <mergeCell ref="B2:D2"/>
    <mergeCell ref="B3:D3"/>
    <mergeCell ref="B4:E4"/>
    <mergeCell ref="B5:E5"/>
    <mergeCell ref="B6:E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K40"/>
  <sheetViews>
    <sheetView zoomScale="160" zoomScaleNormal="160" zoomScalePageLayoutView="0" workbookViewId="0" topLeftCell="A16">
      <selection activeCell="A1" sqref="A1"/>
    </sheetView>
  </sheetViews>
  <sheetFormatPr defaultColWidth="11.57421875" defaultRowHeight="12.75"/>
  <cols>
    <col min="1" max="1" width="3.7109375" style="0" customWidth="1"/>
    <col min="2" max="2" width="11.00390625" style="0" customWidth="1"/>
    <col min="3" max="3" width="42.8515625" style="0" customWidth="1"/>
    <col min="4" max="4" width="4.421875" style="0" customWidth="1"/>
    <col min="5" max="5" width="8.7109375" style="0" customWidth="1"/>
    <col min="6" max="9" width="10.57421875" style="0" customWidth="1"/>
    <col min="10" max="11" width="9.140625" style="0" customWidth="1"/>
  </cols>
  <sheetData>
    <row r="1" spans="1:11" s="41" customFormat="1" ht="9.75">
      <c r="A1" s="191" t="s">
        <v>115</v>
      </c>
      <c r="B1" s="191"/>
      <c r="C1" s="191"/>
      <c r="D1" s="191"/>
      <c r="E1" s="191"/>
      <c r="F1" s="191"/>
      <c r="G1" s="191"/>
      <c r="H1" s="191"/>
      <c r="I1" s="191"/>
      <c r="J1" s="191" t="s">
        <v>116</v>
      </c>
      <c r="K1" s="191"/>
    </row>
    <row r="2" spans="1:11" s="41" customFormat="1" ht="9.75">
      <c r="A2" s="191" t="s">
        <v>377</v>
      </c>
      <c r="B2" s="191"/>
      <c r="C2" s="191"/>
      <c r="D2" s="191"/>
      <c r="E2" s="191"/>
      <c r="F2" s="191"/>
      <c r="G2" s="191"/>
      <c r="H2" s="191"/>
      <c r="I2" s="191"/>
      <c r="J2" s="191" t="s">
        <v>118</v>
      </c>
      <c r="K2" s="191"/>
    </row>
    <row r="3" s="42" customFormat="1" ht="9.75"/>
    <row r="4" spans="1:11" s="1" customFormat="1" ht="12.75">
      <c r="A4" s="192" t="s">
        <v>141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</row>
    <row r="5" s="42" customFormat="1" ht="9.75"/>
    <row r="6" spans="1:11" s="42" customFormat="1" ht="9" customHeight="1">
      <c r="A6" s="63" t="s">
        <v>142</v>
      </c>
      <c r="B6" s="196" t="s">
        <v>143</v>
      </c>
      <c r="C6" s="196" t="s">
        <v>144</v>
      </c>
      <c r="D6" s="196" t="s">
        <v>145</v>
      </c>
      <c r="E6" s="196" t="s">
        <v>146</v>
      </c>
      <c r="F6" s="197" t="s">
        <v>147</v>
      </c>
      <c r="G6" s="197"/>
      <c r="H6" s="197"/>
      <c r="I6" s="197"/>
      <c r="J6" s="198" t="s">
        <v>148</v>
      </c>
      <c r="K6" s="198"/>
    </row>
    <row r="7" spans="1:11" s="42" customFormat="1" ht="9" customHeight="1">
      <c r="A7" s="64" t="s">
        <v>149</v>
      </c>
      <c r="B7" s="196"/>
      <c r="C7" s="196"/>
      <c r="D7" s="196"/>
      <c r="E7" s="196"/>
      <c r="F7" s="199" t="s">
        <v>123</v>
      </c>
      <c r="G7" s="199"/>
      <c r="H7" s="200" t="s">
        <v>124</v>
      </c>
      <c r="I7" s="200"/>
      <c r="J7" s="198"/>
      <c r="K7" s="198"/>
    </row>
    <row r="8" spans="1:11" s="42" customFormat="1" ht="9" customHeight="1">
      <c r="A8" s="64" t="s">
        <v>150</v>
      </c>
      <c r="B8" s="196"/>
      <c r="C8" s="196"/>
      <c r="D8" s="196"/>
      <c r="E8" s="196"/>
      <c r="F8" s="65" t="s">
        <v>151</v>
      </c>
      <c r="G8" s="66" t="s">
        <v>152</v>
      </c>
      <c r="H8" s="67" t="s">
        <v>151</v>
      </c>
      <c r="I8" s="66" t="s">
        <v>152</v>
      </c>
      <c r="J8" s="67" t="s">
        <v>151</v>
      </c>
      <c r="K8" s="68" t="s">
        <v>152</v>
      </c>
    </row>
    <row r="9" spans="1:11" s="42" customFormat="1" ht="9" customHeight="1">
      <c r="A9" s="69" t="s">
        <v>153</v>
      </c>
      <c r="B9" s="70" t="s">
        <v>154</v>
      </c>
      <c r="C9" s="70" t="s">
        <v>155</v>
      </c>
      <c r="D9" s="70" t="s">
        <v>156</v>
      </c>
      <c r="E9" s="70" t="s">
        <v>157</v>
      </c>
      <c r="F9" s="71" t="s">
        <v>158</v>
      </c>
      <c r="G9" s="72" t="s">
        <v>159</v>
      </c>
      <c r="H9" s="73" t="s">
        <v>160</v>
      </c>
      <c r="I9" s="72" t="s">
        <v>161</v>
      </c>
      <c r="J9" s="73" t="s">
        <v>162</v>
      </c>
      <c r="K9" s="74" t="s">
        <v>163</v>
      </c>
    </row>
    <row r="10" spans="1:11" s="80" customFormat="1" ht="11.25">
      <c r="A10" s="75"/>
      <c r="B10" s="76"/>
      <c r="C10" s="77" t="s">
        <v>126</v>
      </c>
      <c r="D10" s="76"/>
      <c r="E10" s="76"/>
      <c r="F10" s="78"/>
      <c r="G10" s="79"/>
      <c r="H10" s="79"/>
      <c r="J10" s="81"/>
      <c r="K10" s="82"/>
    </row>
    <row r="11" spans="1:11" s="80" customFormat="1" ht="11.25">
      <c r="A11" s="83"/>
      <c r="B11" s="84" t="s">
        <v>164</v>
      </c>
      <c r="C11" s="85" t="s">
        <v>165</v>
      </c>
      <c r="D11" s="86"/>
      <c r="E11" s="86"/>
      <c r="F11" s="87"/>
      <c r="G11" s="88"/>
      <c r="H11" s="88"/>
      <c r="I11" s="89"/>
      <c r="J11" s="90"/>
      <c r="K11" s="91"/>
    </row>
    <row r="12" spans="1:11" s="42" customFormat="1" ht="9.75">
      <c r="A12" s="92" t="s">
        <v>127</v>
      </c>
      <c r="B12" s="93" t="s">
        <v>306</v>
      </c>
      <c r="C12" s="93" t="s">
        <v>307</v>
      </c>
      <c r="D12" s="94" t="s">
        <v>168</v>
      </c>
      <c r="E12" s="95">
        <v>5.39</v>
      </c>
      <c r="F12" s="96"/>
      <c r="G12" s="97">
        <f>E12*F12</f>
        <v>0</v>
      </c>
      <c r="H12" s="97"/>
      <c r="I12" s="97">
        <f>E12*H12</f>
        <v>0</v>
      </c>
      <c r="J12" s="98">
        <v>0</v>
      </c>
      <c r="K12" s="99">
        <f>E12*J12</f>
        <v>0</v>
      </c>
    </row>
    <row r="13" spans="1:11" s="42" customFormat="1" ht="9.75">
      <c r="A13" s="100"/>
      <c r="B13" s="93"/>
      <c r="C13" s="93" t="s">
        <v>378</v>
      </c>
      <c r="D13" s="94"/>
      <c r="E13" s="102"/>
      <c r="F13" s="100"/>
      <c r="G13" s="102"/>
      <c r="H13" s="102"/>
      <c r="I13" s="102"/>
      <c r="J13" s="102"/>
      <c r="K13" s="103"/>
    </row>
    <row r="14" spans="1:11" s="42" customFormat="1" ht="9.75">
      <c r="A14" s="104">
        <f>A12+1</f>
        <v>2</v>
      </c>
      <c r="B14" s="93" t="s">
        <v>170</v>
      </c>
      <c r="C14" s="93" t="s">
        <v>171</v>
      </c>
      <c r="D14" s="94" t="s">
        <v>168</v>
      </c>
      <c r="E14" s="95">
        <v>5.39</v>
      </c>
      <c r="F14" s="96"/>
      <c r="G14" s="97">
        <f>E14*F14</f>
        <v>0</v>
      </c>
      <c r="H14" s="97"/>
      <c r="I14" s="97">
        <f>E14*H14</f>
        <v>0</v>
      </c>
      <c r="J14" s="98">
        <v>0</v>
      </c>
      <c r="K14" s="99">
        <f>E14*J14</f>
        <v>0</v>
      </c>
    </row>
    <row r="15" spans="1:11" s="42" customFormat="1" ht="9.75">
      <c r="A15" s="104">
        <f>A14+1</f>
        <v>3</v>
      </c>
      <c r="B15" s="93" t="s">
        <v>172</v>
      </c>
      <c r="C15" s="93" t="s">
        <v>173</v>
      </c>
      <c r="D15" s="94" t="s">
        <v>168</v>
      </c>
      <c r="E15" s="95">
        <v>5.39</v>
      </c>
      <c r="F15" s="96"/>
      <c r="G15" s="97">
        <f>E15*F15</f>
        <v>0</v>
      </c>
      <c r="H15" s="97"/>
      <c r="I15" s="97">
        <f>E15*H15</f>
        <v>0</v>
      </c>
      <c r="J15" s="98">
        <v>0</v>
      </c>
      <c r="K15" s="99">
        <f>E15*J15</f>
        <v>0</v>
      </c>
    </row>
    <row r="16" spans="1:11" s="42" customFormat="1" ht="9.75">
      <c r="A16" s="104">
        <f>A15+1</f>
        <v>4</v>
      </c>
      <c r="B16" s="93" t="s">
        <v>174</v>
      </c>
      <c r="C16" s="93" t="s">
        <v>175</v>
      </c>
      <c r="D16" s="94" t="s">
        <v>168</v>
      </c>
      <c r="E16" s="95">
        <v>53.9</v>
      </c>
      <c r="F16" s="96"/>
      <c r="G16" s="97">
        <f>E16*F16</f>
        <v>0</v>
      </c>
      <c r="H16" s="97"/>
      <c r="I16" s="97">
        <f>E16*H16</f>
        <v>0</v>
      </c>
      <c r="J16" s="98">
        <v>0</v>
      </c>
      <c r="K16" s="99">
        <f>E16*J16</f>
        <v>0</v>
      </c>
    </row>
    <row r="17" spans="1:11" s="42" customFormat="1" ht="9.75">
      <c r="A17" s="104">
        <f>A16+1</f>
        <v>5</v>
      </c>
      <c r="B17" s="93" t="s">
        <v>176</v>
      </c>
      <c r="C17" s="93" t="s">
        <v>177</v>
      </c>
      <c r="D17" s="94" t="s">
        <v>168</v>
      </c>
      <c r="E17" s="95">
        <v>5.39</v>
      </c>
      <c r="F17" s="96"/>
      <c r="G17" s="97">
        <f>E17*F17</f>
        <v>0</v>
      </c>
      <c r="H17" s="97"/>
      <c r="I17" s="97">
        <f>E17*H17</f>
        <v>0</v>
      </c>
      <c r="J17" s="98">
        <v>0</v>
      </c>
      <c r="K17" s="99">
        <f>E17*J17</f>
        <v>0</v>
      </c>
    </row>
    <row r="18" spans="1:11" s="42" customFormat="1" ht="9.75">
      <c r="A18" s="104">
        <f>A17+1</f>
        <v>6</v>
      </c>
      <c r="B18" s="93" t="s">
        <v>309</v>
      </c>
      <c r="C18" s="93" t="s">
        <v>310</v>
      </c>
      <c r="D18" s="94" t="s">
        <v>180</v>
      </c>
      <c r="E18" s="95">
        <v>15.42</v>
      </c>
      <c r="F18" s="96"/>
      <c r="G18" s="97">
        <f>E18*F18</f>
        <v>0</v>
      </c>
      <c r="H18" s="97"/>
      <c r="I18" s="97">
        <f>E18*H18</f>
        <v>0</v>
      </c>
      <c r="J18" s="98">
        <v>0</v>
      </c>
      <c r="K18" s="99">
        <f>E18*J18</f>
        <v>0</v>
      </c>
    </row>
    <row r="19" spans="1:11" s="42" customFormat="1" ht="9.75">
      <c r="A19" s="100"/>
      <c r="B19" s="93"/>
      <c r="C19" s="93" t="s">
        <v>379</v>
      </c>
      <c r="D19" s="94"/>
      <c r="E19" s="102"/>
      <c r="F19" s="100"/>
      <c r="G19" s="102"/>
      <c r="H19" s="102"/>
      <c r="I19" s="102"/>
      <c r="J19" s="102"/>
      <c r="K19" s="103"/>
    </row>
    <row r="20" spans="1:11" s="42" customFormat="1" ht="9.75">
      <c r="A20" s="104">
        <f>A18+1</f>
        <v>7</v>
      </c>
      <c r="B20" s="93" t="s">
        <v>380</v>
      </c>
      <c r="C20" s="93" t="s">
        <v>381</v>
      </c>
      <c r="D20" s="94" t="s">
        <v>180</v>
      </c>
      <c r="E20" s="95">
        <v>50.55</v>
      </c>
      <c r="F20" s="96"/>
      <c r="G20" s="97">
        <f>E20*F20</f>
        <v>0</v>
      </c>
      <c r="H20" s="97"/>
      <c r="I20" s="97">
        <f>E20*H20</f>
        <v>0</v>
      </c>
      <c r="J20" s="98">
        <v>0</v>
      </c>
      <c r="K20" s="99">
        <f>E20*J20</f>
        <v>0</v>
      </c>
    </row>
    <row r="21" spans="1:11" s="42" customFormat="1" ht="9.75">
      <c r="A21" s="100"/>
      <c r="B21" s="93"/>
      <c r="C21" s="93" t="s">
        <v>382</v>
      </c>
      <c r="D21" s="94"/>
      <c r="E21" s="102"/>
      <c r="F21" s="100"/>
      <c r="G21" s="102"/>
      <c r="H21" s="102"/>
      <c r="I21" s="102"/>
      <c r="J21" s="102"/>
      <c r="K21" s="103"/>
    </row>
    <row r="22" spans="1:11" s="80" customFormat="1" ht="11.25">
      <c r="A22" s="105"/>
      <c r="B22" s="106" t="s">
        <v>127</v>
      </c>
      <c r="C22" s="107" t="s">
        <v>185</v>
      </c>
      <c r="D22" s="108"/>
      <c r="E22" s="108"/>
      <c r="F22" s="109"/>
      <c r="G22" s="110">
        <f>SUM(G12:G21)</f>
        <v>0</v>
      </c>
      <c r="H22" s="111"/>
      <c r="I22" s="112">
        <f>SUM(I12:I21)</f>
        <v>0</v>
      </c>
      <c r="J22" s="113"/>
      <c r="K22" s="114">
        <f>SUM(K12:K21)</f>
        <v>0</v>
      </c>
    </row>
    <row r="23" spans="1:11" s="80" customFormat="1" ht="11.25">
      <c r="A23" s="83"/>
      <c r="B23" s="84" t="s">
        <v>186</v>
      </c>
      <c r="C23" s="85" t="s">
        <v>187</v>
      </c>
      <c r="D23" s="86"/>
      <c r="E23" s="86"/>
      <c r="F23" s="87"/>
      <c r="G23" s="88"/>
      <c r="H23" s="88"/>
      <c r="I23" s="89"/>
      <c r="J23" s="90"/>
      <c r="K23" s="91"/>
    </row>
    <row r="24" spans="1:11" s="42" customFormat="1" ht="9.75">
      <c r="A24" s="104">
        <f>A20+1</f>
        <v>8</v>
      </c>
      <c r="B24" s="93" t="s">
        <v>383</v>
      </c>
      <c r="C24" s="93" t="s">
        <v>384</v>
      </c>
      <c r="D24" s="94" t="s">
        <v>180</v>
      </c>
      <c r="E24" s="95">
        <v>50.55</v>
      </c>
      <c r="F24" s="96"/>
      <c r="G24" s="97">
        <f>E24*F24</f>
        <v>0</v>
      </c>
      <c r="H24" s="97"/>
      <c r="I24" s="97">
        <f>E24*H24</f>
        <v>0</v>
      </c>
      <c r="J24" s="98">
        <v>0.09848</v>
      </c>
      <c r="K24" s="99">
        <f>E24*J24</f>
        <v>4.978164</v>
      </c>
    </row>
    <row r="25" spans="1:11" s="42" customFormat="1" ht="9.75">
      <c r="A25" s="104">
        <f>A24+1</f>
        <v>9</v>
      </c>
      <c r="B25" s="93" t="s">
        <v>316</v>
      </c>
      <c r="C25" s="93" t="s">
        <v>317</v>
      </c>
      <c r="D25" s="94" t="s">
        <v>180</v>
      </c>
      <c r="E25" s="95">
        <v>15.42</v>
      </c>
      <c r="F25" s="96"/>
      <c r="G25" s="97">
        <f>E25*F25</f>
        <v>0</v>
      </c>
      <c r="H25" s="97"/>
      <c r="I25" s="97">
        <f>E25*H25</f>
        <v>0</v>
      </c>
      <c r="J25" s="98">
        <v>0.18907</v>
      </c>
      <c r="K25" s="99">
        <f>E25*J25</f>
        <v>2.9154593999999996</v>
      </c>
    </row>
    <row r="26" spans="1:11" s="42" customFormat="1" ht="9.75">
      <c r="A26" s="100"/>
      <c r="B26" s="93"/>
      <c r="C26" s="93" t="s">
        <v>385</v>
      </c>
      <c r="D26" s="94"/>
      <c r="E26" s="102"/>
      <c r="F26" s="100"/>
      <c r="G26" s="102"/>
      <c r="H26" s="102"/>
      <c r="I26" s="102"/>
      <c r="J26" s="102"/>
      <c r="K26" s="103"/>
    </row>
    <row r="27" spans="1:11" s="42" customFormat="1" ht="9.75">
      <c r="A27" s="104">
        <f>A25+1</f>
        <v>10</v>
      </c>
      <c r="B27" s="93" t="s">
        <v>290</v>
      </c>
      <c r="C27" s="93" t="s">
        <v>291</v>
      </c>
      <c r="D27" s="94" t="s">
        <v>180</v>
      </c>
      <c r="E27" s="95">
        <v>50.55</v>
      </c>
      <c r="F27" s="96"/>
      <c r="G27" s="97">
        <f>E27*F27</f>
        <v>0</v>
      </c>
      <c r="H27" s="97"/>
      <c r="I27" s="97">
        <f>E27*H27</f>
        <v>0</v>
      </c>
      <c r="J27" s="98">
        <v>0.1837</v>
      </c>
      <c r="K27" s="99">
        <f>E27*J27</f>
        <v>9.286035</v>
      </c>
    </row>
    <row r="28" spans="1:11" s="42" customFormat="1" ht="9.75">
      <c r="A28" s="104">
        <f>A27+1</f>
        <v>11</v>
      </c>
      <c r="B28" s="93" t="s">
        <v>374</v>
      </c>
      <c r="C28" s="93" t="s">
        <v>375</v>
      </c>
      <c r="D28" s="94" t="s">
        <v>180</v>
      </c>
      <c r="E28" s="95">
        <v>51.56</v>
      </c>
      <c r="F28" s="96"/>
      <c r="G28" s="97">
        <f>E28*F28</f>
        <v>0</v>
      </c>
      <c r="H28" s="97"/>
      <c r="I28" s="97">
        <f>E28*H28</f>
        <v>0</v>
      </c>
      <c r="J28" s="98">
        <v>0.2083</v>
      </c>
      <c r="K28" s="99">
        <f>E28*J28</f>
        <v>10.739948000000002</v>
      </c>
    </row>
    <row r="29" spans="1:11" s="42" customFormat="1" ht="9.75">
      <c r="A29" s="100"/>
      <c r="B29" s="93"/>
      <c r="C29" s="93" t="s">
        <v>386</v>
      </c>
      <c r="D29" s="94"/>
      <c r="E29" s="102"/>
      <c r="F29" s="100"/>
      <c r="G29" s="102"/>
      <c r="H29" s="102"/>
      <c r="I29" s="102"/>
      <c r="J29" s="102"/>
      <c r="K29" s="103"/>
    </row>
    <row r="30" spans="1:11" s="80" customFormat="1" ht="11.25">
      <c r="A30" s="105"/>
      <c r="B30" s="106" t="s">
        <v>129</v>
      </c>
      <c r="C30" s="107" t="s">
        <v>213</v>
      </c>
      <c r="D30" s="108"/>
      <c r="E30" s="108"/>
      <c r="F30" s="109"/>
      <c r="G30" s="110">
        <f>SUM(G24:G29)</f>
        <v>0</v>
      </c>
      <c r="H30" s="111"/>
      <c r="I30" s="112">
        <f>SUM(I24:I29)</f>
        <v>0</v>
      </c>
      <c r="J30" s="113"/>
      <c r="K30" s="114">
        <f>SUM(K24:K29)</f>
        <v>27.919606400000003</v>
      </c>
    </row>
    <row r="31" spans="1:11" s="80" customFormat="1" ht="11.25">
      <c r="A31" s="83"/>
      <c r="B31" s="84" t="s">
        <v>226</v>
      </c>
      <c r="C31" s="85" t="s">
        <v>227</v>
      </c>
      <c r="D31" s="86"/>
      <c r="E31" s="86"/>
      <c r="F31" s="87"/>
      <c r="G31" s="88"/>
      <c r="H31" s="88"/>
      <c r="I31" s="89"/>
      <c r="J31" s="90"/>
      <c r="K31" s="91"/>
    </row>
    <row r="32" spans="1:11" s="42" customFormat="1" ht="9.75">
      <c r="A32" s="104">
        <f>A28+1</f>
        <v>12</v>
      </c>
      <c r="B32" s="93" t="s">
        <v>319</v>
      </c>
      <c r="C32" s="93" t="s">
        <v>320</v>
      </c>
      <c r="D32" s="94" t="s">
        <v>211</v>
      </c>
      <c r="E32" s="95">
        <v>51.4</v>
      </c>
      <c r="F32" s="96"/>
      <c r="G32" s="97">
        <f>E32*F32</f>
        <v>0</v>
      </c>
      <c r="H32" s="97"/>
      <c r="I32" s="97">
        <f>E32*H32</f>
        <v>0</v>
      </c>
      <c r="J32" s="98">
        <v>0.1396075</v>
      </c>
      <c r="K32" s="99">
        <f>E32*J32</f>
        <v>7.175825499999999</v>
      </c>
    </row>
    <row r="33" spans="1:11" s="42" customFormat="1" ht="9.75">
      <c r="A33" s="104">
        <f>A32+1</f>
        <v>13</v>
      </c>
      <c r="B33" s="93" t="s">
        <v>327</v>
      </c>
      <c r="C33" s="93" t="s">
        <v>328</v>
      </c>
      <c r="D33" s="94" t="s">
        <v>211</v>
      </c>
      <c r="E33" s="95">
        <v>52.43</v>
      </c>
      <c r="F33" s="96"/>
      <c r="G33" s="97">
        <f>E33*F33</f>
        <v>0</v>
      </c>
      <c r="H33" s="97"/>
      <c r="I33" s="97">
        <f>E33*H33</f>
        <v>0</v>
      </c>
      <c r="J33" s="98">
        <v>0.053</v>
      </c>
      <c r="K33" s="99">
        <f>E33*J33</f>
        <v>2.77879</v>
      </c>
    </row>
    <row r="34" spans="1:11" s="42" customFormat="1" ht="9.75">
      <c r="A34" s="100"/>
      <c r="B34" s="93"/>
      <c r="C34" s="93" t="s">
        <v>387</v>
      </c>
      <c r="D34" s="94"/>
      <c r="E34" s="102"/>
      <c r="F34" s="100"/>
      <c r="G34" s="102"/>
      <c r="H34" s="102"/>
      <c r="I34" s="102"/>
      <c r="J34" s="102"/>
      <c r="K34" s="103"/>
    </row>
    <row r="35" spans="1:11" s="80" customFormat="1" ht="11.25">
      <c r="A35" s="105"/>
      <c r="B35" s="106" t="s">
        <v>133</v>
      </c>
      <c r="C35" s="107" t="s">
        <v>260</v>
      </c>
      <c r="D35" s="108"/>
      <c r="E35" s="108"/>
      <c r="F35" s="109"/>
      <c r="G35" s="110">
        <f>SUM(G32:G34)</f>
        <v>0</v>
      </c>
      <c r="H35" s="111"/>
      <c r="I35" s="112">
        <f>SUM(I32:I34)</f>
        <v>0</v>
      </c>
      <c r="J35" s="113"/>
      <c r="K35" s="114">
        <f>SUM(K32:K34)</f>
        <v>9.9546155</v>
      </c>
    </row>
    <row r="36" spans="1:11" s="80" customFormat="1" ht="11.25">
      <c r="A36" s="83"/>
      <c r="B36" s="84" t="s">
        <v>271</v>
      </c>
      <c r="C36" s="85" t="s">
        <v>272</v>
      </c>
      <c r="D36" s="86"/>
      <c r="E36" s="86"/>
      <c r="F36" s="87"/>
      <c r="G36" s="88"/>
      <c r="H36" s="88"/>
      <c r="I36" s="89"/>
      <c r="J36" s="90"/>
      <c r="K36" s="91"/>
    </row>
    <row r="37" spans="1:11" s="42" customFormat="1" ht="9.75">
      <c r="A37" s="104">
        <f>A33+1</f>
        <v>14</v>
      </c>
      <c r="B37" s="93" t="s">
        <v>273</v>
      </c>
      <c r="C37" s="93" t="s">
        <v>274</v>
      </c>
      <c r="D37" s="94" t="s">
        <v>195</v>
      </c>
      <c r="E37" s="98">
        <v>37.8742219</v>
      </c>
      <c r="F37" s="96"/>
      <c r="G37" s="97">
        <f>E37*F37</f>
        <v>0</v>
      </c>
      <c r="H37" s="97"/>
      <c r="I37" s="97">
        <f>E37*H37</f>
        <v>0</v>
      </c>
      <c r="J37" s="98">
        <v>0</v>
      </c>
      <c r="K37" s="99">
        <f>E37*J37</f>
        <v>0</v>
      </c>
    </row>
    <row r="38" spans="1:11" s="80" customFormat="1" ht="11.25">
      <c r="A38" s="105"/>
      <c r="B38" s="106" t="s">
        <v>137</v>
      </c>
      <c r="C38" s="107" t="s">
        <v>275</v>
      </c>
      <c r="D38" s="108"/>
      <c r="E38" s="108"/>
      <c r="F38" s="109"/>
      <c r="G38" s="110">
        <f>SUM(G37:G37)</f>
        <v>0</v>
      </c>
      <c r="H38" s="111"/>
      <c r="I38" s="112">
        <f>SUM(I37:I37)</f>
        <v>0</v>
      </c>
      <c r="J38" s="113"/>
      <c r="K38" s="114">
        <f>SUM(K37:K37)</f>
        <v>0</v>
      </c>
    </row>
    <row r="39" spans="1:11" ht="12.75">
      <c r="A39" s="115"/>
      <c r="B39" s="115"/>
      <c r="C39" s="115"/>
      <c r="D39" s="115"/>
      <c r="E39" s="115"/>
      <c r="F39" s="115"/>
      <c r="G39" s="115"/>
      <c r="H39" s="115"/>
      <c r="I39" s="115"/>
      <c r="J39" s="115"/>
      <c r="K39" s="115"/>
    </row>
    <row r="40" spans="1:11" s="80" customFormat="1" ht="11.25">
      <c r="A40" s="116"/>
      <c r="B40" s="117"/>
      <c r="C40" s="118" t="s">
        <v>276</v>
      </c>
      <c r="D40" s="119"/>
      <c r="E40" s="119"/>
      <c r="F40" s="119"/>
      <c r="G40" s="119"/>
      <c r="H40" s="119"/>
      <c r="I40" s="119"/>
      <c r="J40" s="201">
        <f>'KRYCÍ LIST #6'!E20</f>
        <v>0</v>
      </c>
      <c r="K40" s="201"/>
    </row>
  </sheetData>
  <sheetProtection selectLockedCells="1" selectUnlockedCells="1"/>
  <mergeCells count="14">
    <mergeCell ref="J6:K7"/>
    <mergeCell ref="F7:G7"/>
    <mergeCell ref="H7:I7"/>
    <mergeCell ref="J40:K40"/>
    <mergeCell ref="A1:I1"/>
    <mergeCell ref="J1:K1"/>
    <mergeCell ref="A2:I2"/>
    <mergeCell ref="J2:K2"/>
    <mergeCell ref="A4:K4"/>
    <mergeCell ref="B6:B8"/>
    <mergeCell ref="C6:C8"/>
    <mergeCell ref="D6:D8"/>
    <mergeCell ref="E6:E8"/>
    <mergeCell ref="F6:I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M41"/>
  <sheetViews>
    <sheetView zoomScale="160" zoomScaleNormal="160" zoomScalePageLayoutView="0" workbookViewId="0" topLeftCell="A1">
      <selection activeCell="A1" sqref="A1"/>
    </sheetView>
  </sheetViews>
  <sheetFormatPr defaultColWidth="11.57421875" defaultRowHeight="12.75"/>
  <cols>
    <col min="1" max="1" width="2.00390625" style="0" customWidth="1"/>
    <col min="2" max="2" width="4.28125" style="0" customWidth="1"/>
    <col min="3" max="3" width="4.140625" style="0" customWidth="1"/>
    <col min="4" max="4" width="6.7109375" style="0" customWidth="1"/>
    <col min="5" max="5" width="6.28125" style="0" customWidth="1"/>
    <col min="6" max="6" width="9.57421875" style="0" customWidth="1"/>
    <col min="7" max="7" width="12.28125" style="0" customWidth="1"/>
    <col min="8" max="8" width="6.28125" style="0" customWidth="1"/>
    <col min="9" max="9" width="2.421875" style="0" customWidth="1"/>
    <col min="10" max="10" width="4.8515625" style="0" customWidth="1"/>
    <col min="11" max="11" width="10.8515625" style="0" customWidth="1"/>
    <col min="12" max="12" width="2.421875" style="0" customWidth="1"/>
    <col min="13" max="13" width="13.421875" style="0" customWidth="1"/>
  </cols>
  <sheetData>
    <row r="1" spans="1:13" ht="16.5" customHeight="1">
      <c r="A1" s="147" t="s">
        <v>62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</row>
    <row r="2" spans="1:13" ht="9" customHeight="1">
      <c r="A2" s="148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</row>
    <row r="3" spans="1:13" ht="12" customHeight="1">
      <c r="A3" s="149" t="s">
        <v>63</v>
      </c>
      <c r="B3" s="149"/>
      <c r="C3" s="149"/>
      <c r="D3" s="149"/>
      <c r="E3" s="150" t="s">
        <v>64</v>
      </c>
      <c r="F3" s="150"/>
      <c r="G3" s="150"/>
      <c r="H3" s="150"/>
      <c r="I3" s="150"/>
      <c r="J3" s="150"/>
      <c r="K3" s="150" t="s">
        <v>65</v>
      </c>
      <c r="L3" s="150"/>
      <c r="M3" s="25" t="s">
        <v>66</v>
      </c>
    </row>
    <row r="4" spans="1:13" ht="23.25" customHeight="1">
      <c r="A4" s="151" t="s">
        <v>55</v>
      </c>
      <c r="B4" s="151"/>
      <c r="C4" s="151"/>
      <c r="D4" s="151"/>
      <c r="E4" s="152" t="s">
        <v>56</v>
      </c>
      <c r="F4" s="152"/>
      <c r="G4" s="152"/>
      <c r="H4" s="152"/>
      <c r="I4" s="152"/>
      <c r="J4" s="152"/>
      <c r="K4" s="153"/>
      <c r="L4" s="153"/>
      <c r="M4" s="26" t="s">
        <v>67</v>
      </c>
    </row>
    <row r="5" spans="1:13" ht="12" customHeight="1">
      <c r="A5" s="154" t="s">
        <v>68</v>
      </c>
      <c r="B5" s="154"/>
      <c r="C5" s="154"/>
      <c r="D5" s="154"/>
      <c r="E5" s="155" t="s">
        <v>69</v>
      </c>
      <c r="F5" s="155"/>
      <c r="G5" s="155"/>
      <c r="H5" s="155"/>
      <c r="I5" s="155"/>
      <c r="J5" s="155"/>
      <c r="K5" s="155" t="s">
        <v>70</v>
      </c>
      <c r="L5" s="155"/>
      <c r="M5" s="27" t="s">
        <v>71</v>
      </c>
    </row>
    <row r="6" spans="1:13" ht="23.25" customHeight="1">
      <c r="A6" s="151" t="s">
        <v>4</v>
      </c>
      <c r="B6" s="151"/>
      <c r="C6" s="151"/>
      <c r="D6" s="151"/>
      <c r="E6" s="152" t="s">
        <v>5</v>
      </c>
      <c r="F6" s="152"/>
      <c r="G6" s="152"/>
      <c r="H6" s="152"/>
      <c r="I6" s="152"/>
      <c r="J6" s="152"/>
      <c r="K6" s="153"/>
      <c r="L6" s="153"/>
      <c r="M6" s="26"/>
    </row>
    <row r="7" spans="1:13" s="1" customFormat="1" ht="12" customHeight="1">
      <c r="A7" s="154" t="s">
        <v>30</v>
      </c>
      <c r="B7" s="154"/>
      <c r="C7" s="154"/>
      <c r="D7" s="156" t="s">
        <v>11</v>
      </c>
      <c r="E7" s="156"/>
      <c r="F7" s="156"/>
      <c r="G7" s="156"/>
      <c r="H7" s="155" t="s">
        <v>72</v>
      </c>
      <c r="I7" s="155"/>
      <c r="J7" s="155"/>
      <c r="K7" s="155"/>
      <c r="L7" s="155"/>
      <c r="M7" s="8"/>
    </row>
    <row r="8" spans="1:13" s="1" customFormat="1" ht="12" customHeight="1">
      <c r="A8" s="154" t="s">
        <v>33</v>
      </c>
      <c r="B8" s="154"/>
      <c r="C8" s="154"/>
      <c r="D8" s="156" t="s">
        <v>14</v>
      </c>
      <c r="E8" s="156"/>
      <c r="F8" s="156"/>
      <c r="G8" s="156"/>
      <c r="H8" s="155" t="s">
        <v>73</v>
      </c>
      <c r="I8" s="155"/>
      <c r="J8" s="155"/>
      <c r="K8" s="155"/>
      <c r="L8" s="155"/>
      <c r="M8" s="28">
        <f>IF(M7=0,"",E28/M7)</f>
      </c>
    </row>
    <row r="9" spans="1:13" ht="12" customHeight="1">
      <c r="A9" s="154" t="s">
        <v>74</v>
      </c>
      <c r="B9" s="154"/>
      <c r="C9" s="154"/>
      <c r="D9" s="156"/>
      <c r="E9" s="156"/>
      <c r="F9" s="156"/>
      <c r="G9" s="156"/>
      <c r="H9" s="155" t="s">
        <v>75</v>
      </c>
      <c r="I9" s="155"/>
      <c r="J9" s="155"/>
      <c r="K9" s="157"/>
      <c r="L9" s="157"/>
      <c r="M9" s="157"/>
    </row>
    <row r="10" spans="1:13" s="1" customFormat="1" ht="12" customHeight="1">
      <c r="A10" s="154" t="s">
        <v>31</v>
      </c>
      <c r="B10" s="154"/>
      <c r="C10" s="154"/>
      <c r="D10" s="156"/>
      <c r="E10" s="156"/>
      <c r="F10" s="156"/>
      <c r="G10" s="156"/>
      <c r="H10" s="155" t="s">
        <v>34</v>
      </c>
      <c r="I10" s="155"/>
      <c r="J10" s="158"/>
      <c r="K10" s="158"/>
      <c r="L10" s="158"/>
      <c r="M10" s="158"/>
    </row>
    <row r="11" spans="1:13" ht="12" customHeight="1">
      <c r="A11" s="159"/>
      <c r="B11" s="159"/>
      <c r="C11" s="159"/>
      <c r="D11" s="159"/>
      <c r="E11" s="159"/>
      <c r="F11" s="159"/>
      <c r="G11" s="159"/>
      <c r="H11" s="160"/>
      <c r="I11" s="160"/>
      <c r="J11" s="160"/>
      <c r="K11" s="160"/>
      <c r="L11" s="160"/>
      <c r="M11" s="160"/>
    </row>
    <row r="12" spans="1:13" ht="26.25" customHeight="1">
      <c r="A12" s="131" t="s">
        <v>17</v>
      </c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</row>
    <row r="13" spans="1:13" ht="12" customHeight="1">
      <c r="A13" s="161" t="s">
        <v>18</v>
      </c>
      <c r="B13" s="161"/>
      <c r="C13" s="161"/>
      <c r="D13" s="161"/>
      <c r="E13" s="161"/>
      <c r="F13" s="161"/>
      <c r="G13" s="162" t="s">
        <v>21</v>
      </c>
      <c r="H13" s="162"/>
      <c r="I13" s="162"/>
      <c r="J13" s="162"/>
      <c r="K13" s="162"/>
      <c r="L13" s="162"/>
      <c r="M13" s="162"/>
    </row>
    <row r="14" spans="1:13" s="1" customFormat="1" ht="12" customHeight="1">
      <c r="A14" s="163"/>
      <c r="B14" s="164" t="s">
        <v>76</v>
      </c>
      <c r="C14" s="164"/>
      <c r="D14" s="164"/>
      <c r="E14" s="165">
        <f>'REKAPITULACE #7'!C15</f>
        <v>0</v>
      </c>
      <c r="F14" s="165"/>
      <c r="G14" s="166" t="s">
        <v>77</v>
      </c>
      <c r="H14" s="166"/>
      <c r="I14" s="166"/>
      <c r="J14" s="166"/>
      <c r="K14" s="30"/>
      <c r="L14" s="31" t="s">
        <v>78</v>
      </c>
      <c r="M14" s="32">
        <f>E20*K14/100</f>
        <v>0</v>
      </c>
    </row>
    <row r="15" spans="1:13" s="1" customFormat="1" ht="12" customHeight="1">
      <c r="A15" s="163"/>
      <c r="B15" s="164" t="s">
        <v>79</v>
      </c>
      <c r="C15" s="164"/>
      <c r="D15" s="164"/>
      <c r="E15" s="165">
        <f>'REKAPITULACE #7'!D15</f>
        <v>0</v>
      </c>
      <c r="F15" s="165"/>
      <c r="G15" s="166" t="s">
        <v>80</v>
      </c>
      <c r="H15" s="166"/>
      <c r="I15" s="166"/>
      <c r="J15" s="166"/>
      <c r="K15" s="30"/>
      <c r="L15" s="31" t="s">
        <v>78</v>
      </c>
      <c r="M15" s="32">
        <f>E20*K15/100</f>
        <v>0</v>
      </c>
    </row>
    <row r="16" spans="1:13" s="1" customFormat="1" ht="12" customHeight="1">
      <c r="A16" s="29" t="s">
        <v>81</v>
      </c>
      <c r="B16" s="167" t="s">
        <v>82</v>
      </c>
      <c r="C16" s="167"/>
      <c r="D16" s="167"/>
      <c r="E16" s="165">
        <f>'REKAPITULACE #7'!E13</f>
        <v>0</v>
      </c>
      <c r="F16" s="165"/>
      <c r="G16" s="166" t="s">
        <v>83</v>
      </c>
      <c r="H16" s="166"/>
      <c r="I16" s="166"/>
      <c r="J16" s="166"/>
      <c r="K16" s="30"/>
      <c r="L16" s="31" t="s">
        <v>78</v>
      </c>
      <c r="M16" s="32">
        <f>E20*K16/100</f>
        <v>0</v>
      </c>
    </row>
    <row r="17" spans="1:13" s="1" customFormat="1" ht="12" customHeight="1">
      <c r="A17" s="29" t="s">
        <v>84</v>
      </c>
      <c r="B17" s="167" t="s">
        <v>85</v>
      </c>
      <c r="C17" s="167"/>
      <c r="D17" s="167"/>
      <c r="E17" s="165">
        <v>0</v>
      </c>
      <c r="F17" s="165"/>
      <c r="G17" s="166" t="s">
        <v>86</v>
      </c>
      <c r="H17" s="166"/>
      <c r="I17" s="166"/>
      <c r="J17" s="166"/>
      <c r="K17" s="30"/>
      <c r="L17" s="31" t="s">
        <v>78</v>
      </c>
      <c r="M17" s="32">
        <f>E20*K17/100</f>
        <v>0</v>
      </c>
    </row>
    <row r="18" spans="1:13" s="1" customFormat="1" ht="12" customHeight="1">
      <c r="A18" s="29" t="s">
        <v>87</v>
      </c>
      <c r="B18" s="167" t="s">
        <v>88</v>
      </c>
      <c r="C18" s="167"/>
      <c r="D18" s="167"/>
      <c r="E18" s="165">
        <v>0</v>
      </c>
      <c r="F18" s="165"/>
      <c r="G18" s="166" t="s">
        <v>89</v>
      </c>
      <c r="H18" s="166"/>
      <c r="I18" s="166"/>
      <c r="J18" s="166"/>
      <c r="K18" s="30"/>
      <c r="L18" s="31" t="s">
        <v>78</v>
      </c>
      <c r="M18" s="32">
        <f>E20*K18/100</f>
        <v>0</v>
      </c>
    </row>
    <row r="19" spans="1:13" s="1" customFormat="1" ht="12" customHeight="1">
      <c r="A19" s="29" t="s">
        <v>90</v>
      </c>
      <c r="B19" s="167" t="s">
        <v>91</v>
      </c>
      <c r="C19" s="167"/>
      <c r="D19" s="167"/>
      <c r="E19" s="165">
        <v>0</v>
      </c>
      <c r="F19" s="165"/>
      <c r="G19" s="166" t="s">
        <v>92</v>
      </c>
      <c r="H19" s="166"/>
      <c r="I19" s="166"/>
      <c r="J19" s="166"/>
      <c r="K19" s="30"/>
      <c r="L19" s="31" t="s">
        <v>78</v>
      </c>
      <c r="M19" s="32">
        <f>E20*K19/100</f>
        <v>0</v>
      </c>
    </row>
    <row r="20" spans="1:13" s="1" customFormat="1" ht="12" customHeight="1">
      <c r="A20" s="163" t="s">
        <v>93</v>
      </c>
      <c r="B20" s="163"/>
      <c r="C20" s="163"/>
      <c r="D20" s="163"/>
      <c r="E20" s="165">
        <f>SUM(E16:E19)</f>
        <v>0</v>
      </c>
      <c r="F20" s="165"/>
      <c r="G20" s="166" t="s">
        <v>94</v>
      </c>
      <c r="H20" s="166"/>
      <c r="I20" s="166"/>
      <c r="J20" s="166"/>
      <c r="K20" s="30"/>
      <c r="L20" s="31" t="s">
        <v>78</v>
      </c>
      <c r="M20" s="32">
        <f>E20*K20/100</f>
        <v>0</v>
      </c>
    </row>
    <row r="21" spans="1:13" s="1" customFormat="1" ht="12" customHeight="1">
      <c r="A21" s="163" t="s">
        <v>95</v>
      </c>
      <c r="B21" s="163"/>
      <c r="C21" s="163"/>
      <c r="D21" s="163"/>
      <c r="E21" s="168" t="s">
        <v>96</v>
      </c>
      <c r="F21" s="168"/>
      <c r="G21" s="166" t="s">
        <v>97</v>
      </c>
      <c r="H21" s="166"/>
      <c r="I21" s="166"/>
      <c r="J21" s="166"/>
      <c r="K21" s="30"/>
      <c r="L21" s="31" t="s">
        <v>78</v>
      </c>
      <c r="M21" s="32">
        <f>E20*K21/100</f>
        <v>0</v>
      </c>
    </row>
    <row r="22" spans="1:13" s="1" customFormat="1" ht="12" customHeight="1">
      <c r="A22" s="163" t="s">
        <v>98</v>
      </c>
      <c r="B22" s="163"/>
      <c r="C22" s="163"/>
      <c r="D22" s="163"/>
      <c r="E22" s="168" t="s">
        <v>96</v>
      </c>
      <c r="F22" s="168"/>
      <c r="G22" s="166" t="s">
        <v>99</v>
      </c>
      <c r="H22" s="166"/>
      <c r="I22" s="166"/>
      <c r="J22" s="166"/>
      <c r="K22" s="30"/>
      <c r="L22" s="31" t="s">
        <v>78</v>
      </c>
      <c r="M22" s="32">
        <f>E20*K22/100</f>
        <v>0</v>
      </c>
    </row>
    <row r="23" spans="1:13" s="1" customFormat="1" ht="12" customHeight="1">
      <c r="A23" s="163" t="s">
        <v>100</v>
      </c>
      <c r="B23" s="163"/>
      <c r="C23" s="163"/>
      <c r="D23" s="163"/>
      <c r="E23" s="168" t="s">
        <v>96</v>
      </c>
      <c r="F23" s="168"/>
      <c r="G23" s="166"/>
      <c r="H23" s="166"/>
      <c r="I23" s="166"/>
      <c r="J23" s="166"/>
      <c r="K23" s="30"/>
      <c r="L23" s="31" t="s">
        <v>78</v>
      </c>
      <c r="M23" s="32">
        <f>E20*K23/100</f>
        <v>0</v>
      </c>
    </row>
    <row r="24" spans="1:13" s="1" customFormat="1" ht="12" customHeight="1">
      <c r="A24" s="163" t="s">
        <v>101</v>
      </c>
      <c r="B24" s="163"/>
      <c r="C24" s="163"/>
      <c r="D24" s="163"/>
      <c r="E24" s="165">
        <f>SUM(E20:E23)</f>
        <v>0</v>
      </c>
      <c r="F24" s="165"/>
      <c r="G24" s="162" t="s">
        <v>22</v>
      </c>
      <c r="H24" s="162"/>
      <c r="I24" s="162"/>
      <c r="J24" s="162"/>
      <c r="K24" s="162"/>
      <c r="L24" s="162"/>
      <c r="M24" s="162"/>
    </row>
    <row r="25" spans="1:13" s="1" customFormat="1" ht="12" customHeight="1">
      <c r="A25" s="163" t="s">
        <v>102</v>
      </c>
      <c r="B25" s="163"/>
      <c r="C25" s="163"/>
      <c r="D25" s="163"/>
      <c r="E25" s="165">
        <f>SUM(M14:M23)</f>
        <v>0</v>
      </c>
      <c r="F25" s="165"/>
      <c r="G25" s="166"/>
      <c r="H25" s="166"/>
      <c r="I25" s="166"/>
      <c r="J25" s="166"/>
      <c r="K25" s="30"/>
      <c r="L25" s="31" t="s">
        <v>78</v>
      </c>
      <c r="M25" s="32">
        <f>E20*K25/100</f>
        <v>0</v>
      </c>
    </row>
    <row r="26" spans="1:13" s="1" customFormat="1" ht="12" customHeight="1">
      <c r="A26" s="163" t="s">
        <v>103</v>
      </c>
      <c r="B26" s="163"/>
      <c r="C26" s="163"/>
      <c r="D26" s="163"/>
      <c r="E26" s="165">
        <f>SUM(M25:M26)</f>
        <v>0</v>
      </c>
      <c r="F26" s="165"/>
      <c r="G26" s="166"/>
      <c r="H26" s="166"/>
      <c r="I26" s="166"/>
      <c r="J26" s="166"/>
      <c r="K26" s="30"/>
      <c r="L26" s="31" t="s">
        <v>78</v>
      </c>
      <c r="M26" s="32">
        <f>E20*K26/100</f>
        <v>0</v>
      </c>
    </row>
    <row r="27" spans="1:13" s="1" customFormat="1" ht="12" customHeight="1">
      <c r="A27" s="169" t="s">
        <v>104</v>
      </c>
      <c r="B27" s="169"/>
      <c r="C27" s="169"/>
      <c r="D27" s="169"/>
      <c r="E27" s="170">
        <f>SUM(M28:M28)</f>
        <v>0</v>
      </c>
      <c r="F27" s="170"/>
      <c r="G27" s="162" t="s">
        <v>23</v>
      </c>
      <c r="H27" s="162"/>
      <c r="I27" s="162"/>
      <c r="J27" s="162"/>
      <c r="K27" s="162"/>
      <c r="L27" s="162"/>
      <c r="M27" s="162"/>
    </row>
    <row r="28" spans="1:13" s="1" customFormat="1" ht="12" customHeight="1">
      <c r="A28" s="171" t="s">
        <v>105</v>
      </c>
      <c r="B28" s="171"/>
      <c r="C28" s="171"/>
      <c r="D28" s="171"/>
      <c r="E28" s="172">
        <f>SUM(E24:E27)</f>
        <v>0</v>
      </c>
      <c r="F28" s="172"/>
      <c r="G28" s="166"/>
      <c r="H28" s="166"/>
      <c r="I28" s="166"/>
      <c r="J28" s="166"/>
      <c r="K28" s="30"/>
      <c r="L28" s="31" t="s">
        <v>78</v>
      </c>
      <c r="M28" s="32">
        <f>E20*K28/100</f>
        <v>0</v>
      </c>
    </row>
    <row r="29" spans="1:13" s="33" customFormat="1" ht="12" customHeight="1">
      <c r="A29" s="161" t="s">
        <v>106</v>
      </c>
      <c r="B29" s="161"/>
      <c r="C29" s="161"/>
      <c r="D29" s="161"/>
      <c r="E29" s="173" t="s">
        <v>107</v>
      </c>
      <c r="F29" s="173"/>
      <c r="G29" s="173"/>
      <c r="H29" s="174" t="s">
        <v>108</v>
      </c>
      <c r="I29" s="174"/>
      <c r="J29" s="174"/>
      <c r="K29" s="174"/>
      <c r="L29" s="174"/>
      <c r="M29" s="174"/>
    </row>
    <row r="30" spans="1:13" s="1" customFormat="1" ht="12" customHeight="1">
      <c r="A30" s="175"/>
      <c r="B30" s="175"/>
      <c r="C30" s="175"/>
      <c r="D30" s="175"/>
      <c r="E30" s="34" t="s">
        <v>109</v>
      </c>
      <c r="F30" s="176"/>
      <c r="G30" s="176"/>
      <c r="H30" s="34" t="s">
        <v>109</v>
      </c>
      <c r="I30" s="177"/>
      <c r="J30" s="177"/>
      <c r="K30" s="177"/>
      <c r="L30" s="177"/>
      <c r="M30" s="177"/>
    </row>
    <row r="31" spans="1:13" s="1" customFormat="1" ht="12" customHeight="1">
      <c r="A31" s="169" t="s">
        <v>110</v>
      </c>
      <c r="B31" s="169"/>
      <c r="C31" s="176"/>
      <c r="D31" s="176"/>
      <c r="E31" s="34" t="s">
        <v>110</v>
      </c>
      <c r="F31" s="176"/>
      <c r="G31" s="176"/>
      <c r="H31" s="34" t="s">
        <v>110</v>
      </c>
      <c r="I31" s="177"/>
      <c r="J31" s="177"/>
      <c r="K31" s="177"/>
      <c r="L31" s="177"/>
      <c r="M31" s="177"/>
    </row>
    <row r="32" spans="1:13" s="1" customFormat="1" ht="12" customHeight="1">
      <c r="A32" s="169"/>
      <c r="B32" s="169"/>
      <c r="C32" s="169"/>
      <c r="D32" s="169"/>
      <c r="E32" s="178" t="s">
        <v>111</v>
      </c>
      <c r="F32" s="178"/>
      <c r="G32" s="178"/>
      <c r="H32" s="179" t="s">
        <v>111</v>
      </c>
      <c r="I32" s="179"/>
      <c r="J32" s="179"/>
      <c r="K32" s="179"/>
      <c r="L32" s="179"/>
      <c r="M32" s="179"/>
    </row>
    <row r="33" spans="1:13" ht="12.75">
      <c r="A33" s="180"/>
      <c r="B33" s="180"/>
      <c r="C33" s="180"/>
      <c r="D33" s="180"/>
      <c r="E33" s="181"/>
      <c r="F33" s="181"/>
      <c r="G33" s="181"/>
      <c r="H33" s="182"/>
      <c r="I33" s="182"/>
      <c r="J33" s="182"/>
      <c r="K33" s="182"/>
      <c r="L33" s="182"/>
      <c r="M33" s="182"/>
    </row>
    <row r="34" spans="1:13" s="1" customFormat="1" ht="51.75" customHeight="1">
      <c r="A34" s="180"/>
      <c r="B34" s="180"/>
      <c r="C34" s="180"/>
      <c r="D34" s="180"/>
      <c r="E34" s="181"/>
      <c r="F34" s="181"/>
      <c r="G34" s="181"/>
      <c r="H34" s="182"/>
      <c r="I34" s="182"/>
      <c r="J34" s="182"/>
      <c r="K34" s="182"/>
      <c r="L34" s="182"/>
      <c r="M34" s="182"/>
    </row>
    <row r="35" spans="1:13" s="1" customFormat="1" ht="12" customHeight="1">
      <c r="A35" s="183" t="s">
        <v>25</v>
      </c>
      <c r="B35" s="183"/>
      <c r="C35" s="183"/>
      <c r="D35" s="183"/>
      <c r="E35" s="184">
        <v>21</v>
      </c>
      <c r="F35" s="184"/>
      <c r="G35" s="35" t="s">
        <v>112</v>
      </c>
      <c r="H35" s="185">
        <f>E28-H37</f>
        <v>0</v>
      </c>
      <c r="I35" s="185"/>
      <c r="J35" s="185"/>
      <c r="K35" s="185"/>
      <c r="L35" s="185"/>
      <c r="M35" s="36" t="s">
        <v>19</v>
      </c>
    </row>
    <row r="36" spans="1:13" s="1" customFormat="1" ht="12" customHeight="1">
      <c r="A36" s="163" t="s">
        <v>27</v>
      </c>
      <c r="B36" s="163"/>
      <c r="C36" s="163"/>
      <c r="D36" s="163"/>
      <c r="E36" s="186">
        <v>21</v>
      </c>
      <c r="F36" s="186"/>
      <c r="G36" s="37" t="s">
        <v>112</v>
      </c>
      <c r="H36" s="165">
        <f>H35*E36/100</f>
        <v>0</v>
      </c>
      <c r="I36" s="165"/>
      <c r="J36" s="165"/>
      <c r="K36" s="165"/>
      <c r="L36" s="165"/>
      <c r="M36" s="38" t="s">
        <v>19</v>
      </c>
    </row>
    <row r="37" spans="1:13" s="1" customFormat="1" ht="12" customHeight="1">
      <c r="A37" s="163" t="s">
        <v>25</v>
      </c>
      <c r="B37" s="163"/>
      <c r="C37" s="163"/>
      <c r="D37" s="163"/>
      <c r="E37" s="187">
        <v>15</v>
      </c>
      <c r="F37" s="187"/>
      <c r="G37" s="37" t="s">
        <v>112</v>
      </c>
      <c r="H37" s="168" t="s">
        <v>96</v>
      </c>
      <c r="I37" s="168"/>
      <c r="J37" s="168"/>
      <c r="K37" s="168"/>
      <c r="L37" s="168"/>
      <c r="M37" s="38" t="s">
        <v>19</v>
      </c>
    </row>
    <row r="38" spans="1:13" s="1" customFormat="1" ht="12" customHeight="1">
      <c r="A38" s="163" t="s">
        <v>27</v>
      </c>
      <c r="B38" s="163"/>
      <c r="C38" s="163"/>
      <c r="D38" s="163"/>
      <c r="E38" s="186">
        <v>15</v>
      </c>
      <c r="F38" s="186"/>
      <c r="G38" s="37" t="s">
        <v>112</v>
      </c>
      <c r="H38" s="165">
        <f>H37*E38/100</f>
        <v>0</v>
      </c>
      <c r="I38" s="165"/>
      <c r="J38" s="165"/>
      <c r="K38" s="165"/>
      <c r="L38" s="165"/>
      <c r="M38" s="38" t="s">
        <v>19</v>
      </c>
    </row>
    <row r="39" spans="1:13" s="40" customFormat="1" ht="18" customHeight="1">
      <c r="A39" s="188" t="s">
        <v>113</v>
      </c>
      <c r="B39" s="188"/>
      <c r="C39" s="188"/>
      <c r="D39" s="188"/>
      <c r="E39" s="188"/>
      <c r="F39" s="188"/>
      <c r="G39" s="188"/>
      <c r="H39" s="189">
        <f>SUM(H35:H38)</f>
        <v>0</v>
      </c>
      <c r="I39" s="189"/>
      <c r="J39" s="189"/>
      <c r="K39" s="189"/>
      <c r="L39" s="189"/>
      <c r="M39" s="39" t="s">
        <v>19</v>
      </c>
    </row>
    <row r="40" s="1" customFormat="1" ht="12" customHeight="1"/>
    <row r="41" spans="1:13" s="1" customFormat="1" ht="12" customHeight="1">
      <c r="A41" s="190" t="s">
        <v>114</v>
      </c>
      <c r="B41" s="190"/>
      <c r="C41" s="190"/>
      <c r="D41" s="190"/>
      <c r="E41" s="190"/>
      <c r="F41" s="190"/>
      <c r="G41" s="190"/>
      <c r="H41" s="190"/>
      <c r="I41" s="190"/>
      <c r="J41" s="190"/>
      <c r="K41" s="190"/>
      <c r="L41" s="190"/>
      <c r="M41" s="190"/>
    </row>
  </sheetData>
  <sheetProtection selectLockedCells="1" selectUnlockedCells="1"/>
  <mergeCells count="110">
    <mergeCell ref="A39:G39"/>
    <mergeCell ref="H39:L39"/>
    <mergeCell ref="A41:M41"/>
    <mergeCell ref="A37:D37"/>
    <mergeCell ref="E37:F37"/>
    <mergeCell ref="H37:L37"/>
    <mergeCell ref="A38:D38"/>
    <mergeCell ref="E38:F38"/>
    <mergeCell ref="H38:L38"/>
    <mergeCell ref="A35:D35"/>
    <mergeCell ref="E35:F35"/>
    <mergeCell ref="H35:L35"/>
    <mergeCell ref="A36:D36"/>
    <mergeCell ref="E36:F36"/>
    <mergeCell ref="H36:L36"/>
    <mergeCell ref="A32:D32"/>
    <mergeCell ref="E32:G32"/>
    <mergeCell ref="H32:M32"/>
    <mergeCell ref="A33:D34"/>
    <mergeCell ref="E33:G34"/>
    <mergeCell ref="H33:M34"/>
    <mergeCell ref="A30:D30"/>
    <mergeCell ref="F30:G30"/>
    <mergeCell ref="I30:M30"/>
    <mergeCell ref="A31:B31"/>
    <mergeCell ref="C31:D31"/>
    <mergeCell ref="F31:G31"/>
    <mergeCell ref="I31:M31"/>
    <mergeCell ref="A28:D28"/>
    <mergeCell ref="E28:F28"/>
    <mergeCell ref="G28:J28"/>
    <mergeCell ref="A29:D29"/>
    <mergeCell ref="E29:G29"/>
    <mergeCell ref="H29:M29"/>
    <mergeCell ref="A26:D26"/>
    <mergeCell ref="E26:F26"/>
    <mergeCell ref="G26:J26"/>
    <mergeCell ref="A27:D27"/>
    <mergeCell ref="E27:F27"/>
    <mergeCell ref="G27:M27"/>
    <mergeCell ref="A24:D24"/>
    <mergeCell ref="E24:F24"/>
    <mergeCell ref="G24:M24"/>
    <mergeCell ref="A25:D25"/>
    <mergeCell ref="E25:F25"/>
    <mergeCell ref="G25:J25"/>
    <mergeCell ref="A22:D22"/>
    <mergeCell ref="E22:F22"/>
    <mergeCell ref="G22:J22"/>
    <mergeCell ref="A23:D23"/>
    <mergeCell ref="E23:F23"/>
    <mergeCell ref="G23:J23"/>
    <mergeCell ref="A20:D20"/>
    <mergeCell ref="E20:F20"/>
    <mergeCell ref="G20:J20"/>
    <mergeCell ref="A21:D21"/>
    <mergeCell ref="E21:F21"/>
    <mergeCell ref="G21:J21"/>
    <mergeCell ref="B18:D18"/>
    <mergeCell ref="E18:F18"/>
    <mergeCell ref="G18:J18"/>
    <mergeCell ref="B19:D19"/>
    <mergeCell ref="E19:F19"/>
    <mergeCell ref="G19:J19"/>
    <mergeCell ref="E15:F15"/>
    <mergeCell ref="G15:J15"/>
    <mergeCell ref="B16:D16"/>
    <mergeCell ref="E16:F16"/>
    <mergeCell ref="G16:J16"/>
    <mergeCell ref="B17:D17"/>
    <mergeCell ref="E17:F17"/>
    <mergeCell ref="G17:J17"/>
    <mergeCell ref="A11:G11"/>
    <mergeCell ref="H11:M11"/>
    <mergeCell ref="A12:M12"/>
    <mergeCell ref="A13:F13"/>
    <mergeCell ref="G13:M13"/>
    <mergeCell ref="A14:A15"/>
    <mergeCell ref="B14:D14"/>
    <mergeCell ref="E14:F14"/>
    <mergeCell ref="G14:J14"/>
    <mergeCell ref="B15:D15"/>
    <mergeCell ref="A9:C9"/>
    <mergeCell ref="D9:G9"/>
    <mergeCell ref="H9:J9"/>
    <mergeCell ref="K9:M9"/>
    <mergeCell ref="A10:C10"/>
    <mergeCell ref="D10:G10"/>
    <mergeCell ref="H10:I10"/>
    <mergeCell ref="J10:M10"/>
    <mergeCell ref="A7:C7"/>
    <mergeCell ref="D7:G7"/>
    <mergeCell ref="H7:L7"/>
    <mergeCell ref="A8:C8"/>
    <mergeCell ref="D8:G8"/>
    <mergeCell ref="H8:L8"/>
    <mergeCell ref="A5:D5"/>
    <mergeCell ref="E5:J5"/>
    <mergeCell ref="K5:L5"/>
    <mergeCell ref="A6:D6"/>
    <mergeCell ref="E6:J6"/>
    <mergeCell ref="K6:L6"/>
    <mergeCell ref="A1:M1"/>
    <mergeCell ref="A2:M2"/>
    <mergeCell ref="A3:D3"/>
    <mergeCell ref="E3:J3"/>
    <mergeCell ref="K3:L3"/>
    <mergeCell ref="A4:D4"/>
    <mergeCell ref="E4:J4"/>
    <mergeCell ref="K4:L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E15"/>
  <sheetViews>
    <sheetView zoomScale="160" zoomScaleNormal="160" zoomScalePageLayoutView="0" workbookViewId="0" topLeftCell="A1">
      <selection activeCell="A1" sqref="A1"/>
    </sheetView>
  </sheetViews>
  <sheetFormatPr defaultColWidth="11.57421875" defaultRowHeight="12.75"/>
  <cols>
    <col min="1" max="1" width="3.8515625" style="0" customWidth="1"/>
    <col min="2" max="2" width="45.140625" style="0" customWidth="1"/>
    <col min="3" max="5" width="10.57421875" style="0" customWidth="1"/>
  </cols>
  <sheetData>
    <row r="1" spans="1:5" s="41" customFormat="1" ht="9.75">
      <c r="A1" s="191" t="s">
        <v>115</v>
      </c>
      <c r="B1" s="191"/>
      <c r="C1" s="191"/>
      <c r="D1" s="191" t="s">
        <v>116</v>
      </c>
      <c r="E1" s="191"/>
    </row>
    <row r="2" spans="1:5" s="41" customFormat="1" ht="9.75">
      <c r="A2" s="191" t="s">
        <v>388</v>
      </c>
      <c r="B2" s="191"/>
      <c r="C2" s="191"/>
      <c r="D2" s="191" t="s">
        <v>118</v>
      </c>
      <c r="E2" s="191"/>
    </row>
    <row r="3" s="42" customFormat="1" ht="9.75"/>
    <row r="4" spans="1:5" s="33" customFormat="1" ht="12.75">
      <c r="A4" s="192" t="s">
        <v>119</v>
      </c>
      <c r="B4" s="192"/>
      <c r="C4" s="192"/>
      <c r="D4" s="192"/>
      <c r="E4" s="192"/>
    </row>
    <row r="5" s="42" customFormat="1" ht="9.75"/>
    <row r="6" spans="1:5" s="42" customFormat="1" ht="9" customHeight="1">
      <c r="A6" s="193" t="s">
        <v>120</v>
      </c>
      <c r="B6" s="194" t="s">
        <v>121</v>
      </c>
      <c r="C6" s="195" t="s">
        <v>122</v>
      </c>
      <c r="D6" s="195"/>
      <c r="E6" s="195"/>
    </row>
    <row r="7" spans="1:5" s="42" customFormat="1" ht="9" customHeight="1">
      <c r="A7" s="193"/>
      <c r="B7" s="194"/>
      <c r="C7" s="43" t="s">
        <v>123</v>
      </c>
      <c r="D7" s="44" t="s">
        <v>124</v>
      </c>
      <c r="E7" s="45" t="s">
        <v>125</v>
      </c>
    </row>
    <row r="8" spans="1:5" s="50" customFormat="1" ht="11.25">
      <c r="A8" s="46"/>
      <c r="B8" s="47" t="s">
        <v>126</v>
      </c>
      <c r="C8" s="48"/>
      <c r="D8" s="48"/>
      <c r="E8" s="49"/>
    </row>
    <row r="9" spans="1:5" s="50" customFormat="1" ht="11.25">
      <c r="A9" s="51" t="s">
        <v>127</v>
      </c>
      <c r="B9" s="52" t="s">
        <v>128</v>
      </c>
      <c r="C9" s="53">
        <f>'ROZPOČET #7'!G20</f>
        <v>0</v>
      </c>
      <c r="D9" s="53">
        <f>'ROZPOČET #7'!I20</f>
        <v>0</v>
      </c>
      <c r="E9" s="54">
        <f>C9+D9</f>
        <v>0</v>
      </c>
    </row>
    <row r="10" spans="1:5" s="50" customFormat="1" ht="11.25">
      <c r="A10" s="51" t="s">
        <v>129</v>
      </c>
      <c r="B10" s="52" t="s">
        <v>130</v>
      </c>
      <c r="C10" s="53">
        <f>'ROZPOČET #7'!G24</f>
        <v>0</v>
      </c>
      <c r="D10" s="53">
        <f>'ROZPOČET #7'!I24</f>
        <v>0</v>
      </c>
      <c r="E10" s="54">
        <f>C10+D10</f>
        <v>0</v>
      </c>
    </row>
    <row r="11" spans="1:5" s="50" customFormat="1" ht="11.25">
      <c r="A11" s="51" t="s">
        <v>133</v>
      </c>
      <c r="B11" s="52" t="s">
        <v>134</v>
      </c>
      <c r="C11" s="53">
        <f>'ROZPOČET #7'!G29</f>
        <v>0</v>
      </c>
      <c r="D11" s="53">
        <f>'ROZPOČET #7'!I29</f>
        <v>0</v>
      </c>
      <c r="E11" s="54">
        <f>C11+D11</f>
        <v>0</v>
      </c>
    </row>
    <row r="12" spans="1:5" s="50" customFormat="1" ht="11.25">
      <c r="A12" s="51" t="s">
        <v>137</v>
      </c>
      <c r="B12" s="52" t="s">
        <v>138</v>
      </c>
      <c r="C12" s="53">
        <f>'ROZPOČET #7'!G32</f>
        <v>0</v>
      </c>
      <c r="D12" s="53">
        <f>'ROZPOČET #7'!I32</f>
        <v>0</v>
      </c>
      <c r="E12" s="54">
        <f>C12+D12</f>
        <v>0</v>
      </c>
    </row>
    <row r="13" spans="1:5" s="50" customFormat="1" ht="11.25">
      <c r="A13" s="55"/>
      <c r="B13" s="56" t="s">
        <v>139</v>
      </c>
      <c r="C13" s="57">
        <f>SUM(C9:C12)</f>
        <v>0</v>
      </c>
      <c r="D13" s="57">
        <f>SUM(D9:D12)</f>
        <v>0</v>
      </c>
      <c r="E13" s="58">
        <f>SUM(E9:E12)</f>
        <v>0</v>
      </c>
    </row>
    <row r="14" s="42" customFormat="1" ht="9.75"/>
    <row r="15" spans="1:5" s="50" customFormat="1" ht="11.25">
      <c r="A15" s="59"/>
      <c r="B15" s="60" t="s">
        <v>140</v>
      </c>
      <c r="C15" s="61">
        <f>C13</f>
        <v>0</v>
      </c>
      <c r="D15" s="61">
        <f>D13</f>
        <v>0</v>
      </c>
      <c r="E15" s="62">
        <f>E13</f>
        <v>0</v>
      </c>
    </row>
  </sheetData>
  <sheetProtection selectLockedCells="1" selectUnlockedCells="1"/>
  <mergeCells count="8">
    <mergeCell ref="A1:C1"/>
    <mergeCell ref="D1:E1"/>
    <mergeCell ref="A2:C2"/>
    <mergeCell ref="D2:E2"/>
    <mergeCell ref="A4:E4"/>
    <mergeCell ref="A6:A7"/>
    <mergeCell ref="B6:B7"/>
    <mergeCell ref="C6:E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K34"/>
  <sheetViews>
    <sheetView zoomScale="160" zoomScaleNormal="160" zoomScalePageLayoutView="0" workbookViewId="0" topLeftCell="A19">
      <selection activeCell="A1" sqref="A1"/>
    </sheetView>
  </sheetViews>
  <sheetFormatPr defaultColWidth="11.57421875" defaultRowHeight="12.75"/>
  <cols>
    <col min="1" max="1" width="3.7109375" style="0" customWidth="1"/>
    <col min="2" max="2" width="11.00390625" style="0" customWidth="1"/>
    <col min="3" max="3" width="42.8515625" style="0" customWidth="1"/>
    <col min="4" max="4" width="4.421875" style="0" customWidth="1"/>
    <col min="5" max="5" width="8.7109375" style="0" customWidth="1"/>
    <col min="6" max="9" width="10.57421875" style="0" customWidth="1"/>
    <col min="10" max="11" width="9.140625" style="0" customWidth="1"/>
  </cols>
  <sheetData>
    <row r="1" spans="1:11" s="41" customFormat="1" ht="9.75">
      <c r="A1" s="191" t="s">
        <v>115</v>
      </c>
      <c r="B1" s="191"/>
      <c r="C1" s="191"/>
      <c r="D1" s="191"/>
      <c r="E1" s="191"/>
      <c r="F1" s="191"/>
      <c r="G1" s="191"/>
      <c r="H1" s="191"/>
      <c r="I1" s="191"/>
      <c r="J1" s="191" t="s">
        <v>116</v>
      </c>
      <c r="K1" s="191"/>
    </row>
    <row r="2" spans="1:11" s="41" customFormat="1" ht="9.75">
      <c r="A2" s="191" t="s">
        <v>388</v>
      </c>
      <c r="B2" s="191"/>
      <c r="C2" s="191"/>
      <c r="D2" s="191"/>
      <c r="E2" s="191"/>
      <c r="F2" s="191"/>
      <c r="G2" s="191"/>
      <c r="H2" s="191"/>
      <c r="I2" s="191"/>
      <c r="J2" s="191" t="s">
        <v>118</v>
      </c>
      <c r="K2" s="191"/>
    </row>
    <row r="3" s="42" customFormat="1" ht="9.75"/>
    <row r="4" spans="1:11" s="1" customFormat="1" ht="12.75">
      <c r="A4" s="192" t="s">
        <v>141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</row>
    <row r="5" s="42" customFormat="1" ht="9.75"/>
    <row r="6" spans="1:11" s="42" customFormat="1" ht="9" customHeight="1">
      <c r="A6" s="63" t="s">
        <v>142</v>
      </c>
      <c r="B6" s="196" t="s">
        <v>143</v>
      </c>
      <c r="C6" s="196" t="s">
        <v>144</v>
      </c>
      <c r="D6" s="196" t="s">
        <v>145</v>
      </c>
      <c r="E6" s="196" t="s">
        <v>146</v>
      </c>
      <c r="F6" s="197" t="s">
        <v>147</v>
      </c>
      <c r="G6" s="197"/>
      <c r="H6" s="197"/>
      <c r="I6" s="197"/>
      <c r="J6" s="198" t="s">
        <v>148</v>
      </c>
      <c r="K6" s="198"/>
    </row>
    <row r="7" spans="1:11" s="42" customFormat="1" ht="9" customHeight="1">
      <c r="A7" s="64" t="s">
        <v>149</v>
      </c>
      <c r="B7" s="196"/>
      <c r="C7" s="196"/>
      <c r="D7" s="196"/>
      <c r="E7" s="196"/>
      <c r="F7" s="199" t="s">
        <v>123</v>
      </c>
      <c r="G7" s="199"/>
      <c r="H7" s="200" t="s">
        <v>124</v>
      </c>
      <c r="I7" s="200"/>
      <c r="J7" s="198"/>
      <c r="K7" s="198"/>
    </row>
    <row r="8" spans="1:11" s="42" customFormat="1" ht="9" customHeight="1">
      <c r="A8" s="64" t="s">
        <v>150</v>
      </c>
      <c r="B8" s="196"/>
      <c r="C8" s="196"/>
      <c r="D8" s="196"/>
      <c r="E8" s="196"/>
      <c r="F8" s="65" t="s">
        <v>151</v>
      </c>
      <c r="G8" s="66" t="s">
        <v>152</v>
      </c>
      <c r="H8" s="67" t="s">
        <v>151</v>
      </c>
      <c r="I8" s="66" t="s">
        <v>152</v>
      </c>
      <c r="J8" s="67" t="s">
        <v>151</v>
      </c>
      <c r="K8" s="68" t="s">
        <v>152</v>
      </c>
    </row>
    <row r="9" spans="1:11" s="42" customFormat="1" ht="9" customHeight="1">
      <c r="A9" s="69" t="s">
        <v>153</v>
      </c>
      <c r="B9" s="70" t="s">
        <v>154</v>
      </c>
      <c r="C9" s="70" t="s">
        <v>155</v>
      </c>
      <c r="D9" s="70" t="s">
        <v>156</v>
      </c>
      <c r="E9" s="70" t="s">
        <v>157</v>
      </c>
      <c r="F9" s="71" t="s">
        <v>158</v>
      </c>
      <c r="G9" s="72" t="s">
        <v>159</v>
      </c>
      <c r="H9" s="73" t="s">
        <v>160</v>
      </c>
      <c r="I9" s="72" t="s">
        <v>161</v>
      </c>
      <c r="J9" s="73" t="s">
        <v>162</v>
      </c>
      <c r="K9" s="74" t="s">
        <v>163</v>
      </c>
    </row>
    <row r="10" spans="1:11" s="80" customFormat="1" ht="11.25">
      <c r="A10" s="75"/>
      <c r="B10" s="76"/>
      <c r="C10" s="77" t="s">
        <v>126</v>
      </c>
      <c r="D10" s="76"/>
      <c r="E10" s="76"/>
      <c r="F10" s="78"/>
      <c r="G10" s="79"/>
      <c r="H10" s="79"/>
      <c r="J10" s="81"/>
      <c r="K10" s="82"/>
    </row>
    <row r="11" spans="1:11" s="80" customFormat="1" ht="11.25">
      <c r="A11" s="83"/>
      <c r="B11" s="84" t="s">
        <v>164</v>
      </c>
      <c r="C11" s="85" t="s">
        <v>165</v>
      </c>
      <c r="D11" s="86"/>
      <c r="E11" s="86"/>
      <c r="F11" s="87"/>
      <c r="G11" s="88"/>
      <c r="H11" s="88"/>
      <c r="I11" s="89"/>
      <c r="J11" s="90"/>
      <c r="K11" s="91"/>
    </row>
    <row r="12" spans="1:11" s="42" customFormat="1" ht="9.75">
      <c r="A12" s="92" t="s">
        <v>127</v>
      </c>
      <c r="B12" s="93" t="s">
        <v>306</v>
      </c>
      <c r="C12" s="93" t="s">
        <v>307</v>
      </c>
      <c r="D12" s="94" t="s">
        <v>168</v>
      </c>
      <c r="E12" s="95">
        <v>12.07</v>
      </c>
      <c r="F12" s="96"/>
      <c r="G12" s="97">
        <f>E12*F12</f>
        <v>0</v>
      </c>
      <c r="H12" s="97"/>
      <c r="I12" s="97">
        <f>E12*H12</f>
        <v>0</v>
      </c>
      <c r="J12" s="98">
        <v>0</v>
      </c>
      <c r="K12" s="99">
        <f>E12*J12</f>
        <v>0</v>
      </c>
    </row>
    <row r="13" spans="1:11" s="42" customFormat="1" ht="9.75">
      <c r="A13" s="100"/>
      <c r="B13" s="93"/>
      <c r="C13" s="93" t="s">
        <v>389</v>
      </c>
      <c r="D13" s="94"/>
      <c r="E13" s="102"/>
      <c r="F13" s="100"/>
      <c r="G13" s="102"/>
      <c r="H13" s="102"/>
      <c r="I13" s="102"/>
      <c r="J13" s="102"/>
      <c r="K13" s="103"/>
    </row>
    <row r="14" spans="1:11" s="42" customFormat="1" ht="9.75">
      <c r="A14" s="104">
        <f>A12+1</f>
        <v>2</v>
      </c>
      <c r="B14" s="93" t="s">
        <v>170</v>
      </c>
      <c r="C14" s="93" t="s">
        <v>171</v>
      </c>
      <c r="D14" s="94" t="s">
        <v>168</v>
      </c>
      <c r="E14" s="95">
        <v>12.07</v>
      </c>
      <c r="F14" s="96"/>
      <c r="G14" s="97">
        <f>E14*F14</f>
        <v>0</v>
      </c>
      <c r="H14" s="97"/>
      <c r="I14" s="97">
        <f>E14*H14</f>
        <v>0</v>
      </c>
      <c r="J14" s="98">
        <v>0</v>
      </c>
      <c r="K14" s="99">
        <f>E14*J14</f>
        <v>0</v>
      </c>
    </row>
    <row r="15" spans="1:11" s="42" customFormat="1" ht="9.75">
      <c r="A15" s="104">
        <f>A14+1</f>
        <v>3</v>
      </c>
      <c r="B15" s="93" t="s">
        <v>172</v>
      </c>
      <c r="C15" s="93" t="s">
        <v>173</v>
      </c>
      <c r="D15" s="94" t="s">
        <v>168</v>
      </c>
      <c r="E15" s="95">
        <v>12.07</v>
      </c>
      <c r="F15" s="96"/>
      <c r="G15" s="97">
        <f>E15*F15</f>
        <v>0</v>
      </c>
      <c r="H15" s="97"/>
      <c r="I15" s="97">
        <f>E15*H15</f>
        <v>0</v>
      </c>
      <c r="J15" s="98">
        <v>0</v>
      </c>
      <c r="K15" s="99">
        <f>E15*J15</f>
        <v>0</v>
      </c>
    </row>
    <row r="16" spans="1:11" s="42" customFormat="1" ht="9.75">
      <c r="A16" s="104">
        <f>A15+1</f>
        <v>4</v>
      </c>
      <c r="B16" s="93" t="s">
        <v>174</v>
      </c>
      <c r="C16" s="93" t="s">
        <v>175</v>
      </c>
      <c r="D16" s="94" t="s">
        <v>168</v>
      </c>
      <c r="E16" s="95">
        <v>120.7</v>
      </c>
      <c r="F16" s="96"/>
      <c r="G16" s="97">
        <f>E16*F16</f>
        <v>0</v>
      </c>
      <c r="H16" s="97"/>
      <c r="I16" s="97">
        <f>E16*H16</f>
        <v>0</v>
      </c>
      <c r="J16" s="98">
        <v>0</v>
      </c>
      <c r="K16" s="99">
        <f>E16*J16</f>
        <v>0</v>
      </c>
    </row>
    <row r="17" spans="1:11" s="42" customFormat="1" ht="9.75">
      <c r="A17" s="104">
        <f>A16+1</f>
        <v>5</v>
      </c>
      <c r="B17" s="93" t="s">
        <v>176</v>
      </c>
      <c r="C17" s="93" t="s">
        <v>177</v>
      </c>
      <c r="D17" s="94" t="s">
        <v>168</v>
      </c>
      <c r="E17" s="95">
        <v>12.07</v>
      </c>
      <c r="F17" s="96"/>
      <c r="G17" s="97">
        <f>E17*F17</f>
        <v>0</v>
      </c>
      <c r="H17" s="97"/>
      <c r="I17" s="97">
        <f>E17*H17</f>
        <v>0</v>
      </c>
      <c r="J17" s="98">
        <v>0</v>
      </c>
      <c r="K17" s="99">
        <f>E17*J17</f>
        <v>0</v>
      </c>
    </row>
    <row r="18" spans="1:11" s="42" customFormat="1" ht="9.75">
      <c r="A18" s="104">
        <f>A17+1</f>
        <v>6</v>
      </c>
      <c r="B18" s="93" t="s">
        <v>309</v>
      </c>
      <c r="C18" s="93" t="s">
        <v>310</v>
      </c>
      <c r="D18" s="94" t="s">
        <v>180</v>
      </c>
      <c r="E18" s="95">
        <v>34.48</v>
      </c>
      <c r="F18" s="96"/>
      <c r="G18" s="97">
        <f>E18*F18</f>
        <v>0</v>
      </c>
      <c r="H18" s="97"/>
      <c r="I18" s="97">
        <f>E18*H18</f>
        <v>0</v>
      </c>
      <c r="J18" s="98">
        <v>0</v>
      </c>
      <c r="K18" s="99">
        <f>E18*J18</f>
        <v>0</v>
      </c>
    </row>
    <row r="19" spans="1:11" s="42" customFormat="1" ht="9.75">
      <c r="A19" s="100"/>
      <c r="B19" s="93"/>
      <c r="C19" s="93" t="s">
        <v>390</v>
      </c>
      <c r="D19" s="94"/>
      <c r="E19" s="102"/>
      <c r="F19" s="100"/>
      <c r="G19" s="102"/>
      <c r="H19" s="102"/>
      <c r="I19" s="102"/>
      <c r="J19" s="102"/>
      <c r="K19" s="103"/>
    </row>
    <row r="20" spans="1:11" s="80" customFormat="1" ht="11.25">
      <c r="A20" s="105"/>
      <c r="B20" s="106" t="s">
        <v>127</v>
      </c>
      <c r="C20" s="107" t="s">
        <v>185</v>
      </c>
      <c r="D20" s="108"/>
      <c r="E20" s="108"/>
      <c r="F20" s="109"/>
      <c r="G20" s="110">
        <f>SUM(G12:G19)</f>
        <v>0</v>
      </c>
      <c r="H20" s="111"/>
      <c r="I20" s="112">
        <f>SUM(I12:I19)</f>
        <v>0</v>
      </c>
      <c r="J20" s="113"/>
      <c r="K20" s="114">
        <f>SUM(K12:K19)</f>
        <v>0</v>
      </c>
    </row>
    <row r="21" spans="1:11" s="80" customFormat="1" ht="11.25">
      <c r="A21" s="83"/>
      <c r="B21" s="84" t="s">
        <v>186</v>
      </c>
      <c r="C21" s="85" t="s">
        <v>187</v>
      </c>
      <c r="D21" s="86"/>
      <c r="E21" s="86"/>
      <c r="F21" s="87"/>
      <c r="G21" s="88"/>
      <c r="H21" s="88"/>
      <c r="I21" s="89"/>
      <c r="J21" s="90"/>
      <c r="K21" s="91"/>
    </row>
    <row r="22" spans="1:11" s="42" customFormat="1" ht="9.75">
      <c r="A22" s="104">
        <f>A18+1</f>
        <v>7</v>
      </c>
      <c r="B22" s="93" t="s">
        <v>206</v>
      </c>
      <c r="C22" s="93" t="s">
        <v>207</v>
      </c>
      <c r="D22" s="94" t="s">
        <v>180</v>
      </c>
      <c r="E22" s="95">
        <v>84.96</v>
      </c>
      <c r="F22" s="96"/>
      <c r="G22" s="97">
        <f>E22*F22</f>
        <v>0</v>
      </c>
      <c r="H22" s="97"/>
      <c r="I22" s="97">
        <f>E22*H22</f>
        <v>0</v>
      </c>
      <c r="J22" s="98">
        <v>0.27994</v>
      </c>
      <c r="K22" s="99">
        <f>E22*J22</f>
        <v>23.7837024</v>
      </c>
    </row>
    <row r="23" spans="1:11" s="42" customFormat="1" ht="9.75">
      <c r="A23" s="100"/>
      <c r="B23" s="93"/>
      <c r="C23" s="93" t="s">
        <v>391</v>
      </c>
      <c r="D23" s="94"/>
      <c r="E23" s="102"/>
      <c r="F23" s="100"/>
      <c r="G23" s="102"/>
      <c r="H23" s="102"/>
      <c r="I23" s="102"/>
      <c r="J23" s="102"/>
      <c r="K23" s="103"/>
    </row>
    <row r="24" spans="1:11" s="80" customFormat="1" ht="11.25">
      <c r="A24" s="105"/>
      <c r="B24" s="106" t="s">
        <v>129</v>
      </c>
      <c r="C24" s="107" t="s">
        <v>213</v>
      </c>
      <c r="D24" s="108"/>
      <c r="E24" s="108"/>
      <c r="F24" s="109"/>
      <c r="G24" s="110">
        <f>SUM(G22:G23)</f>
        <v>0</v>
      </c>
      <c r="H24" s="111"/>
      <c r="I24" s="112">
        <f>SUM(I22:I23)</f>
        <v>0</v>
      </c>
      <c r="J24" s="113"/>
      <c r="K24" s="114">
        <f>SUM(K22:K23)</f>
        <v>23.7837024</v>
      </c>
    </row>
    <row r="25" spans="1:11" s="80" customFormat="1" ht="11.25">
      <c r="A25" s="83"/>
      <c r="B25" s="84" t="s">
        <v>226</v>
      </c>
      <c r="C25" s="85" t="s">
        <v>227</v>
      </c>
      <c r="D25" s="86"/>
      <c r="E25" s="86"/>
      <c r="F25" s="87"/>
      <c r="G25" s="88"/>
      <c r="H25" s="88"/>
      <c r="I25" s="89"/>
      <c r="J25" s="90"/>
      <c r="K25" s="91"/>
    </row>
    <row r="26" spans="1:11" s="42" customFormat="1" ht="9.75">
      <c r="A26" s="104">
        <f>A22+1</f>
        <v>8</v>
      </c>
      <c r="B26" s="93" t="s">
        <v>319</v>
      </c>
      <c r="C26" s="93" t="s">
        <v>320</v>
      </c>
      <c r="D26" s="94" t="s">
        <v>211</v>
      </c>
      <c r="E26" s="95">
        <v>137.9</v>
      </c>
      <c r="F26" s="96"/>
      <c r="G26" s="97">
        <f>E26*F26</f>
        <v>0</v>
      </c>
      <c r="H26" s="97"/>
      <c r="I26" s="97">
        <f>E26*H26</f>
        <v>0</v>
      </c>
      <c r="J26" s="98">
        <v>0.1396075</v>
      </c>
      <c r="K26" s="99">
        <f>E26*J26</f>
        <v>19.25187425</v>
      </c>
    </row>
    <row r="27" spans="1:11" s="42" customFormat="1" ht="9.75">
      <c r="A27" s="104">
        <f>A26+1</f>
        <v>9</v>
      </c>
      <c r="B27" s="93" t="s">
        <v>327</v>
      </c>
      <c r="C27" s="93" t="s">
        <v>328</v>
      </c>
      <c r="D27" s="94" t="s">
        <v>211</v>
      </c>
      <c r="E27" s="95">
        <v>140.66</v>
      </c>
      <c r="F27" s="96"/>
      <c r="G27" s="97">
        <f>E27*F27</f>
        <v>0</v>
      </c>
      <c r="H27" s="97"/>
      <c r="I27" s="97">
        <f>E27*H27</f>
        <v>0</v>
      </c>
      <c r="J27" s="98">
        <v>0.053</v>
      </c>
      <c r="K27" s="99">
        <f>E27*J27</f>
        <v>7.45498</v>
      </c>
    </row>
    <row r="28" spans="1:11" s="42" customFormat="1" ht="9.75">
      <c r="A28" s="100"/>
      <c r="B28" s="93"/>
      <c r="C28" s="93" t="s">
        <v>392</v>
      </c>
      <c r="D28" s="94"/>
      <c r="E28" s="102"/>
      <c r="F28" s="100"/>
      <c r="G28" s="102"/>
      <c r="H28" s="102"/>
      <c r="I28" s="102"/>
      <c r="J28" s="102"/>
      <c r="K28" s="103"/>
    </row>
    <row r="29" spans="1:11" s="80" customFormat="1" ht="11.25">
      <c r="A29" s="105"/>
      <c r="B29" s="106" t="s">
        <v>133</v>
      </c>
      <c r="C29" s="107" t="s">
        <v>260</v>
      </c>
      <c r="D29" s="108"/>
      <c r="E29" s="108"/>
      <c r="F29" s="109"/>
      <c r="G29" s="110">
        <f>SUM(G26:G28)</f>
        <v>0</v>
      </c>
      <c r="H29" s="111"/>
      <c r="I29" s="112">
        <f>SUM(I26:I28)</f>
        <v>0</v>
      </c>
      <c r="J29" s="113"/>
      <c r="K29" s="114">
        <f>SUM(K26:K28)</f>
        <v>26.70685425</v>
      </c>
    </row>
    <row r="30" spans="1:11" s="80" customFormat="1" ht="11.25">
      <c r="A30" s="83"/>
      <c r="B30" s="84" t="s">
        <v>271</v>
      </c>
      <c r="C30" s="85" t="s">
        <v>272</v>
      </c>
      <c r="D30" s="86"/>
      <c r="E30" s="86"/>
      <c r="F30" s="87"/>
      <c r="G30" s="88"/>
      <c r="H30" s="88"/>
      <c r="I30" s="89"/>
      <c r="J30" s="90"/>
      <c r="K30" s="91"/>
    </row>
    <row r="31" spans="1:11" s="42" customFormat="1" ht="9.75">
      <c r="A31" s="104">
        <f>A27+1</f>
        <v>10</v>
      </c>
      <c r="B31" s="93" t="s">
        <v>273</v>
      </c>
      <c r="C31" s="93" t="s">
        <v>274</v>
      </c>
      <c r="D31" s="94" t="s">
        <v>195</v>
      </c>
      <c r="E31" s="98">
        <v>50.49055665</v>
      </c>
      <c r="F31" s="96"/>
      <c r="G31" s="97">
        <f>E31*F31</f>
        <v>0</v>
      </c>
      <c r="H31" s="97"/>
      <c r="I31" s="97">
        <f>E31*H31</f>
        <v>0</v>
      </c>
      <c r="J31" s="98">
        <v>0</v>
      </c>
      <c r="K31" s="99">
        <f>E31*J31</f>
        <v>0</v>
      </c>
    </row>
    <row r="32" spans="1:11" s="80" customFormat="1" ht="11.25">
      <c r="A32" s="105"/>
      <c r="B32" s="106" t="s">
        <v>137</v>
      </c>
      <c r="C32" s="107" t="s">
        <v>275</v>
      </c>
      <c r="D32" s="108"/>
      <c r="E32" s="108"/>
      <c r="F32" s="109"/>
      <c r="G32" s="110">
        <f>SUM(G31:G31)</f>
        <v>0</v>
      </c>
      <c r="H32" s="111"/>
      <c r="I32" s="112">
        <f>SUM(I31:I31)</f>
        <v>0</v>
      </c>
      <c r="J32" s="113"/>
      <c r="K32" s="114">
        <f>SUM(K31:K31)</f>
        <v>0</v>
      </c>
    </row>
    <row r="33" spans="1:11" ht="12.75">
      <c r="A33" s="115"/>
      <c r="B33" s="115"/>
      <c r="C33" s="115"/>
      <c r="D33" s="115"/>
      <c r="E33" s="115"/>
      <c r="F33" s="115"/>
      <c r="G33" s="115"/>
      <c r="H33" s="115"/>
      <c r="I33" s="115"/>
      <c r="J33" s="115"/>
      <c r="K33" s="115"/>
    </row>
    <row r="34" spans="1:11" s="80" customFormat="1" ht="11.25">
      <c r="A34" s="116"/>
      <c r="B34" s="117"/>
      <c r="C34" s="118" t="s">
        <v>276</v>
      </c>
      <c r="D34" s="119"/>
      <c r="E34" s="119"/>
      <c r="F34" s="119"/>
      <c r="G34" s="119"/>
      <c r="H34" s="119"/>
      <c r="I34" s="119"/>
      <c r="J34" s="201">
        <f>'KRYCÍ LIST #7'!E20</f>
        <v>0</v>
      </c>
      <c r="K34" s="201"/>
    </row>
  </sheetData>
  <sheetProtection selectLockedCells="1" selectUnlockedCells="1"/>
  <mergeCells count="14">
    <mergeCell ref="J6:K7"/>
    <mergeCell ref="F7:G7"/>
    <mergeCell ref="H7:I7"/>
    <mergeCell ref="J34:K34"/>
    <mergeCell ref="A1:I1"/>
    <mergeCell ref="J1:K1"/>
    <mergeCell ref="A2:I2"/>
    <mergeCell ref="J2:K2"/>
    <mergeCell ref="A4:K4"/>
    <mergeCell ref="B6:B8"/>
    <mergeCell ref="C6:C8"/>
    <mergeCell ref="D6:D8"/>
    <mergeCell ref="E6:E8"/>
    <mergeCell ref="F6:I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M41"/>
  <sheetViews>
    <sheetView zoomScale="160" zoomScaleNormal="160" zoomScalePageLayoutView="0" workbookViewId="0" topLeftCell="A1">
      <selection activeCell="A1" sqref="A1"/>
    </sheetView>
  </sheetViews>
  <sheetFormatPr defaultColWidth="11.57421875" defaultRowHeight="12.75"/>
  <cols>
    <col min="1" max="1" width="2.00390625" style="0" customWidth="1"/>
    <col min="2" max="2" width="4.28125" style="0" customWidth="1"/>
    <col min="3" max="3" width="4.140625" style="0" customWidth="1"/>
    <col min="4" max="4" width="6.7109375" style="0" customWidth="1"/>
    <col min="5" max="5" width="6.28125" style="0" customWidth="1"/>
    <col min="6" max="6" width="9.57421875" style="0" customWidth="1"/>
    <col min="7" max="7" width="12.28125" style="0" customWidth="1"/>
    <col min="8" max="8" width="6.28125" style="0" customWidth="1"/>
    <col min="9" max="9" width="2.421875" style="0" customWidth="1"/>
    <col min="10" max="10" width="4.8515625" style="0" customWidth="1"/>
    <col min="11" max="11" width="10.8515625" style="0" customWidth="1"/>
    <col min="12" max="12" width="2.421875" style="0" customWidth="1"/>
    <col min="13" max="13" width="13.421875" style="0" customWidth="1"/>
  </cols>
  <sheetData>
    <row r="1" spans="1:13" ht="16.5" customHeight="1">
      <c r="A1" s="147" t="s">
        <v>62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</row>
    <row r="2" spans="1:13" ht="9" customHeight="1">
      <c r="A2" s="148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</row>
    <row r="3" spans="1:13" ht="12" customHeight="1">
      <c r="A3" s="149" t="s">
        <v>63</v>
      </c>
      <c r="B3" s="149"/>
      <c r="C3" s="149"/>
      <c r="D3" s="149"/>
      <c r="E3" s="150" t="s">
        <v>64</v>
      </c>
      <c r="F3" s="150"/>
      <c r="G3" s="150"/>
      <c r="H3" s="150"/>
      <c r="I3" s="150"/>
      <c r="J3" s="150"/>
      <c r="K3" s="150" t="s">
        <v>65</v>
      </c>
      <c r="L3" s="150"/>
      <c r="M3" s="25" t="s">
        <v>66</v>
      </c>
    </row>
    <row r="4" spans="1:13" ht="23.25" customHeight="1">
      <c r="A4" s="151" t="s">
        <v>57</v>
      </c>
      <c r="B4" s="151"/>
      <c r="C4" s="151"/>
      <c r="D4" s="151"/>
      <c r="E4" s="152" t="s">
        <v>58</v>
      </c>
      <c r="F4" s="152"/>
      <c r="G4" s="152"/>
      <c r="H4" s="152"/>
      <c r="I4" s="152"/>
      <c r="J4" s="152"/>
      <c r="K4" s="153"/>
      <c r="L4" s="153"/>
      <c r="M4" s="26" t="s">
        <v>67</v>
      </c>
    </row>
    <row r="5" spans="1:13" ht="12" customHeight="1">
      <c r="A5" s="154" t="s">
        <v>68</v>
      </c>
      <c r="B5" s="154"/>
      <c r="C5" s="154"/>
      <c r="D5" s="154"/>
      <c r="E5" s="155" t="s">
        <v>69</v>
      </c>
      <c r="F5" s="155"/>
      <c r="G5" s="155"/>
      <c r="H5" s="155"/>
      <c r="I5" s="155"/>
      <c r="J5" s="155"/>
      <c r="K5" s="155" t="s">
        <v>70</v>
      </c>
      <c r="L5" s="155"/>
      <c r="M5" s="27" t="s">
        <v>71</v>
      </c>
    </row>
    <row r="6" spans="1:13" ht="23.25" customHeight="1">
      <c r="A6" s="151" t="s">
        <v>4</v>
      </c>
      <c r="B6" s="151"/>
      <c r="C6" s="151"/>
      <c r="D6" s="151"/>
      <c r="E6" s="152" t="s">
        <v>5</v>
      </c>
      <c r="F6" s="152"/>
      <c r="G6" s="152"/>
      <c r="H6" s="152"/>
      <c r="I6" s="152"/>
      <c r="J6" s="152"/>
      <c r="K6" s="153"/>
      <c r="L6" s="153"/>
      <c r="M6" s="26"/>
    </row>
    <row r="7" spans="1:13" s="1" customFormat="1" ht="12" customHeight="1">
      <c r="A7" s="154" t="s">
        <v>30</v>
      </c>
      <c r="B7" s="154"/>
      <c r="C7" s="154"/>
      <c r="D7" s="156" t="s">
        <v>11</v>
      </c>
      <c r="E7" s="156"/>
      <c r="F7" s="156"/>
      <c r="G7" s="156"/>
      <c r="H7" s="155" t="s">
        <v>72</v>
      </c>
      <c r="I7" s="155"/>
      <c r="J7" s="155"/>
      <c r="K7" s="155"/>
      <c r="L7" s="155"/>
      <c r="M7" s="8"/>
    </row>
    <row r="8" spans="1:13" s="1" customFormat="1" ht="12" customHeight="1">
      <c r="A8" s="154" t="s">
        <v>33</v>
      </c>
      <c r="B8" s="154"/>
      <c r="C8" s="154"/>
      <c r="D8" s="156" t="s">
        <v>14</v>
      </c>
      <c r="E8" s="156"/>
      <c r="F8" s="156"/>
      <c r="G8" s="156"/>
      <c r="H8" s="155" t="s">
        <v>73</v>
      </c>
      <c r="I8" s="155"/>
      <c r="J8" s="155"/>
      <c r="K8" s="155"/>
      <c r="L8" s="155"/>
      <c r="M8" s="28">
        <f>IF(M7=0,"",E28/M7)</f>
      </c>
    </row>
    <row r="9" spans="1:13" ht="12" customHeight="1">
      <c r="A9" s="154" t="s">
        <v>74</v>
      </c>
      <c r="B9" s="154"/>
      <c r="C9" s="154"/>
      <c r="D9" s="156"/>
      <c r="E9" s="156"/>
      <c r="F9" s="156"/>
      <c r="G9" s="156"/>
      <c r="H9" s="155" t="s">
        <v>75</v>
      </c>
      <c r="I9" s="155"/>
      <c r="J9" s="155"/>
      <c r="K9" s="157"/>
      <c r="L9" s="157"/>
      <c r="M9" s="157"/>
    </row>
    <row r="10" spans="1:13" s="1" customFormat="1" ht="12" customHeight="1">
      <c r="A10" s="154" t="s">
        <v>31</v>
      </c>
      <c r="B10" s="154"/>
      <c r="C10" s="154"/>
      <c r="D10" s="156"/>
      <c r="E10" s="156"/>
      <c r="F10" s="156"/>
      <c r="G10" s="156"/>
      <c r="H10" s="155" t="s">
        <v>34</v>
      </c>
      <c r="I10" s="155"/>
      <c r="J10" s="158"/>
      <c r="K10" s="158"/>
      <c r="L10" s="158"/>
      <c r="M10" s="158"/>
    </row>
    <row r="11" spans="1:13" ht="12" customHeight="1">
      <c r="A11" s="159"/>
      <c r="B11" s="159"/>
      <c r="C11" s="159"/>
      <c r="D11" s="159"/>
      <c r="E11" s="159"/>
      <c r="F11" s="159"/>
      <c r="G11" s="159"/>
      <c r="H11" s="160"/>
      <c r="I11" s="160"/>
      <c r="J11" s="160"/>
      <c r="K11" s="160"/>
      <c r="L11" s="160"/>
      <c r="M11" s="160"/>
    </row>
    <row r="12" spans="1:13" ht="26.25" customHeight="1">
      <c r="A12" s="131" t="s">
        <v>17</v>
      </c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</row>
    <row r="13" spans="1:13" ht="12" customHeight="1">
      <c r="A13" s="161" t="s">
        <v>18</v>
      </c>
      <c r="B13" s="161"/>
      <c r="C13" s="161"/>
      <c r="D13" s="161"/>
      <c r="E13" s="161"/>
      <c r="F13" s="161"/>
      <c r="G13" s="162" t="s">
        <v>21</v>
      </c>
      <c r="H13" s="162"/>
      <c r="I13" s="162"/>
      <c r="J13" s="162"/>
      <c r="K13" s="162"/>
      <c r="L13" s="162"/>
      <c r="M13" s="162"/>
    </row>
    <row r="14" spans="1:13" s="1" customFormat="1" ht="12" customHeight="1">
      <c r="A14" s="163"/>
      <c r="B14" s="164" t="s">
        <v>76</v>
      </c>
      <c r="C14" s="164"/>
      <c r="D14" s="164"/>
      <c r="E14" s="165">
        <f>'REKAPITULACE #8'!C15</f>
        <v>0</v>
      </c>
      <c r="F14" s="165"/>
      <c r="G14" s="166" t="s">
        <v>77</v>
      </c>
      <c r="H14" s="166"/>
      <c r="I14" s="166"/>
      <c r="J14" s="166"/>
      <c r="K14" s="30"/>
      <c r="L14" s="31" t="s">
        <v>78</v>
      </c>
      <c r="M14" s="32">
        <f>E20*K14/100</f>
        <v>0</v>
      </c>
    </row>
    <row r="15" spans="1:13" s="1" customFormat="1" ht="12" customHeight="1">
      <c r="A15" s="163"/>
      <c r="B15" s="164" t="s">
        <v>79</v>
      </c>
      <c r="C15" s="164"/>
      <c r="D15" s="164"/>
      <c r="E15" s="165">
        <f>'REKAPITULACE #8'!D15</f>
        <v>0</v>
      </c>
      <c r="F15" s="165"/>
      <c r="G15" s="166" t="s">
        <v>80</v>
      </c>
      <c r="H15" s="166"/>
      <c r="I15" s="166"/>
      <c r="J15" s="166"/>
      <c r="K15" s="30"/>
      <c r="L15" s="31" t="s">
        <v>78</v>
      </c>
      <c r="M15" s="32">
        <f>E20*K15/100</f>
        <v>0</v>
      </c>
    </row>
    <row r="16" spans="1:13" s="1" customFormat="1" ht="12" customHeight="1">
      <c r="A16" s="29" t="s">
        <v>81</v>
      </c>
      <c r="B16" s="167" t="s">
        <v>82</v>
      </c>
      <c r="C16" s="167"/>
      <c r="D16" s="167"/>
      <c r="E16" s="165">
        <f>'REKAPITULACE #8'!E13</f>
        <v>0</v>
      </c>
      <c r="F16" s="165"/>
      <c r="G16" s="166" t="s">
        <v>83</v>
      </c>
      <c r="H16" s="166"/>
      <c r="I16" s="166"/>
      <c r="J16" s="166"/>
      <c r="K16" s="30"/>
      <c r="L16" s="31" t="s">
        <v>78</v>
      </c>
      <c r="M16" s="32">
        <f>E20*K16/100</f>
        <v>0</v>
      </c>
    </row>
    <row r="17" spans="1:13" s="1" customFormat="1" ht="12" customHeight="1">
      <c r="A17" s="29" t="s">
        <v>84</v>
      </c>
      <c r="B17" s="167" t="s">
        <v>85</v>
      </c>
      <c r="C17" s="167"/>
      <c r="D17" s="167"/>
      <c r="E17" s="165">
        <v>0</v>
      </c>
      <c r="F17" s="165"/>
      <c r="G17" s="166" t="s">
        <v>86</v>
      </c>
      <c r="H17" s="166"/>
      <c r="I17" s="166"/>
      <c r="J17" s="166"/>
      <c r="K17" s="30"/>
      <c r="L17" s="31" t="s">
        <v>78</v>
      </c>
      <c r="M17" s="32">
        <f>E20*K17/100</f>
        <v>0</v>
      </c>
    </row>
    <row r="18" spans="1:13" s="1" customFormat="1" ht="12" customHeight="1">
      <c r="A18" s="29" t="s">
        <v>87</v>
      </c>
      <c r="B18" s="167" t="s">
        <v>88</v>
      </c>
      <c r="C18" s="167"/>
      <c r="D18" s="167"/>
      <c r="E18" s="165">
        <v>0</v>
      </c>
      <c r="F18" s="165"/>
      <c r="G18" s="166" t="s">
        <v>89</v>
      </c>
      <c r="H18" s="166"/>
      <c r="I18" s="166"/>
      <c r="J18" s="166"/>
      <c r="K18" s="30"/>
      <c r="L18" s="31" t="s">
        <v>78</v>
      </c>
      <c r="M18" s="32">
        <f>E20*K18/100</f>
        <v>0</v>
      </c>
    </row>
    <row r="19" spans="1:13" s="1" customFormat="1" ht="12" customHeight="1">
      <c r="A19" s="29" t="s">
        <v>90</v>
      </c>
      <c r="B19" s="167" t="s">
        <v>91</v>
      </c>
      <c r="C19" s="167"/>
      <c r="D19" s="167"/>
      <c r="E19" s="165">
        <v>0</v>
      </c>
      <c r="F19" s="165"/>
      <c r="G19" s="166" t="s">
        <v>92</v>
      </c>
      <c r="H19" s="166"/>
      <c r="I19" s="166"/>
      <c r="J19" s="166"/>
      <c r="K19" s="30"/>
      <c r="L19" s="31" t="s">
        <v>78</v>
      </c>
      <c r="M19" s="32">
        <f>E20*K19/100</f>
        <v>0</v>
      </c>
    </row>
    <row r="20" spans="1:13" s="1" customFormat="1" ht="12" customHeight="1">
      <c r="A20" s="163" t="s">
        <v>93</v>
      </c>
      <c r="B20" s="163"/>
      <c r="C20" s="163"/>
      <c r="D20" s="163"/>
      <c r="E20" s="165">
        <f>SUM(E16:E19)</f>
        <v>0</v>
      </c>
      <c r="F20" s="165"/>
      <c r="G20" s="166" t="s">
        <v>94</v>
      </c>
      <c r="H20" s="166"/>
      <c r="I20" s="166"/>
      <c r="J20" s="166"/>
      <c r="K20" s="30"/>
      <c r="L20" s="31" t="s">
        <v>78</v>
      </c>
      <c r="M20" s="32">
        <f>E20*K20/100</f>
        <v>0</v>
      </c>
    </row>
    <row r="21" spans="1:13" s="1" customFormat="1" ht="12" customHeight="1">
      <c r="A21" s="163" t="s">
        <v>95</v>
      </c>
      <c r="B21" s="163"/>
      <c r="C21" s="163"/>
      <c r="D21" s="163"/>
      <c r="E21" s="168" t="s">
        <v>96</v>
      </c>
      <c r="F21" s="168"/>
      <c r="G21" s="166" t="s">
        <v>97</v>
      </c>
      <c r="H21" s="166"/>
      <c r="I21" s="166"/>
      <c r="J21" s="166"/>
      <c r="K21" s="30"/>
      <c r="L21" s="31" t="s">
        <v>78</v>
      </c>
      <c r="M21" s="32">
        <f>E20*K21/100</f>
        <v>0</v>
      </c>
    </row>
    <row r="22" spans="1:13" s="1" customFormat="1" ht="12" customHeight="1">
      <c r="A22" s="163" t="s">
        <v>98</v>
      </c>
      <c r="B22" s="163"/>
      <c r="C22" s="163"/>
      <c r="D22" s="163"/>
      <c r="E22" s="168" t="s">
        <v>96</v>
      </c>
      <c r="F22" s="168"/>
      <c r="G22" s="166" t="s">
        <v>99</v>
      </c>
      <c r="H22" s="166"/>
      <c r="I22" s="166"/>
      <c r="J22" s="166"/>
      <c r="K22" s="30"/>
      <c r="L22" s="31" t="s">
        <v>78</v>
      </c>
      <c r="M22" s="32">
        <f>E20*K22/100</f>
        <v>0</v>
      </c>
    </row>
    <row r="23" spans="1:13" s="1" customFormat="1" ht="12" customHeight="1">
      <c r="A23" s="163" t="s">
        <v>100</v>
      </c>
      <c r="B23" s="163"/>
      <c r="C23" s="163"/>
      <c r="D23" s="163"/>
      <c r="E23" s="168" t="s">
        <v>96</v>
      </c>
      <c r="F23" s="168"/>
      <c r="G23" s="166"/>
      <c r="H23" s="166"/>
      <c r="I23" s="166"/>
      <c r="J23" s="166"/>
      <c r="K23" s="30"/>
      <c r="L23" s="31" t="s">
        <v>78</v>
      </c>
      <c r="M23" s="32">
        <f>E20*K23/100</f>
        <v>0</v>
      </c>
    </row>
    <row r="24" spans="1:13" s="1" customFormat="1" ht="12" customHeight="1">
      <c r="A24" s="163" t="s">
        <v>101</v>
      </c>
      <c r="B24" s="163"/>
      <c r="C24" s="163"/>
      <c r="D24" s="163"/>
      <c r="E24" s="165">
        <f>SUM(E20:E23)</f>
        <v>0</v>
      </c>
      <c r="F24" s="165"/>
      <c r="G24" s="162" t="s">
        <v>22</v>
      </c>
      <c r="H24" s="162"/>
      <c r="I24" s="162"/>
      <c r="J24" s="162"/>
      <c r="K24" s="162"/>
      <c r="L24" s="162"/>
      <c r="M24" s="162"/>
    </row>
    <row r="25" spans="1:13" s="1" customFormat="1" ht="12" customHeight="1">
      <c r="A25" s="163" t="s">
        <v>102</v>
      </c>
      <c r="B25" s="163"/>
      <c r="C25" s="163"/>
      <c r="D25" s="163"/>
      <c r="E25" s="165">
        <f>SUM(M14:M23)</f>
        <v>0</v>
      </c>
      <c r="F25" s="165"/>
      <c r="G25" s="166"/>
      <c r="H25" s="166"/>
      <c r="I25" s="166"/>
      <c r="J25" s="166"/>
      <c r="K25" s="30"/>
      <c r="L25" s="31" t="s">
        <v>78</v>
      </c>
      <c r="M25" s="32">
        <f>E20*K25/100</f>
        <v>0</v>
      </c>
    </row>
    <row r="26" spans="1:13" s="1" customFormat="1" ht="12" customHeight="1">
      <c r="A26" s="163" t="s">
        <v>103</v>
      </c>
      <c r="B26" s="163"/>
      <c r="C26" s="163"/>
      <c r="D26" s="163"/>
      <c r="E26" s="165">
        <f>SUM(M25:M26)</f>
        <v>0</v>
      </c>
      <c r="F26" s="165"/>
      <c r="G26" s="166"/>
      <c r="H26" s="166"/>
      <c r="I26" s="166"/>
      <c r="J26" s="166"/>
      <c r="K26" s="30"/>
      <c r="L26" s="31" t="s">
        <v>78</v>
      </c>
      <c r="M26" s="32">
        <f>E20*K26/100</f>
        <v>0</v>
      </c>
    </row>
    <row r="27" spans="1:13" s="1" customFormat="1" ht="12" customHeight="1">
      <c r="A27" s="169" t="s">
        <v>104</v>
      </c>
      <c r="B27" s="169"/>
      <c r="C27" s="169"/>
      <c r="D27" s="169"/>
      <c r="E27" s="170">
        <f>SUM(M28:M28)</f>
        <v>0</v>
      </c>
      <c r="F27" s="170"/>
      <c r="G27" s="162" t="s">
        <v>23</v>
      </c>
      <c r="H27" s="162"/>
      <c r="I27" s="162"/>
      <c r="J27" s="162"/>
      <c r="K27" s="162"/>
      <c r="L27" s="162"/>
      <c r="M27" s="162"/>
    </row>
    <row r="28" spans="1:13" s="1" customFormat="1" ht="12" customHeight="1">
      <c r="A28" s="171" t="s">
        <v>105</v>
      </c>
      <c r="B28" s="171"/>
      <c r="C28" s="171"/>
      <c r="D28" s="171"/>
      <c r="E28" s="172">
        <f>SUM(E24:E27)</f>
        <v>0</v>
      </c>
      <c r="F28" s="172"/>
      <c r="G28" s="166"/>
      <c r="H28" s="166"/>
      <c r="I28" s="166"/>
      <c r="J28" s="166"/>
      <c r="K28" s="30"/>
      <c r="L28" s="31" t="s">
        <v>78</v>
      </c>
      <c r="M28" s="32">
        <f>E20*K28/100</f>
        <v>0</v>
      </c>
    </row>
    <row r="29" spans="1:13" s="33" customFormat="1" ht="12" customHeight="1">
      <c r="A29" s="161" t="s">
        <v>106</v>
      </c>
      <c r="B29" s="161"/>
      <c r="C29" s="161"/>
      <c r="D29" s="161"/>
      <c r="E29" s="173" t="s">
        <v>107</v>
      </c>
      <c r="F29" s="173"/>
      <c r="G29" s="173"/>
      <c r="H29" s="174" t="s">
        <v>108</v>
      </c>
      <c r="I29" s="174"/>
      <c r="J29" s="174"/>
      <c r="K29" s="174"/>
      <c r="L29" s="174"/>
      <c r="M29" s="174"/>
    </row>
    <row r="30" spans="1:13" s="1" customFormat="1" ht="12" customHeight="1">
      <c r="A30" s="175"/>
      <c r="B30" s="175"/>
      <c r="C30" s="175"/>
      <c r="D30" s="175"/>
      <c r="E30" s="34" t="s">
        <v>109</v>
      </c>
      <c r="F30" s="176"/>
      <c r="G30" s="176"/>
      <c r="H30" s="34" t="s">
        <v>109</v>
      </c>
      <c r="I30" s="177"/>
      <c r="J30" s="177"/>
      <c r="K30" s="177"/>
      <c r="L30" s="177"/>
      <c r="M30" s="177"/>
    </row>
    <row r="31" spans="1:13" s="1" customFormat="1" ht="12" customHeight="1">
      <c r="A31" s="169" t="s">
        <v>110</v>
      </c>
      <c r="B31" s="169"/>
      <c r="C31" s="176"/>
      <c r="D31" s="176"/>
      <c r="E31" s="34" t="s">
        <v>110</v>
      </c>
      <c r="F31" s="176"/>
      <c r="G31" s="176"/>
      <c r="H31" s="34" t="s">
        <v>110</v>
      </c>
      <c r="I31" s="177"/>
      <c r="J31" s="177"/>
      <c r="K31" s="177"/>
      <c r="L31" s="177"/>
      <c r="M31" s="177"/>
    </row>
    <row r="32" spans="1:13" s="1" customFormat="1" ht="12" customHeight="1">
      <c r="A32" s="169"/>
      <c r="B32" s="169"/>
      <c r="C32" s="169"/>
      <c r="D32" s="169"/>
      <c r="E32" s="178" t="s">
        <v>111</v>
      </c>
      <c r="F32" s="178"/>
      <c r="G32" s="178"/>
      <c r="H32" s="179" t="s">
        <v>111</v>
      </c>
      <c r="I32" s="179"/>
      <c r="J32" s="179"/>
      <c r="K32" s="179"/>
      <c r="L32" s="179"/>
      <c r="M32" s="179"/>
    </row>
    <row r="33" spans="1:13" ht="12.75">
      <c r="A33" s="180"/>
      <c r="B33" s="180"/>
      <c r="C33" s="180"/>
      <c r="D33" s="180"/>
      <c r="E33" s="181"/>
      <c r="F33" s="181"/>
      <c r="G33" s="181"/>
      <c r="H33" s="182"/>
      <c r="I33" s="182"/>
      <c r="J33" s="182"/>
      <c r="K33" s="182"/>
      <c r="L33" s="182"/>
      <c r="M33" s="182"/>
    </row>
    <row r="34" spans="1:13" s="1" customFormat="1" ht="51.75" customHeight="1">
      <c r="A34" s="180"/>
      <c r="B34" s="180"/>
      <c r="C34" s="180"/>
      <c r="D34" s="180"/>
      <c r="E34" s="181"/>
      <c r="F34" s="181"/>
      <c r="G34" s="181"/>
      <c r="H34" s="182"/>
      <c r="I34" s="182"/>
      <c r="J34" s="182"/>
      <c r="K34" s="182"/>
      <c r="L34" s="182"/>
      <c r="M34" s="182"/>
    </row>
    <row r="35" spans="1:13" s="1" customFormat="1" ht="12" customHeight="1">
      <c r="A35" s="183" t="s">
        <v>25</v>
      </c>
      <c r="B35" s="183"/>
      <c r="C35" s="183"/>
      <c r="D35" s="183"/>
      <c r="E35" s="184">
        <v>21</v>
      </c>
      <c r="F35" s="184"/>
      <c r="G35" s="35" t="s">
        <v>112</v>
      </c>
      <c r="H35" s="185">
        <f>E28-H37</f>
        <v>0</v>
      </c>
      <c r="I35" s="185"/>
      <c r="J35" s="185"/>
      <c r="K35" s="185"/>
      <c r="L35" s="185"/>
      <c r="M35" s="36" t="s">
        <v>19</v>
      </c>
    </row>
    <row r="36" spans="1:13" s="1" customFormat="1" ht="12" customHeight="1">
      <c r="A36" s="163" t="s">
        <v>27</v>
      </c>
      <c r="B36" s="163"/>
      <c r="C36" s="163"/>
      <c r="D36" s="163"/>
      <c r="E36" s="186">
        <v>21</v>
      </c>
      <c r="F36" s="186"/>
      <c r="G36" s="37" t="s">
        <v>112</v>
      </c>
      <c r="H36" s="165">
        <f>H35*E36/100</f>
        <v>0</v>
      </c>
      <c r="I36" s="165"/>
      <c r="J36" s="165"/>
      <c r="K36" s="165"/>
      <c r="L36" s="165"/>
      <c r="M36" s="38" t="s">
        <v>19</v>
      </c>
    </row>
    <row r="37" spans="1:13" s="1" customFormat="1" ht="12" customHeight="1">
      <c r="A37" s="163" t="s">
        <v>25</v>
      </c>
      <c r="B37" s="163"/>
      <c r="C37" s="163"/>
      <c r="D37" s="163"/>
      <c r="E37" s="187">
        <v>15</v>
      </c>
      <c r="F37" s="187"/>
      <c r="G37" s="37" t="s">
        <v>112</v>
      </c>
      <c r="H37" s="168" t="s">
        <v>96</v>
      </c>
      <c r="I37" s="168"/>
      <c r="J37" s="168"/>
      <c r="K37" s="168"/>
      <c r="L37" s="168"/>
      <c r="M37" s="38" t="s">
        <v>19</v>
      </c>
    </row>
    <row r="38" spans="1:13" s="1" customFormat="1" ht="12" customHeight="1">
      <c r="A38" s="163" t="s">
        <v>27</v>
      </c>
      <c r="B38" s="163"/>
      <c r="C38" s="163"/>
      <c r="D38" s="163"/>
      <c r="E38" s="186">
        <v>15</v>
      </c>
      <c r="F38" s="186"/>
      <c r="G38" s="37" t="s">
        <v>112</v>
      </c>
      <c r="H38" s="165">
        <f>H37*E38/100</f>
        <v>0</v>
      </c>
      <c r="I38" s="165"/>
      <c r="J38" s="165"/>
      <c r="K38" s="165"/>
      <c r="L38" s="165"/>
      <c r="M38" s="38" t="s">
        <v>19</v>
      </c>
    </row>
    <row r="39" spans="1:13" s="40" customFormat="1" ht="18" customHeight="1">
      <c r="A39" s="188" t="s">
        <v>113</v>
      </c>
      <c r="B39" s="188"/>
      <c r="C39" s="188"/>
      <c r="D39" s="188"/>
      <c r="E39" s="188"/>
      <c r="F39" s="188"/>
      <c r="G39" s="188"/>
      <c r="H39" s="189">
        <f>SUM(H35:H38)</f>
        <v>0</v>
      </c>
      <c r="I39" s="189"/>
      <c r="J39" s="189"/>
      <c r="K39" s="189"/>
      <c r="L39" s="189"/>
      <c r="M39" s="39" t="s">
        <v>19</v>
      </c>
    </row>
    <row r="40" s="1" customFormat="1" ht="12" customHeight="1"/>
    <row r="41" spans="1:13" s="1" customFormat="1" ht="12" customHeight="1">
      <c r="A41" s="190" t="s">
        <v>114</v>
      </c>
      <c r="B41" s="190"/>
      <c r="C41" s="190"/>
      <c r="D41" s="190"/>
      <c r="E41" s="190"/>
      <c r="F41" s="190"/>
      <c r="G41" s="190"/>
      <c r="H41" s="190"/>
      <c r="I41" s="190"/>
      <c r="J41" s="190"/>
      <c r="K41" s="190"/>
      <c r="L41" s="190"/>
      <c r="M41" s="190"/>
    </row>
  </sheetData>
  <sheetProtection selectLockedCells="1" selectUnlockedCells="1"/>
  <mergeCells count="110">
    <mergeCell ref="A39:G39"/>
    <mergeCell ref="H39:L39"/>
    <mergeCell ref="A41:M41"/>
    <mergeCell ref="A37:D37"/>
    <mergeCell ref="E37:F37"/>
    <mergeCell ref="H37:L37"/>
    <mergeCell ref="A38:D38"/>
    <mergeCell ref="E38:F38"/>
    <mergeCell ref="H38:L38"/>
    <mergeCell ref="A35:D35"/>
    <mergeCell ref="E35:F35"/>
    <mergeCell ref="H35:L35"/>
    <mergeCell ref="A36:D36"/>
    <mergeCell ref="E36:F36"/>
    <mergeCell ref="H36:L36"/>
    <mergeCell ref="A32:D32"/>
    <mergeCell ref="E32:G32"/>
    <mergeCell ref="H32:M32"/>
    <mergeCell ref="A33:D34"/>
    <mergeCell ref="E33:G34"/>
    <mergeCell ref="H33:M34"/>
    <mergeCell ref="A30:D30"/>
    <mergeCell ref="F30:G30"/>
    <mergeCell ref="I30:M30"/>
    <mergeCell ref="A31:B31"/>
    <mergeCell ref="C31:D31"/>
    <mergeCell ref="F31:G31"/>
    <mergeCell ref="I31:M31"/>
    <mergeCell ref="A28:D28"/>
    <mergeCell ref="E28:F28"/>
    <mergeCell ref="G28:J28"/>
    <mergeCell ref="A29:D29"/>
    <mergeCell ref="E29:G29"/>
    <mergeCell ref="H29:M29"/>
    <mergeCell ref="A26:D26"/>
    <mergeCell ref="E26:F26"/>
    <mergeCell ref="G26:J26"/>
    <mergeCell ref="A27:D27"/>
    <mergeCell ref="E27:F27"/>
    <mergeCell ref="G27:M27"/>
    <mergeCell ref="A24:D24"/>
    <mergeCell ref="E24:F24"/>
    <mergeCell ref="G24:M24"/>
    <mergeCell ref="A25:D25"/>
    <mergeCell ref="E25:F25"/>
    <mergeCell ref="G25:J25"/>
    <mergeCell ref="A22:D22"/>
    <mergeCell ref="E22:F22"/>
    <mergeCell ref="G22:J22"/>
    <mergeCell ref="A23:D23"/>
    <mergeCell ref="E23:F23"/>
    <mergeCell ref="G23:J23"/>
    <mergeCell ref="A20:D20"/>
    <mergeCell ref="E20:F20"/>
    <mergeCell ref="G20:J20"/>
    <mergeCell ref="A21:D21"/>
    <mergeCell ref="E21:F21"/>
    <mergeCell ref="G21:J21"/>
    <mergeCell ref="B18:D18"/>
    <mergeCell ref="E18:F18"/>
    <mergeCell ref="G18:J18"/>
    <mergeCell ref="B19:D19"/>
    <mergeCell ref="E19:F19"/>
    <mergeCell ref="G19:J19"/>
    <mergeCell ref="E15:F15"/>
    <mergeCell ref="G15:J15"/>
    <mergeCell ref="B16:D16"/>
    <mergeCell ref="E16:F16"/>
    <mergeCell ref="G16:J16"/>
    <mergeCell ref="B17:D17"/>
    <mergeCell ref="E17:F17"/>
    <mergeCell ref="G17:J17"/>
    <mergeCell ref="A11:G11"/>
    <mergeCell ref="H11:M11"/>
    <mergeCell ref="A12:M12"/>
    <mergeCell ref="A13:F13"/>
    <mergeCell ref="G13:M13"/>
    <mergeCell ref="A14:A15"/>
    <mergeCell ref="B14:D14"/>
    <mergeCell ref="E14:F14"/>
    <mergeCell ref="G14:J14"/>
    <mergeCell ref="B15:D15"/>
    <mergeCell ref="A9:C9"/>
    <mergeCell ref="D9:G9"/>
    <mergeCell ref="H9:J9"/>
    <mergeCell ref="K9:M9"/>
    <mergeCell ref="A10:C10"/>
    <mergeCell ref="D10:G10"/>
    <mergeCell ref="H10:I10"/>
    <mergeCell ref="J10:M10"/>
    <mergeCell ref="A7:C7"/>
    <mergeCell ref="D7:G7"/>
    <mergeCell ref="H7:L7"/>
    <mergeCell ref="A8:C8"/>
    <mergeCell ref="D8:G8"/>
    <mergeCell ref="H8:L8"/>
    <mergeCell ref="A5:D5"/>
    <mergeCell ref="E5:J5"/>
    <mergeCell ref="K5:L5"/>
    <mergeCell ref="A6:D6"/>
    <mergeCell ref="E6:J6"/>
    <mergeCell ref="K6:L6"/>
    <mergeCell ref="A1:M1"/>
    <mergeCell ref="A2:M2"/>
    <mergeCell ref="A3:D3"/>
    <mergeCell ref="E3:J3"/>
    <mergeCell ref="K3:L3"/>
    <mergeCell ref="A4:D4"/>
    <mergeCell ref="E4:J4"/>
    <mergeCell ref="K4:L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E15"/>
  <sheetViews>
    <sheetView zoomScale="160" zoomScaleNormal="160" zoomScalePageLayoutView="0" workbookViewId="0" topLeftCell="A1">
      <selection activeCell="A1" sqref="A1"/>
    </sheetView>
  </sheetViews>
  <sheetFormatPr defaultColWidth="11.57421875" defaultRowHeight="12.75"/>
  <cols>
    <col min="1" max="1" width="3.8515625" style="0" customWidth="1"/>
    <col min="2" max="2" width="45.140625" style="0" customWidth="1"/>
    <col min="3" max="5" width="10.57421875" style="0" customWidth="1"/>
  </cols>
  <sheetData>
    <row r="1" spans="1:5" s="41" customFormat="1" ht="9.75">
      <c r="A1" s="191" t="s">
        <v>115</v>
      </c>
      <c r="B1" s="191"/>
      <c r="C1" s="191"/>
      <c r="D1" s="191" t="s">
        <v>116</v>
      </c>
      <c r="E1" s="191"/>
    </row>
    <row r="2" spans="1:5" s="41" customFormat="1" ht="9.75">
      <c r="A2" s="191" t="s">
        <v>393</v>
      </c>
      <c r="B2" s="191"/>
      <c r="C2" s="191"/>
      <c r="D2" s="191" t="s">
        <v>118</v>
      </c>
      <c r="E2" s="191"/>
    </row>
    <row r="3" s="42" customFormat="1" ht="9.75"/>
    <row r="4" spans="1:5" s="33" customFormat="1" ht="12.75">
      <c r="A4" s="192" t="s">
        <v>119</v>
      </c>
      <c r="B4" s="192"/>
      <c r="C4" s="192"/>
      <c r="D4" s="192"/>
      <c r="E4" s="192"/>
    </row>
    <row r="5" s="42" customFormat="1" ht="9.75"/>
    <row r="6" spans="1:5" s="42" customFormat="1" ht="9" customHeight="1">
      <c r="A6" s="193" t="s">
        <v>120</v>
      </c>
      <c r="B6" s="194" t="s">
        <v>121</v>
      </c>
      <c r="C6" s="195" t="s">
        <v>122</v>
      </c>
      <c r="D6" s="195"/>
      <c r="E6" s="195"/>
    </row>
    <row r="7" spans="1:5" s="42" customFormat="1" ht="9" customHeight="1">
      <c r="A7" s="193"/>
      <c r="B7" s="194"/>
      <c r="C7" s="43" t="s">
        <v>123</v>
      </c>
      <c r="D7" s="44" t="s">
        <v>124</v>
      </c>
      <c r="E7" s="45" t="s">
        <v>125</v>
      </c>
    </row>
    <row r="8" spans="1:5" s="50" customFormat="1" ht="11.25">
      <c r="A8" s="46"/>
      <c r="B8" s="47" t="s">
        <v>126</v>
      </c>
      <c r="C8" s="48"/>
      <c r="D8" s="48"/>
      <c r="E8" s="49"/>
    </row>
    <row r="9" spans="1:5" s="50" customFormat="1" ht="11.25">
      <c r="A9" s="51" t="s">
        <v>127</v>
      </c>
      <c r="B9" s="52" t="s">
        <v>128</v>
      </c>
      <c r="C9" s="53">
        <f>'ROZPOČET #8'!G20</f>
        <v>0</v>
      </c>
      <c r="D9" s="53">
        <f>'ROZPOČET #8'!I20</f>
        <v>0</v>
      </c>
      <c r="E9" s="54">
        <f>C9+D9</f>
        <v>0</v>
      </c>
    </row>
    <row r="10" spans="1:5" s="50" customFormat="1" ht="11.25">
      <c r="A10" s="51" t="s">
        <v>129</v>
      </c>
      <c r="B10" s="52" t="s">
        <v>130</v>
      </c>
      <c r="C10" s="53">
        <f>'ROZPOČET #8'!G24</f>
        <v>0</v>
      </c>
      <c r="D10" s="53">
        <f>'ROZPOČET #8'!I24</f>
        <v>0</v>
      </c>
      <c r="E10" s="54">
        <f>C10+D10</f>
        <v>0</v>
      </c>
    </row>
    <row r="11" spans="1:5" s="50" customFormat="1" ht="11.25">
      <c r="A11" s="51" t="s">
        <v>133</v>
      </c>
      <c r="B11" s="52" t="s">
        <v>134</v>
      </c>
      <c r="C11" s="53">
        <f>'ROZPOČET #8'!G29</f>
        <v>0</v>
      </c>
      <c r="D11" s="53">
        <f>'ROZPOČET #8'!I29</f>
        <v>0</v>
      </c>
      <c r="E11" s="54">
        <f>C11+D11</f>
        <v>0</v>
      </c>
    </row>
    <row r="12" spans="1:5" s="50" customFormat="1" ht="11.25">
      <c r="A12" s="51" t="s">
        <v>137</v>
      </c>
      <c r="B12" s="52" t="s">
        <v>138</v>
      </c>
      <c r="C12" s="53">
        <f>'ROZPOČET #8'!G32</f>
        <v>0</v>
      </c>
      <c r="D12" s="53">
        <f>'ROZPOČET #8'!I32</f>
        <v>0</v>
      </c>
      <c r="E12" s="54">
        <f>C12+D12</f>
        <v>0</v>
      </c>
    </row>
    <row r="13" spans="1:5" s="50" customFormat="1" ht="11.25">
      <c r="A13" s="55"/>
      <c r="B13" s="56" t="s">
        <v>139</v>
      </c>
      <c r="C13" s="57">
        <f>SUM(C9:C12)</f>
        <v>0</v>
      </c>
      <c r="D13" s="57">
        <f>SUM(D9:D12)</f>
        <v>0</v>
      </c>
      <c r="E13" s="58">
        <f>SUM(E9:E12)</f>
        <v>0</v>
      </c>
    </row>
    <row r="14" s="42" customFormat="1" ht="9.75"/>
    <row r="15" spans="1:5" s="50" customFormat="1" ht="11.25">
      <c r="A15" s="59"/>
      <c r="B15" s="60" t="s">
        <v>140</v>
      </c>
      <c r="C15" s="61">
        <f>C13</f>
        <v>0</v>
      </c>
      <c r="D15" s="61">
        <f>D13</f>
        <v>0</v>
      </c>
      <c r="E15" s="62">
        <f>E13</f>
        <v>0</v>
      </c>
    </row>
  </sheetData>
  <sheetProtection selectLockedCells="1" selectUnlockedCells="1"/>
  <mergeCells count="8">
    <mergeCell ref="A1:C1"/>
    <mergeCell ref="D1:E1"/>
    <mergeCell ref="A2:C2"/>
    <mergeCell ref="D2:E2"/>
    <mergeCell ref="A4:E4"/>
    <mergeCell ref="A6:A7"/>
    <mergeCell ref="B6:B7"/>
    <mergeCell ref="C6:E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K34"/>
  <sheetViews>
    <sheetView zoomScale="160" zoomScaleNormal="160" zoomScalePageLayoutView="0" workbookViewId="0" topLeftCell="A13">
      <selection activeCell="A1" sqref="A1"/>
    </sheetView>
  </sheetViews>
  <sheetFormatPr defaultColWidth="11.57421875" defaultRowHeight="12.75"/>
  <cols>
    <col min="1" max="1" width="3.7109375" style="0" customWidth="1"/>
    <col min="2" max="2" width="11.00390625" style="0" customWidth="1"/>
    <col min="3" max="3" width="42.8515625" style="0" customWidth="1"/>
    <col min="4" max="4" width="4.421875" style="0" customWidth="1"/>
    <col min="5" max="5" width="8.7109375" style="0" customWidth="1"/>
    <col min="6" max="9" width="10.57421875" style="0" customWidth="1"/>
    <col min="10" max="11" width="9.140625" style="0" customWidth="1"/>
  </cols>
  <sheetData>
    <row r="1" spans="1:11" s="41" customFormat="1" ht="9.75">
      <c r="A1" s="191" t="s">
        <v>115</v>
      </c>
      <c r="B1" s="191"/>
      <c r="C1" s="191"/>
      <c r="D1" s="191"/>
      <c r="E1" s="191"/>
      <c r="F1" s="191"/>
      <c r="G1" s="191"/>
      <c r="H1" s="191"/>
      <c r="I1" s="191"/>
      <c r="J1" s="191" t="s">
        <v>116</v>
      </c>
      <c r="K1" s="191"/>
    </row>
    <row r="2" spans="1:11" s="41" customFormat="1" ht="9.75">
      <c r="A2" s="191" t="s">
        <v>393</v>
      </c>
      <c r="B2" s="191"/>
      <c r="C2" s="191"/>
      <c r="D2" s="191"/>
      <c r="E2" s="191"/>
      <c r="F2" s="191"/>
      <c r="G2" s="191"/>
      <c r="H2" s="191"/>
      <c r="I2" s="191"/>
      <c r="J2" s="191" t="s">
        <v>118</v>
      </c>
      <c r="K2" s="191"/>
    </row>
    <row r="3" s="42" customFormat="1" ht="9.75"/>
    <row r="4" spans="1:11" s="1" customFormat="1" ht="12.75">
      <c r="A4" s="192" t="s">
        <v>141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</row>
    <row r="5" s="42" customFormat="1" ht="9.75"/>
    <row r="6" spans="1:11" s="42" customFormat="1" ht="9" customHeight="1">
      <c r="A6" s="63" t="s">
        <v>142</v>
      </c>
      <c r="B6" s="196" t="s">
        <v>143</v>
      </c>
      <c r="C6" s="196" t="s">
        <v>144</v>
      </c>
      <c r="D6" s="196" t="s">
        <v>145</v>
      </c>
      <c r="E6" s="196" t="s">
        <v>146</v>
      </c>
      <c r="F6" s="197" t="s">
        <v>147</v>
      </c>
      <c r="G6" s="197"/>
      <c r="H6" s="197"/>
      <c r="I6" s="197"/>
      <c r="J6" s="198" t="s">
        <v>148</v>
      </c>
      <c r="K6" s="198"/>
    </row>
    <row r="7" spans="1:11" s="42" customFormat="1" ht="9" customHeight="1">
      <c r="A7" s="64" t="s">
        <v>149</v>
      </c>
      <c r="B7" s="196"/>
      <c r="C7" s="196"/>
      <c r="D7" s="196"/>
      <c r="E7" s="196"/>
      <c r="F7" s="199" t="s">
        <v>123</v>
      </c>
      <c r="G7" s="199"/>
      <c r="H7" s="200" t="s">
        <v>124</v>
      </c>
      <c r="I7" s="200"/>
      <c r="J7" s="198"/>
      <c r="K7" s="198"/>
    </row>
    <row r="8" spans="1:11" s="42" customFormat="1" ht="9" customHeight="1">
      <c r="A8" s="64" t="s">
        <v>150</v>
      </c>
      <c r="B8" s="196"/>
      <c r="C8" s="196"/>
      <c r="D8" s="196"/>
      <c r="E8" s="196"/>
      <c r="F8" s="65" t="s">
        <v>151</v>
      </c>
      <c r="G8" s="66" t="s">
        <v>152</v>
      </c>
      <c r="H8" s="67" t="s">
        <v>151</v>
      </c>
      <c r="I8" s="66" t="s">
        <v>152</v>
      </c>
      <c r="J8" s="67" t="s">
        <v>151</v>
      </c>
      <c r="K8" s="68" t="s">
        <v>152</v>
      </c>
    </row>
    <row r="9" spans="1:11" s="42" customFormat="1" ht="9" customHeight="1">
      <c r="A9" s="69" t="s">
        <v>153</v>
      </c>
      <c r="B9" s="70" t="s">
        <v>154</v>
      </c>
      <c r="C9" s="70" t="s">
        <v>155</v>
      </c>
      <c r="D9" s="70" t="s">
        <v>156</v>
      </c>
      <c r="E9" s="70" t="s">
        <v>157</v>
      </c>
      <c r="F9" s="71" t="s">
        <v>158</v>
      </c>
      <c r="G9" s="72" t="s">
        <v>159</v>
      </c>
      <c r="H9" s="73" t="s">
        <v>160</v>
      </c>
      <c r="I9" s="72" t="s">
        <v>161</v>
      </c>
      <c r="J9" s="73" t="s">
        <v>162</v>
      </c>
      <c r="K9" s="74" t="s">
        <v>163</v>
      </c>
    </row>
    <row r="10" spans="1:11" s="80" customFormat="1" ht="11.25">
      <c r="A10" s="75"/>
      <c r="B10" s="76"/>
      <c r="C10" s="77" t="s">
        <v>126</v>
      </c>
      <c r="D10" s="76"/>
      <c r="E10" s="76"/>
      <c r="F10" s="78"/>
      <c r="G10" s="79"/>
      <c r="H10" s="79"/>
      <c r="J10" s="81"/>
      <c r="K10" s="82"/>
    </row>
    <row r="11" spans="1:11" s="80" customFormat="1" ht="11.25">
      <c r="A11" s="83"/>
      <c r="B11" s="84" t="s">
        <v>164</v>
      </c>
      <c r="C11" s="85" t="s">
        <v>165</v>
      </c>
      <c r="D11" s="86"/>
      <c r="E11" s="86"/>
      <c r="F11" s="87"/>
      <c r="G11" s="88"/>
      <c r="H11" s="88"/>
      <c r="I11" s="89"/>
      <c r="J11" s="90"/>
      <c r="K11" s="91"/>
    </row>
    <row r="12" spans="1:11" s="42" customFormat="1" ht="9.75">
      <c r="A12" s="92" t="s">
        <v>127</v>
      </c>
      <c r="B12" s="93" t="s">
        <v>306</v>
      </c>
      <c r="C12" s="93" t="s">
        <v>307</v>
      </c>
      <c r="D12" s="94" t="s">
        <v>168</v>
      </c>
      <c r="E12" s="95">
        <v>25.16</v>
      </c>
      <c r="F12" s="96"/>
      <c r="G12" s="97">
        <f>E12*F12</f>
        <v>0</v>
      </c>
      <c r="H12" s="97"/>
      <c r="I12" s="97">
        <f>E12*H12</f>
        <v>0</v>
      </c>
      <c r="J12" s="98">
        <v>0</v>
      </c>
      <c r="K12" s="99">
        <f>E12*J12</f>
        <v>0</v>
      </c>
    </row>
    <row r="13" spans="1:11" s="42" customFormat="1" ht="9.75">
      <c r="A13" s="100"/>
      <c r="B13" s="93"/>
      <c r="C13" s="93" t="s">
        <v>394</v>
      </c>
      <c r="D13" s="94"/>
      <c r="E13" s="102"/>
      <c r="F13" s="100"/>
      <c r="G13" s="102"/>
      <c r="H13" s="102"/>
      <c r="I13" s="102"/>
      <c r="J13" s="102"/>
      <c r="K13" s="103"/>
    </row>
    <row r="14" spans="1:11" s="42" customFormat="1" ht="9.75">
      <c r="A14" s="104">
        <f>A12+1</f>
        <v>2</v>
      </c>
      <c r="B14" s="93" t="s">
        <v>170</v>
      </c>
      <c r="C14" s="93" t="s">
        <v>171</v>
      </c>
      <c r="D14" s="94" t="s">
        <v>168</v>
      </c>
      <c r="E14" s="95">
        <v>25.16</v>
      </c>
      <c r="F14" s="96"/>
      <c r="G14" s="97">
        <f>E14*F14</f>
        <v>0</v>
      </c>
      <c r="H14" s="97"/>
      <c r="I14" s="97">
        <f>E14*H14</f>
        <v>0</v>
      </c>
      <c r="J14" s="98">
        <v>0</v>
      </c>
      <c r="K14" s="99">
        <f>E14*J14</f>
        <v>0</v>
      </c>
    </row>
    <row r="15" spans="1:11" s="42" customFormat="1" ht="9.75">
      <c r="A15" s="104">
        <f>A14+1</f>
        <v>3</v>
      </c>
      <c r="B15" s="93" t="s">
        <v>172</v>
      </c>
      <c r="C15" s="93" t="s">
        <v>173</v>
      </c>
      <c r="D15" s="94" t="s">
        <v>168</v>
      </c>
      <c r="E15" s="95">
        <v>25.16</v>
      </c>
      <c r="F15" s="96"/>
      <c r="G15" s="97">
        <f>E15*F15</f>
        <v>0</v>
      </c>
      <c r="H15" s="97"/>
      <c r="I15" s="97">
        <f>E15*H15</f>
        <v>0</v>
      </c>
      <c r="J15" s="98">
        <v>0</v>
      </c>
      <c r="K15" s="99">
        <f>E15*J15</f>
        <v>0</v>
      </c>
    </row>
    <row r="16" spans="1:11" s="42" customFormat="1" ht="9.75">
      <c r="A16" s="104">
        <f>A15+1</f>
        <v>4</v>
      </c>
      <c r="B16" s="93" t="s">
        <v>174</v>
      </c>
      <c r="C16" s="93" t="s">
        <v>175</v>
      </c>
      <c r="D16" s="94" t="s">
        <v>168</v>
      </c>
      <c r="E16" s="95">
        <v>251.6</v>
      </c>
      <c r="F16" s="96"/>
      <c r="G16" s="97">
        <f>E16*F16</f>
        <v>0</v>
      </c>
      <c r="H16" s="97"/>
      <c r="I16" s="97">
        <f>E16*H16</f>
        <v>0</v>
      </c>
      <c r="J16" s="98">
        <v>0</v>
      </c>
      <c r="K16" s="99">
        <f>E16*J16</f>
        <v>0</v>
      </c>
    </row>
    <row r="17" spans="1:11" s="42" customFormat="1" ht="9.75">
      <c r="A17" s="104">
        <f>A16+1</f>
        <v>5</v>
      </c>
      <c r="B17" s="93" t="s">
        <v>176</v>
      </c>
      <c r="C17" s="93" t="s">
        <v>177</v>
      </c>
      <c r="D17" s="94" t="s">
        <v>168</v>
      </c>
      <c r="E17" s="95">
        <v>25.16</v>
      </c>
      <c r="F17" s="96"/>
      <c r="G17" s="97">
        <f>E17*F17</f>
        <v>0</v>
      </c>
      <c r="H17" s="97"/>
      <c r="I17" s="97">
        <f>E17*H17</f>
        <v>0</v>
      </c>
      <c r="J17" s="98">
        <v>0</v>
      </c>
      <c r="K17" s="99">
        <f>E17*J17</f>
        <v>0</v>
      </c>
    </row>
    <row r="18" spans="1:11" s="42" customFormat="1" ht="9.75">
      <c r="A18" s="104">
        <f>A17+1</f>
        <v>6</v>
      </c>
      <c r="B18" s="93" t="s">
        <v>309</v>
      </c>
      <c r="C18" s="93" t="s">
        <v>310</v>
      </c>
      <c r="D18" s="94" t="s">
        <v>180</v>
      </c>
      <c r="E18" s="95">
        <v>71.89</v>
      </c>
      <c r="F18" s="96"/>
      <c r="G18" s="97">
        <f>E18*F18</f>
        <v>0</v>
      </c>
      <c r="H18" s="97"/>
      <c r="I18" s="97">
        <f>E18*H18</f>
        <v>0</v>
      </c>
      <c r="J18" s="98">
        <v>0</v>
      </c>
      <c r="K18" s="99">
        <f>E18*J18</f>
        <v>0</v>
      </c>
    </row>
    <row r="19" spans="1:11" s="42" customFormat="1" ht="9.75">
      <c r="A19" s="100"/>
      <c r="B19" s="93"/>
      <c r="C19" s="93" t="s">
        <v>395</v>
      </c>
      <c r="D19" s="94"/>
      <c r="E19" s="102"/>
      <c r="F19" s="100"/>
      <c r="G19" s="102"/>
      <c r="H19" s="102"/>
      <c r="I19" s="102"/>
      <c r="J19" s="102"/>
      <c r="K19" s="103"/>
    </row>
    <row r="20" spans="1:11" s="80" customFormat="1" ht="11.25">
      <c r="A20" s="105"/>
      <c r="B20" s="106" t="s">
        <v>127</v>
      </c>
      <c r="C20" s="107" t="s">
        <v>185</v>
      </c>
      <c r="D20" s="108"/>
      <c r="E20" s="108"/>
      <c r="F20" s="109"/>
      <c r="G20" s="110">
        <f>SUM(G12:G19)</f>
        <v>0</v>
      </c>
      <c r="H20" s="111"/>
      <c r="I20" s="112">
        <f>SUM(I12:I19)</f>
        <v>0</v>
      </c>
      <c r="J20" s="113"/>
      <c r="K20" s="114">
        <f>SUM(K12:K19)</f>
        <v>0</v>
      </c>
    </row>
    <row r="21" spans="1:11" s="80" customFormat="1" ht="11.25">
      <c r="A21" s="83"/>
      <c r="B21" s="84" t="s">
        <v>186</v>
      </c>
      <c r="C21" s="85" t="s">
        <v>187</v>
      </c>
      <c r="D21" s="86"/>
      <c r="E21" s="86"/>
      <c r="F21" s="87"/>
      <c r="G21" s="88"/>
      <c r="H21" s="88"/>
      <c r="I21" s="89"/>
      <c r="J21" s="90"/>
      <c r="K21" s="91"/>
    </row>
    <row r="22" spans="1:11" s="42" customFormat="1" ht="9.75">
      <c r="A22" s="104">
        <f>A18+1</f>
        <v>7</v>
      </c>
      <c r="B22" s="93" t="s">
        <v>206</v>
      </c>
      <c r="C22" s="93" t="s">
        <v>207</v>
      </c>
      <c r="D22" s="94" t="s">
        <v>180</v>
      </c>
      <c r="E22" s="95">
        <v>134.54</v>
      </c>
      <c r="F22" s="96"/>
      <c r="G22" s="97">
        <f>E22*F22</f>
        <v>0</v>
      </c>
      <c r="H22" s="97"/>
      <c r="I22" s="97">
        <f>E22*H22</f>
        <v>0</v>
      </c>
      <c r="J22" s="98">
        <v>0.27994</v>
      </c>
      <c r="K22" s="99">
        <f>E22*J22</f>
        <v>37.6631276</v>
      </c>
    </row>
    <row r="23" spans="1:11" s="42" customFormat="1" ht="9.75">
      <c r="A23" s="100"/>
      <c r="B23" s="93"/>
      <c r="C23" s="93" t="s">
        <v>396</v>
      </c>
      <c r="D23" s="94"/>
      <c r="E23" s="102"/>
      <c r="F23" s="100"/>
      <c r="G23" s="102"/>
      <c r="H23" s="102"/>
      <c r="I23" s="102"/>
      <c r="J23" s="102"/>
      <c r="K23" s="103"/>
    </row>
    <row r="24" spans="1:11" s="80" customFormat="1" ht="11.25">
      <c r="A24" s="105"/>
      <c r="B24" s="106" t="s">
        <v>129</v>
      </c>
      <c r="C24" s="107" t="s">
        <v>213</v>
      </c>
      <c r="D24" s="108"/>
      <c r="E24" s="108"/>
      <c r="F24" s="109"/>
      <c r="G24" s="110">
        <f>SUM(G22:G23)</f>
        <v>0</v>
      </c>
      <c r="H24" s="111"/>
      <c r="I24" s="112">
        <f>SUM(I22:I23)</f>
        <v>0</v>
      </c>
      <c r="J24" s="113"/>
      <c r="K24" s="114">
        <f>SUM(K22:K23)</f>
        <v>37.6631276</v>
      </c>
    </row>
    <row r="25" spans="1:11" s="80" customFormat="1" ht="11.25">
      <c r="A25" s="83"/>
      <c r="B25" s="84" t="s">
        <v>226</v>
      </c>
      <c r="C25" s="85" t="s">
        <v>227</v>
      </c>
      <c r="D25" s="86"/>
      <c r="E25" s="86"/>
      <c r="F25" s="87"/>
      <c r="G25" s="88"/>
      <c r="H25" s="88"/>
      <c r="I25" s="89"/>
      <c r="J25" s="90"/>
      <c r="K25" s="91"/>
    </row>
    <row r="26" spans="1:11" s="42" customFormat="1" ht="9.75">
      <c r="A26" s="104">
        <f>A22+1</f>
        <v>8</v>
      </c>
      <c r="B26" s="93" t="s">
        <v>319</v>
      </c>
      <c r="C26" s="93" t="s">
        <v>320</v>
      </c>
      <c r="D26" s="94" t="s">
        <v>211</v>
      </c>
      <c r="E26" s="95">
        <v>287.55</v>
      </c>
      <c r="F26" s="96"/>
      <c r="G26" s="97">
        <f>E26*F26</f>
        <v>0</v>
      </c>
      <c r="H26" s="97"/>
      <c r="I26" s="97">
        <f>E26*H26</f>
        <v>0</v>
      </c>
      <c r="J26" s="98">
        <v>0.1396075</v>
      </c>
      <c r="K26" s="99">
        <f>E26*J26</f>
        <v>40.144136625</v>
      </c>
    </row>
    <row r="27" spans="1:11" s="42" customFormat="1" ht="9.75">
      <c r="A27" s="104">
        <f>A26+1</f>
        <v>9</v>
      </c>
      <c r="B27" s="93" t="s">
        <v>327</v>
      </c>
      <c r="C27" s="93" t="s">
        <v>328</v>
      </c>
      <c r="D27" s="94" t="s">
        <v>211</v>
      </c>
      <c r="E27" s="95">
        <v>293.3</v>
      </c>
      <c r="F27" s="96"/>
      <c r="G27" s="97">
        <f>E27*F27</f>
        <v>0</v>
      </c>
      <c r="H27" s="97"/>
      <c r="I27" s="97">
        <f>E27*H27</f>
        <v>0</v>
      </c>
      <c r="J27" s="98">
        <v>0.053</v>
      </c>
      <c r="K27" s="99">
        <f>E27*J27</f>
        <v>15.5449</v>
      </c>
    </row>
    <row r="28" spans="1:11" s="42" customFormat="1" ht="9.75">
      <c r="A28" s="100"/>
      <c r="B28" s="93"/>
      <c r="C28" s="93" t="s">
        <v>397</v>
      </c>
      <c r="D28" s="94"/>
      <c r="E28" s="102"/>
      <c r="F28" s="100"/>
      <c r="G28" s="102"/>
      <c r="H28" s="102"/>
      <c r="I28" s="102"/>
      <c r="J28" s="102"/>
      <c r="K28" s="103"/>
    </row>
    <row r="29" spans="1:11" s="80" customFormat="1" ht="11.25">
      <c r="A29" s="105"/>
      <c r="B29" s="106" t="s">
        <v>133</v>
      </c>
      <c r="C29" s="107" t="s">
        <v>260</v>
      </c>
      <c r="D29" s="108"/>
      <c r="E29" s="108"/>
      <c r="F29" s="109"/>
      <c r="G29" s="110">
        <f>SUM(G26:G28)</f>
        <v>0</v>
      </c>
      <c r="H29" s="111"/>
      <c r="I29" s="112">
        <f>SUM(I26:I28)</f>
        <v>0</v>
      </c>
      <c r="J29" s="113"/>
      <c r="K29" s="114">
        <f>SUM(K26:K28)</f>
        <v>55.689036625</v>
      </c>
    </row>
    <row r="30" spans="1:11" s="80" customFormat="1" ht="11.25">
      <c r="A30" s="83"/>
      <c r="B30" s="84" t="s">
        <v>271</v>
      </c>
      <c r="C30" s="85" t="s">
        <v>272</v>
      </c>
      <c r="D30" s="86"/>
      <c r="E30" s="86"/>
      <c r="F30" s="87"/>
      <c r="G30" s="88"/>
      <c r="H30" s="88"/>
      <c r="I30" s="89"/>
      <c r="J30" s="90"/>
      <c r="K30" s="91"/>
    </row>
    <row r="31" spans="1:11" s="42" customFormat="1" ht="9.75">
      <c r="A31" s="104">
        <f>A27+1</f>
        <v>10</v>
      </c>
      <c r="B31" s="93" t="s">
        <v>273</v>
      </c>
      <c r="C31" s="93" t="s">
        <v>274</v>
      </c>
      <c r="D31" s="94" t="s">
        <v>195</v>
      </c>
      <c r="E31" s="98">
        <v>93.352164225</v>
      </c>
      <c r="F31" s="96"/>
      <c r="G31" s="97">
        <f>E31*F31</f>
        <v>0</v>
      </c>
      <c r="H31" s="97"/>
      <c r="I31" s="97">
        <f>E31*H31</f>
        <v>0</v>
      </c>
      <c r="J31" s="98">
        <v>0</v>
      </c>
      <c r="K31" s="99">
        <f>E31*J31</f>
        <v>0</v>
      </c>
    </row>
    <row r="32" spans="1:11" s="80" customFormat="1" ht="11.25">
      <c r="A32" s="105"/>
      <c r="B32" s="106" t="s">
        <v>137</v>
      </c>
      <c r="C32" s="107" t="s">
        <v>275</v>
      </c>
      <c r="D32" s="108"/>
      <c r="E32" s="108"/>
      <c r="F32" s="109"/>
      <c r="G32" s="110">
        <f>SUM(G31:G31)</f>
        <v>0</v>
      </c>
      <c r="H32" s="111"/>
      <c r="I32" s="112">
        <f>SUM(I31:I31)</f>
        <v>0</v>
      </c>
      <c r="J32" s="113"/>
      <c r="K32" s="114">
        <f>SUM(K31:K31)</f>
        <v>0</v>
      </c>
    </row>
    <row r="33" spans="1:11" ht="12.75">
      <c r="A33" s="115"/>
      <c r="B33" s="115"/>
      <c r="C33" s="115"/>
      <c r="D33" s="115"/>
      <c r="E33" s="115"/>
      <c r="F33" s="115"/>
      <c r="G33" s="115"/>
      <c r="H33" s="115"/>
      <c r="I33" s="115"/>
      <c r="J33" s="115"/>
      <c r="K33" s="115"/>
    </row>
    <row r="34" spans="1:11" s="80" customFormat="1" ht="11.25">
      <c r="A34" s="116"/>
      <c r="B34" s="117"/>
      <c r="C34" s="118" t="s">
        <v>276</v>
      </c>
      <c r="D34" s="119"/>
      <c r="E34" s="119"/>
      <c r="F34" s="119"/>
      <c r="G34" s="119"/>
      <c r="H34" s="119"/>
      <c r="I34" s="119"/>
      <c r="J34" s="201">
        <f>'KRYCÍ LIST #8'!E20</f>
        <v>0</v>
      </c>
      <c r="K34" s="201"/>
    </row>
  </sheetData>
  <sheetProtection selectLockedCells="1" selectUnlockedCells="1"/>
  <mergeCells count="14">
    <mergeCell ref="J6:K7"/>
    <mergeCell ref="F7:G7"/>
    <mergeCell ref="H7:I7"/>
    <mergeCell ref="J34:K34"/>
    <mergeCell ref="A1:I1"/>
    <mergeCell ref="J1:K1"/>
    <mergeCell ref="A2:I2"/>
    <mergeCell ref="J2:K2"/>
    <mergeCell ref="A4:K4"/>
    <mergeCell ref="B6:B8"/>
    <mergeCell ref="C6:C8"/>
    <mergeCell ref="D6:D8"/>
    <mergeCell ref="E6:E8"/>
    <mergeCell ref="F6:I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M41"/>
  <sheetViews>
    <sheetView zoomScale="160" zoomScaleNormal="160" zoomScalePageLayoutView="0" workbookViewId="0" topLeftCell="A1">
      <selection activeCell="A1" sqref="A1"/>
    </sheetView>
  </sheetViews>
  <sheetFormatPr defaultColWidth="11.57421875" defaultRowHeight="12.75"/>
  <cols>
    <col min="1" max="1" width="2.00390625" style="0" customWidth="1"/>
    <col min="2" max="2" width="4.28125" style="0" customWidth="1"/>
    <col min="3" max="3" width="4.140625" style="0" customWidth="1"/>
    <col min="4" max="4" width="6.7109375" style="0" customWidth="1"/>
    <col min="5" max="5" width="6.28125" style="0" customWidth="1"/>
    <col min="6" max="6" width="9.57421875" style="0" customWidth="1"/>
    <col min="7" max="7" width="12.28125" style="0" customWidth="1"/>
    <col min="8" max="8" width="6.28125" style="0" customWidth="1"/>
    <col min="9" max="9" width="2.421875" style="0" customWidth="1"/>
    <col min="10" max="10" width="4.8515625" style="0" customWidth="1"/>
    <col min="11" max="11" width="10.8515625" style="0" customWidth="1"/>
    <col min="12" max="12" width="2.421875" style="0" customWidth="1"/>
    <col min="13" max="13" width="13.421875" style="0" customWidth="1"/>
  </cols>
  <sheetData>
    <row r="1" spans="1:13" ht="16.5" customHeight="1">
      <c r="A1" s="147" t="s">
        <v>62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</row>
    <row r="2" spans="1:13" ht="9" customHeight="1">
      <c r="A2" s="148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</row>
    <row r="3" spans="1:13" ht="12" customHeight="1">
      <c r="A3" s="149" t="s">
        <v>63</v>
      </c>
      <c r="B3" s="149"/>
      <c r="C3" s="149"/>
      <c r="D3" s="149"/>
      <c r="E3" s="150" t="s">
        <v>64</v>
      </c>
      <c r="F3" s="150"/>
      <c r="G3" s="150"/>
      <c r="H3" s="150"/>
      <c r="I3" s="150"/>
      <c r="J3" s="150"/>
      <c r="K3" s="150" t="s">
        <v>65</v>
      </c>
      <c r="L3" s="150"/>
      <c r="M3" s="25" t="s">
        <v>66</v>
      </c>
    </row>
    <row r="4" spans="1:13" ht="12.75" customHeight="1">
      <c r="A4" s="151" t="s">
        <v>59</v>
      </c>
      <c r="B4" s="151"/>
      <c r="C4" s="151"/>
      <c r="D4" s="151"/>
      <c r="E4" s="152" t="s">
        <v>60</v>
      </c>
      <c r="F4" s="152"/>
      <c r="G4" s="152"/>
      <c r="H4" s="152"/>
      <c r="I4" s="152"/>
      <c r="J4" s="152"/>
      <c r="K4" s="153"/>
      <c r="L4" s="153"/>
      <c r="M4" s="26" t="s">
        <v>67</v>
      </c>
    </row>
    <row r="5" spans="1:13" ht="12" customHeight="1">
      <c r="A5" s="154" t="s">
        <v>68</v>
      </c>
      <c r="B5" s="154"/>
      <c r="C5" s="154"/>
      <c r="D5" s="154"/>
      <c r="E5" s="155" t="s">
        <v>69</v>
      </c>
      <c r="F5" s="155"/>
      <c r="G5" s="155"/>
      <c r="H5" s="155"/>
      <c r="I5" s="155"/>
      <c r="J5" s="155"/>
      <c r="K5" s="155" t="s">
        <v>70</v>
      </c>
      <c r="L5" s="155"/>
      <c r="M5" s="27" t="s">
        <v>71</v>
      </c>
    </row>
    <row r="6" spans="1:13" ht="23.25" customHeight="1">
      <c r="A6" s="151" t="s">
        <v>4</v>
      </c>
      <c r="B6" s="151"/>
      <c r="C6" s="151"/>
      <c r="D6" s="151"/>
      <c r="E6" s="152" t="s">
        <v>5</v>
      </c>
      <c r="F6" s="152"/>
      <c r="G6" s="152"/>
      <c r="H6" s="152"/>
      <c r="I6" s="152"/>
      <c r="J6" s="152"/>
      <c r="K6" s="153"/>
      <c r="L6" s="153"/>
      <c r="M6" s="26"/>
    </row>
    <row r="7" spans="1:13" s="1" customFormat="1" ht="12" customHeight="1">
      <c r="A7" s="154" t="s">
        <v>30</v>
      </c>
      <c r="B7" s="154"/>
      <c r="C7" s="154"/>
      <c r="D7" s="156" t="s">
        <v>11</v>
      </c>
      <c r="E7" s="156"/>
      <c r="F7" s="156"/>
      <c r="G7" s="156"/>
      <c r="H7" s="155" t="s">
        <v>72</v>
      </c>
      <c r="I7" s="155"/>
      <c r="J7" s="155"/>
      <c r="K7" s="155"/>
      <c r="L7" s="155"/>
      <c r="M7" s="8"/>
    </row>
    <row r="8" spans="1:13" s="1" customFormat="1" ht="12" customHeight="1">
      <c r="A8" s="154" t="s">
        <v>33</v>
      </c>
      <c r="B8" s="154"/>
      <c r="C8" s="154"/>
      <c r="D8" s="156" t="s">
        <v>14</v>
      </c>
      <c r="E8" s="156"/>
      <c r="F8" s="156"/>
      <c r="G8" s="156"/>
      <c r="H8" s="155" t="s">
        <v>73</v>
      </c>
      <c r="I8" s="155"/>
      <c r="J8" s="155"/>
      <c r="K8" s="155"/>
      <c r="L8" s="155"/>
      <c r="M8" s="28">
        <f>IF(M7=0,"",E28/M7)</f>
      </c>
    </row>
    <row r="9" spans="1:13" ht="12" customHeight="1">
      <c r="A9" s="154" t="s">
        <v>74</v>
      </c>
      <c r="B9" s="154"/>
      <c r="C9" s="154"/>
      <c r="D9" s="156"/>
      <c r="E9" s="156"/>
      <c r="F9" s="156"/>
      <c r="G9" s="156"/>
      <c r="H9" s="155" t="s">
        <v>75</v>
      </c>
      <c r="I9" s="155"/>
      <c r="J9" s="155"/>
      <c r="K9" s="157"/>
      <c r="L9" s="157"/>
      <c r="M9" s="157"/>
    </row>
    <row r="10" spans="1:13" s="1" customFormat="1" ht="12" customHeight="1">
      <c r="A10" s="154" t="s">
        <v>31</v>
      </c>
      <c r="B10" s="154"/>
      <c r="C10" s="154"/>
      <c r="D10" s="156"/>
      <c r="E10" s="156"/>
      <c r="F10" s="156"/>
      <c r="G10" s="156"/>
      <c r="H10" s="155" t="s">
        <v>34</v>
      </c>
      <c r="I10" s="155"/>
      <c r="J10" s="158"/>
      <c r="K10" s="158"/>
      <c r="L10" s="158"/>
      <c r="M10" s="158"/>
    </row>
    <row r="11" spans="1:13" ht="12" customHeight="1">
      <c r="A11" s="159"/>
      <c r="B11" s="159"/>
      <c r="C11" s="159"/>
      <c r="D11" s="159"/>
      <c r="E11" s="159"/>
      <c r="F11" s="159"/>
      <c r="G11" s="159"/>
      <c r="H11" s="160"/>
      <c r="I11" s="160"/>
      <c r="J11" s="160"/>
      <c r="K11" s="160"/>
      <c r="L11" s="160"/>
      <c r="M11" s="160"/>
    </row>
    <row r="12" spans="1:13" ht="26.25" customHeight="1">
      <c r="A12" s="131" t="s">
        <v>17</v>
      </c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</row>
    <row r="13" spans="1:13" ht="12" customHeight="1">
      <c r="A13" s="161" t="s">
        <v>18</v>
      </c>
      <c r="B13" s="161"/>
      <c r="C13" s="161"/>
      <c r="D13" s="161"/>
      <c r="E13" s="161"/>
      <c r="F13" s="161"/>
      <c r="G13" s="162" t="s">
        <v>21</v>
      </c>
      <c r="H13" s="162"/>
      <c r="I13" s="162"/>
      <c r="J13" s="162"/>
      <c r="K13" s="162"/>
      <c r="L13" s="162"/>
      <c r="M13" s="162"/>
    </row>
    <row r="14" spans="1:13" s="1" customFormat="1" ht="12" customHeight="1">
      <c r="A14" s="163"/>
      <c r="B14" s="164" t="s">
        <v>76</v>
      </c>
      <c r="C14" s="164"/>
      <c r="D14" s="164"/>
      <c r="E14" s="165">
        <f>'REKAPITULACE #9'!C12</f>
        <v>0</v>
      </c>
      <c r="F14" s="165"/>
      <c r="G14" s="166" t="s">
        <v>77</v>
      </c>
      <c r="H14" s="166"/>
      <c r="I14" s="166"/>
      <c r="J14" s="166"/>
      <c r="K14" s="30"/>
      <c r="L14" s="31" t="s">
        <v>78</v>
      </c>
      <c r="M14" s="32">
        <f>E20*K14/100</f>
        <v>0</v>
      </c>
    </row>
    <row r="15" spans="1:13" s="1" customFormat="1" ht="12" customHeight="1">
      <c r="A15" s="163"/>
      <c r="B15" s="164" t="s">
        <v>79</v>
      </c>
      <c r="C15" s="164"/>
      <c r="D15" s="164"/>
      <c r="E15" s="165">
        <f>'REKAPITULACE #9'!D12</f>
        <v>0</v>
      </c>
      <c r="F15" s="165"/>
      <c r="G15" s="166" t="s">
        <v>80</v>
      </c>
      <c r="H15" s="166"/>
      <c r="I15" s="166"/>
      <c r="J15" s="166"/>
      <c r="K15" s="30"/>
      <c r="L15" s="31" t="s">
        <v>78</v>
      </c>
      <c r="M15" s="32">
        <f>E20*K15/100</f>
        <v>0</v>
      </c>
    </row>
    <row r="16" spans="1:13" s="1" customFormat="1" ht="12" customHeight="1">
      <c r="A16" s="29" t="s">
        <v>81</v>
      </c>
      <c r="B16" s="167" t="s">
        <v>82</v>
      </c>
      <c r="C16" s="167"/>
      <c r="D16" s="167"/>
      <c r="E16" s="165">
        <f>'REKAPITULACE #9'!E10</f>
        <v>0</v>
      </c>
      <c r="F16" s="165"/>
      <c r="G16" s="166" t="s">
        <v>83</v>
      </c>
      <c r="H16" s="166"/>
      <c r="I16" s="166"/>
      <c r="J16" s="166"/>
      <c r="K16" s="30"/>
      <c r="L16" s="31" t="s">
        <v>78</v>
      </c>
      <c r="M16" s="32">
        <f>E20*K16/100</f>
        <v>0</v>
      </c>
    </row>
    <row r="17" spans="1:13" s="1" customFormat="1" ht="12" customHeight="1">
      <c r="A17" s="29" t="s">
        <v>84</v>
      </c>
      <c r="B17" s="167" t="s">
        <v>85</v>
      </c>
      <c r="C17" s="167"/>
      <c r="D17" s="167"/>
      <c r="E17" s="165">
        <v>0</v>
      </c>
      <c r="F17" s="165"/>
      <c r="G17" s="166" t="s">
        <v>86</v>
      </c>
      <c r="H17" s="166"/>
      <c r="I17" s="166"/>
      <c r="J17" s="166"/>
      <c r="K17" s="30"/>
      <c r="L17" s="31" t="s">
        <v>78</v>
      </c>
      <c r="M17" s="32">
        <f>E20*K17/100</f>
        <v>0</v>
      </c>
    </row>
    <row r="18" spans="1:13" s="1" customFormat="1" ht="12" customHeight="1">
      <c r="A18" s="29" t="s">
        <v>87</v>
      </c>
      <c r="B18" s="167" t="s">
        <v>88</v>
      </c>
      <c r="C18" s="167"/>
      <c r="D18" s="167"/>
      <c r="E18" s="165">
        <v>0</v>
      </c>
      <c r="F18" s="165"/>
      <c r="G18" s="166" t="s">
        <v>89</v>
      </c>
      <c r="H18" s="166"/>
      <c r="I18" s="166"/>
      <c r="J18" s="166"/>
      <c r="K18" s="30"/>
      <c r="L18" s="31" t="s">
        <v>78</v>
      </c>
      <c r="M18" s="32">
        <f>E20*K18/100</f>
        <v>0</v>
      </c>
    </row>
    <row r="19" spans="1:13" s="1" customFormat="1" ht="12" customHeight="1">
      <c r="A19" s="29" t="s">
        <v>90</v>
      </c>
      <c r="B19" s="167" t="s">
        <v>91</v>
      </c>
      <c r="C19" s="167"/>
      <c r="D19" s="167"/>
      <c r="E19" s="165">
        <v>0</v>
      </c>
      <c r="F19" s="165"/>
      <c r="G19" s="166" t="s">
        <v>92</v>
      </c>
      <c r="H19" s="166"/>
      <c r="I19" s="166"/>
      <c r="J19" s="166"/>
      <c r="K19" s="30"/>
      <c r="L19" s="31" t="s">
        <v>78</v>
      </c>
      <c r="M19" s="32">
        <f>E20*K19/100</f>
        <v>0</v>
      </c>
    </row>
    <row r="20" spans="1:13" s="1" customFormat="1" ht="12" customHeight="1">
      <c r="A20" s="163" t="s">
        <v>93</v>
      </c>
      <c r="B20" s="163"/>
      <c r="C20" s="163"/>
      <c r="D20" s="163"/>
      <c r="E20" s="165">
        <f>SUM(E16:E19)</f>
        <v>0</v>
      </c>
      <c r="F20" s="165"/>
      <c r="G20" s="166" t="s">
        <v>94</v>
      </c>
      <c r="H20" s="166"/>
      <c r="I20" s="166"/>
      <c r="J20" s="166"/>
      <c r="K20" s="30"/>
      <c r="L20" s="31" t="s">
        <v>78</v>
      </c>
      <c r="M20" s="32">
        <f>E20*K20/100</f>
        <v>0</v>
      </c>
    </row>
    <row r="21" spans="1:13" s="1" customFormat="1" ht="12" customHeight="1">
      <c r="A21" s="163" t="s">
        <v>95</v>
      </c>
      <c r="B21" s="163"/>
      <c r="C21" s="163"/>
      <c r="D21" s="163"/>
      <c r="E21" s="168" t="s">
        <v>96</v>
      </c>
      <c r="F21" s="168"/>
      <c r="G21" s="166" t="s">
        <v>97</v>
      </c>
      <c r="H21" s="166"/>
      <c r="I21" s="166"/>
      <c r="J21" s="166"/>
      <c r="K21" s="30"/>
      <c r="L21" s="31" t="s">
        <v>78</v>
      </c>
      <c r="M21" s="32">
        <f>E20*K21/100</f>
        <v>0</v>
      </c>
    </row>
    <row r="22" spans="1:13" s="1" customFormat="1" ht="12" customHeight="1">
      <c r="A22" s="163" t="s">
        <v>98</v>
      </c>
      <c r="B22" s="163"/>
      <c r="C22" s="163"/>
      <c r="D22" s="163"/>
      <c r="E22" s="168" t="s">
        <v>96</v>
      </c>
      <c r="F22" s="168"/>
      <c r="G22" s="166" t="s">
        <v>99</v>
      </c>
      <c r="H22" s="166"/>
      <c r="I22" s="166"/>
      <c r="J22" s="166"/>
      <c r="K22" s="30"/>
      <c r="L22" s="31" t="s">
        <v>78</v>
      </c>
      <c r="M22" s="32">
        <f>E20*K22/100</f>
        <v>0</v>
      </c>
    </row>
    <row r="23" spans="1:13" s="1" customFormat="1" ht="12" customHeight="1">
      <c r="A23" s="163" t="s">
        <v>100</v>
      </c>
      <c r="B23" s="163"/>
      <c r="C23" s="163"/>
      <c r="D23" s="163"/>
      <c r="E23" s="168" t="s">
        <v>96</v>
      </c>
      <c r="F23" s="168"/>
      <c r="G23" s="166"/>
      <c r="H23" s="166"/>
      <c r="I23" s="166"/>
      <c r="J23" s="166"/>
      <c r="K23" s="30"/>
      <c r="L23" s="31" t="s">
        <v>78</v>
      </c>
      <c r="M23" s="32">
        <f>E20*K23/100</f>
        <v>0</v>
      </c>
    </row>
    <row r="24" spans="1:13" s="1" customFormat="1" ht="12" customHeight="1">
      <c r="A24" s="163" t="s">
        <v>101</v>
      </c>
      <c r="B24" s="163"/>
      <c r="C24" s="163"/>
      <c r="D24" s="163"/>
      <c r="E24" s="165">
        <f>SUM(E20:E23)</f>
        <v>0</v>
      </c>
      <c r="F24" s="165"/>
      <c r="G24" s="162" t="s">
        <v>22</v>
      </c>
      <c r="H24" s="162"/>
      <c r="I24" s="162"/>
      <c r="J24" s="162"/>
      <c r="K24" s="162"/>
      <c r="L24" s="162"/>
      <c r="M24" s="162"/>
    </row>
    <row r="25" spans="1:13" s="1" customFormat="1" ht="12" customHeight="1">
      <c r="A25" s="163" t="s">
        <v>102</v>
      </c>
      <c r="B25" s="163"/>
      <c r="C25" s="163"/>
      <c r="D25" s="163"/>
      <c r="E25" s="165">
        <f>SUM(M14:M23)</f>
        <v>0</v>
      </c>
      <c r="F25" s="165"/>
      <c r="G25" s="166"/>
      <c r="H25" s="166"/>
      <c r="I25" s="166"/>
      <c r="J25" s="166"/>
      <c r="K25" s="30"/>
      <c r="L25" s="31" t="s">
        <v>78</v>
      </c>
      <c r="M25" s="32">
        <f>E20*K25/100</f>
        <v>0</v>
      </c>
    </row>
    <row r="26" spans="1:13" s="1" customFormat="1" ht="12" customHeight="1">
      <c r="A26" s="163" t="s">
        <v>103</v>
      </c>
      <c r="B26" s="163"/>
      <c r="C26" s="163"/>
      <c r="D26" s="163"/>
      <c r="E26" s="165">
        <f>SUM(M25:M26)</f>
        <v>0</v>
      </c>
      <c r="F26" s="165"/>
      <c r="G26" s="166"/>
      <c r="H26" s="166"/>
      <c r="I26" s="166"/>
      <c r="J26" s="166"/>
      <c r="K26" s="30"/>
      <c r="L26" s="31" t="s">
        <v>78</v>
      </c>
      <c r="M26" s="32">
        <f>E20*K26/100</f>
        <v>0</v>
      </c>
    </row>
    <row r="27" spans="1:13" s="1" customFormat="1" ht="12" customHeight="1">
      <c r="A27" s="169" t="s">
        <v>104</v>
      </c>
      <c r="B27" s="169"/>
      <c r="C27" s="169"/>
      <c r="D27" s="169"/>
      <c r="E27" s="170">
        <f>SUM(M28:M28)</f>
        <v>0</v>
      </c>
      <c r="F27" s="170"/>
      <c r="G27" s="162" t="s">
        <v>23</v>
      </c>
      <c r="H27" s="162"/>
      <c r="I27" s="162"/>
      <c r="J27" s="162"/>
      <c r="K27" s="162"/>
      <c r="L27" s="162"/>
      <c r="M27" s="162"/>
    </row>
    <row r="28" spans="1:13" s="1" customFormat="1" ht="12" customHeight="1">
      <c r="A28" s="171" t="s">
        <v>105</v>
      </c>
      <c r="B28" s="171"/>
      <c r="C28" s="171"/>
      <c r="D28" s="171"/>
      <c r="E28" s="172">
        <f>SUM(E24:E27)</f>
        <v>0</v>
      </c>
      <c r="F28" s="172"/>
      <c r="G28" s="166"/>
      <c r="H28" s="166"/>
      <c r="I28" s="166"/>
      <c r="J28" s="166"/>
      <c r="K28" s="30"/>
      <c r="L28" s="31" t="s">
        <v>78</v>
      </c>
      <c r="M28" s="32">
        <f>E20*K28/100</f>
        <v>0</v>
      </c>
    </row>
    <row r="29" spans="1:13" s="33" customFormat="1" ht="12" customHeight="1">
      <c r="A29" s="161" t="s">
        <v>106</v>
      </c>
      <c r="B29" s="161"/>
      <c r="C29" s="161"/>
      <c r="D29" s="161"/>
      <c r="E29" s="173" t="s">
        <v>107</v>
      </c>
      <c r="F29" s="173"/>
      <c r="G29" s="173"/>
      <c r="H29" s="174" t="s">
        <v>108</v>
      </c>
      <c r="I29" s="174"/>
      <c r="J29" s="174"/>
      <c r="K29" s="174"/>
      <c r="L29" s="174"/>
      <c r="M29" s="174"/>
    </row>
    <row r="30" spans="1:13" s="1" customFormat="1" ht="12" customHeight="1">
      <c r="A30" s="175"/>
      <c r="B30" s="175"/>
      <c r="C30" s="175"/>
      <c r="D30" s="175"/>
      <c r="E30" s="34" t="s">
        <v>109</v>
      </c>
      <c r="F30" s="176"/>
      <c r="G30" s="176"/>
      <c r="H30" s="34" t="s">
        <v>109</v>
      </c>
      <c r="I30" s="177"/>
      <c r="J30" s="177"/>
      <c r="K30" s="177"/>
      <c r="L30" s="177"/>
      <c r="M30" s="177"/>
    </row>
    <row r="31" spans="1:13" s="1" customFormat="1" ht="12" customHeight="1">
      <c r="A31" s="169" t="s">
        <v>110</v>
      </c>
      <c r="B31" s="169"/>
      <c r="C31" s="176"/>
      <c r="D31" s="176"/>
      <c r="E31" s="34" t="s">
        <v>110</v>
      </c>
      <c r="F31" s="176"/>
      <c r="G31" s="176"/>
      <c r="H31" s="34" t="s">
        <v>110</v>
      </c>
      <c r="I31" s="177"/>
      <c r="J31" s="177"/>
      <c r="K31" s="177"/>
      <c r="L31" s="177"/>
      <c r="M31" s="177"/>
    </row>
    <row r="32" spans="1:13" s="1" customFormat="1" ht="12" customHeight="1">
      <c r="A32" s="169"/>
      <c r="B32" s="169"/>
      <c r="C32" s="169"/>
      <c r="D32" s="169"/>
      <c r="E32" s="178" t="s">
        <v>111</v>
      </c>
      <c r="F32" s="178"/>
      <c r="G32" s="178"/>
      <c r="H32" s="179" t="s">
        <v>111</v>
      </c>
      <c r="I32" s="179"/>
      <c r="J32" s="179"/>
      <c r="K32" s="179"/>
      <c r="L32" s="179"/>
      <c r="M32" s="179"/>
    </row>
    <row r="33" spans="1:13" ht="12.75">
      <c r="A33" s="180"/>
      <c r="B33" s="180"/>
      <c r="C33" s="180"/>
      <c r="D33" s="180"/>
      <c r="E33" s="181"/>
      <c r="F33" s="181"/>
      <c r="G33" s="181"/>
      <c r="H33" s="182"/>
      <c r="I33" s="182"/>
      <c r="J33" s="182"/>
      <c r="K33" s="182"/>
      <c r="L33" s="182"/>
      <c r="M33" s="182"/>
    </row>
    <row r="34" spans="1:13" s="1" customFormat="1" ht="51.75" customHeight="1">
      <c r="A34" s="180"/>
      <c r="B34" s="180"/>
      <c r="C34" s="180"/>
      <c r="D34" s="180"/>
      <c r="E34" s="181"/>
      <c r="F34" s="181"/>
      <c r="G34" s="181"/>
      <c r="H34" s="182"/>
      <c r="I34" s="182"/>
      <c r="J34" s="182"/>
      <c r="K34" s="182"/>
      <c r="L34" s="182"/>
      <c r="M34" s="182"/>
    </row>
    <row r="35" spans="1:13" s="1" customFormat="1" ht="12" customHeight="1">
      <c r="A35" s="183" t="s">
        <v>25</v>
      </c>
      <c r="B35" s="183"/>
      <c r="C35" s="183"/>
      <c r="D35" s="183"/>
      <c r="E35" s="184">
        <v>21</v>
      </c>
      <c r="F35" s="184"/>
      <c r="G35" s="35" t="s">
        <v>112</v>
      </c>
      <c r="H35" s="185">
        <f>E28-H37</f>
        <v>0</v>
      </c>
      <c r="I35" s="185"/>
      <c r="J35" s="185"/>
      <c r="K35" s="185"/>
      <c r="L35" s="185"/>
      <c r="M35" s="36" t="s">
        <v>19</v>
      </c>
    </row>
    <row r="36" spans="1:13" s="1" customFormat="1" ht="12" customHeight="1">
      <c r="A36" s="163" t="s">
        <v>27</v>
      </c>
      <c r="B36" s="163"/>
      <c r="C36" s="163"/>
      <c r="D36" s="163"/>
      <c r="E36" s="186">
        <v>21</v>
      </c>
      <c r="F36" s="186"/>
      <c r="G36" s="37" t="s">
        <v>112</v>
      </c>
      <c r="H36" s="165">
        <f>H35*E36/100</f>
        <v>0</v>
      </c>
      <c r="I36" s="165"/>
      <c r="J36" s="165"/>
      <c r="K36" s="165"/>
      <c r="L36" s="165"/>
      <c r="M36" s="38" t="s">
        <v>19</v>
      </c>
    </row>
    <row r="37" spans="1:13" s="1" customFormat="1" ht="12" customHeight="1">
      <c r="A37" s="163" t="s">
        <v>25</v>
      </c>
      <c r="B37" s="163"/>
      <c r="C37" s="163"/>
      <c r="D37" s="163"/>
      <c r="E37" s="187">
        <v>15</v>
      </c>
      <c r="F37" s="187"/>
      <c r="G37" s="37" t="s">
        <v>112</v>
      </c>
      <c r="H37" s="168" t="s">
        <v>96</v>
      </c>
      <c r="I37" s="168"/>
      <c r="J37" s="168"/>
      <c r="K37" s="168"/>
      <c r="L37" s="168"/>
      <c r="M37" s="38" t="s">
        <v>19</v>
      </c>
    </row>
    <row r="38" spans="1:13" s="1" customFormat="1" ht="12" customHeight="1">
      <c r="A38" s="163" t="s">
        <v>27</v>
      </c>
      <c r="B38" s="163"/>
      <c r="C38" s="163"/>
      <c r="D38" s="163"/>
      <c r="E38" s="186">
        <v>15</v>
      </c>
      <c r="F38" s="186"/>
      <c r="G38" s="37" t="s">
        <v>112</v>
      </c>
      <c r="H38" s="165">
        <f>H37*E38/100</f>
        <v>0</v>
      </c>
      <c r="I38" s="165"/>
      <c r="J38" s="165"/>
      <c r="K38" s="165"/>
      <c r="L38" s="165"/>
      <c r="M38" s="38" t="s">
        <v>19</v>
      </c>
    </row>
    <row r="39" spans="1:13" s="40" customFormat="1" ht="18" customHeight="1">
      <c r="A39" s="188" t="s">
        <v>113</v>
      </c>
      <c r="B39" s="188"/>
      <c r="C39" s="188"/>
      <c r="D39" s="188"/>
      <c r="E39" s="188"/>
      <c r="F39" s="188"/>
      <c r="G39" s="188"/>
      <c r="H39" s="189">
        <f>SUM(H35:H38)</f>
        <v>0</v>
      </c>
      <c r="I39" s="189"/>
      <c r="J39" s="189"/>
      <c r="K39" s="189"/>
      <c r="L39" s="189"/>
      <c r="M39" s="39" t="s">
        <v>19</v>
      </c>
    </row>
    <row r="40" s="1" customFormat="1" ht="12" customHeight="1"/>
    <row r="41" spans="1:13" s="1" customFormat="1" ht="12" customHeight="1">
      <c r="A41" s="190" t="s">
        <v>114</v>
      </c>
      <c r="B41" s="190"/>
      <c r="C41" s="190"/>
      <c r="D41" s="190"/>
      <c r="E41" s="190"/>
      <c r="F41" s="190"/>
      <c r="G41" s="190"/>
      <c r="H41" s="190"/>
      <c r="I41" s="190"/>
      <c r="J41" s="190"/>
      <c r="K41" s="190"/>
      <c r="L41" s="190"/>
      <c r="M41" s="190"/>
    </row>
  </sheetData>
  <sheetProtection selectLockedCells="1" selectUnlockedCells="1"/>
  <mergeCells count="110">
    <mergeCell ref="A39:G39"/>
    <mergeCell ref="H39:L39"/>
    <mergeCell ref="A41:M41"/>
    <mergeCell ref="A37:D37"/>
    <mergeCell ref="E37:F37"/>
    <mergeCell ref="H37:L37"/>
    <mergeCell ref="A38:D38"/>
    <mergeCell ref="E38:F38"/>
    <mergeCell ref="H38:L38"/>
    <mergeCell ref="A35:D35"/>
    <mergeCell ref="E35:F35"/>
    <mergeCell ref="H35:L35"/>
    <mergeCell ref="A36:D36"/>
    <mergeCell ref="E36:F36"/>
    <mergeCell ref="H36:L36"/>
    <mergeCell ref="A32:D32"/>
    <mergeCell ref="E32:G32"/>
    <mergeCell ref="H32:M32"/>
    <mergeCell ref="A33:D34"/>
    <mergeCell ref="E33:G34"/>
    <mergeCell ref="H33:M34"/>
    <mergeCell ref="A30:D30"/>
    <mergeCell ref="F30:G30"/>
    <mergeCell ref="I30:M30"/>
    <mergeCell ref="A31:B31"/>
    <mergeCell ref="C31:D31"/>
    <mergeCell ref="F31:G31"/>
    <mergeCell ref="I31:M31"/>
    <mergeCell ref="A28:D28"/>
    <mergeCell ref="E28:F28"/>
    <mergeCell ref="G28:J28"/>
    <mergeCell ref="A29:D29"/>
    <mergeCell ref="E29:G29"/>
    <mergeCell ref="H29:M29"/>
    <mergeCell ref="A26:D26"/>
    <mergeCell ref="E26:F26"/>
    <mergeCell ref="G26:J26"/>
    <mergeCell ref="A27:D27"/>
    <mergeCell ref="E27:F27"/>
    <mergeCell ref="G27:M27"/>
    <mergeCell ref="A24:D24"/>
    <mergeCell ref="E24:F24"/>
    <mergeCell ref="G24:M24"/>
    <mergeCell ref="A25:D25"/>
    <mergeCell ref="E25:F25"/>
    <mergeCell ref="G25:J25"/>
    <mergeCell ref="A22:D22"/>
    <mergeCell ref="E22:F22"/>
    <mergeCell ref="G22:J22"/>
    <mergeCell ref="A23:D23"/>
    <mergeCell ref="E23:F23"/>
    <mergeCell ref="G23:J23"/>
    <mergeCell ref="A20:D20"/>
    <mergeCell ref="E20:F20"/>
    <mergeCell ref="G20:J20"/>
    <mergeCell ref="A21:D21"/>
    <mergeCell ref="E21:F21"/>
    <mergeCell ref="G21:J21"/>
    <mergeCell ref="B18:D18"/>
    <mergeCell ref="E18:F18"/>
    <mergeCell ref="G18:J18"/>
    <mergeCell ref="B19:D19"/>
    <mergeCell ref="E19:F19"/>
    <mergeCell ref="G19:J19"/>
    <mergeCell ref="E15:F15"/>
    <mergeCell ref="G15:J15"/>
    <mergeCell ref="B16:D16"/>
    <mergeCell ref="E16:F16"/>
    <mergeCell ref="G16:J16"/>
    <mergeCell ref="B17:D17"/>
    <mergeCell ref="E17:F17"/>
    <mergeCell ref="G17:J17"/>
    <mergeCell ref="A11:G11"/>
    <mergeCell ref="H11:M11"/>
    <mergeCell ref="A12:M12"/>
    <mergeCell ref="A13:F13"/>
    <mergeCell ref="G13:M13"/>
    <mergeCell ref="A14:A15"/>
    <mergeCell ref="B14:D14"/>
    <mergeCell ref="E14:F14"/>
    <mergeCell ref="G14:J14"/>
    <mergeCell ref="B15:D15"/>
    <mergeCell ref="A9:C9"/>
    <mergeCell ref="D9:G9"/>
    <mergeCell ref="H9:J9"/>
    <mergeCell ref="K9:M9"/>
    <mergeCell ref="A10:C10"/>
    <mergeCell ref="D10:G10"/>
    <mergeCell ref="H10:I10"/>
    <mergeCell ref="J10:M10"/>
    <mergeCell ref="A7:C7"/>
    <mergeCell ref="D7:G7"/>
    <mergeCell ref="H7:L7"/>
    <mergeCell ref="A8:C8"/>
    <mergeCell ref="D8:G8"/>
    <mergeCell ref="H8:L8"/>
    <mergeCell ref="A5:D5"/>
    <mergeCell ref="E5:J5"/>
    <mergeCell ref="K5:L5"/>
    <mergeCell ref="A6:D6"/>
    <mergeCell ref="E6:J6"/>
    <mergeCell ref="K6:L6"/>
    <mergeCell ref="A1:M1"/>
    <mergeCell ref="A2:M2"/>
    <mergeCell ref="A3:D3"/>
    <mergeCell ref="E3:J3"/>
    <mergeCell ref="K3:L3"/>
    <mergeCell ref="A4:D4"/>
    <mergeCell ref="E4:J4"/>
    <mergeCell ref="K4:L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E12"/>
  <sheetViews>
    <sheetView zoomScale="160" zoomScaleNormal="160" zoomScalePageLayoutView="0" workbookViewId="0" topLeftCell="A1">
      <selection activeCell="A1" sqref="A1"/>
    </sheetView>
  </sheetViews>
  <sheetFormatPr defaultColWidth="11.57421875" defaultRowHeight="12.75"/>
  <cols>
    <col min="1" max="1" width="3.8515625" style="0" customWidth="1"/>
    <col min="2" max="2" width="45.140625" style="0" customWidth="1"/>
    <col min="3" max="5" width="10.57421875" style="0" customWidth="1"/>
  </cols>
  <sheetData>
    <row r="1" spans="1:5" s="41" customFormat="1" ht="9.75">
      <c r="A1" s="191" t="s">
        <v>115</v>
      </c>
      <c r="B1" s="191"/>
      <c r="C1" s="191"/>
      <c r="D1" s="191" t="s">
        <v>116</v>
      </c>
      <c r="E1" s="191"/>
    </row>
    <row r="2" spans="1:5" s="41" customFormat="1" ht="9.75">
      <c r="A2" s="191" t="s">
        <v>398</v>
      </c>
      <c r="B2" s="191"/>
      <c r="C2" s="191"/>
      <c r="D2" s="191" t="s">
        <v>118</v>
      </c>
      <c r="E2" s="191"/>
    </row>
    <row r="3" s="42" customFormat="1" ht="9.75"/>
    <row r="4" spans="1:5" s="33" customFormat="1" ht="12.75">
      <c r="A4" s="192" t="s">
        <v>119</v>
      </c>
      <c r="B4" s="192"/>
      <c r="C4" s="192"/>
      <c r="D4" s="192"/>
      <c r="E4" s="192"/>
    </row>
    <row r="5" s="42" customFormat="1" ht="9.75"/>
    <row r="6" spans="1:5" s="42" customFormat="1" ht="9" customHeight="1">
      <c r="A6" s="193" t="s">
        <v>120</v>
      </c>
      <c r="B6" s="194" t="s">
        <v>121</v>
      </c>
      <c r="C6" s="195" t="s">
        <v>122</v>
      </c>
      <c r="D6" s="195"/>
      <c r="E6" s="195"/>
    </row>
    <row r="7" spans="1:5" s="42" customFormat="1" ht="9" customHeight="1">
      <c r="A7" s="193"/>
      <c r="B7" s="194"/>
      <c r="C7" s="43" t="s">
        <v>123</v>
      </c>
      <c r="D7" s="44" t="s">
        <v>124</v>
      </c>
      <c r="E7" s="45" t="s">
        <v>125</v>
      </c>
    </row>
    <row r="8" spans="1:5" s="50" customFormat="1" ht="11.25">
      <c r="A8" s="46"/>
      <c r="B8" s="47" t="s">
        <v>126</v>
      </c>
      <c r="C8" s="48"/>
      <c r="D8" s="48"/>
      <c r="E8" s="49"/>
    </row>
    <row r="9" spans="1:5" s="50" customFormat="1" ht="11.25">
      <c r="A9" s="51" t="s">
        <v>133</v>
      </c>
      <c r="B9" s="52" t="s">
        <v>134</v>
      </c>
      <c r="C9" s="53">
        <f>'ROZPOČET #9'!G20</f>
        <v>0</v>
      </c>
      <c r="D9" s="53">
        <f>'ROZPOČET #9'!I20</f>
        <v>0</v>
      </c>
      <c r="E9" s="54">
        <f>C9+D9</f>
        <v>0</v>
      </c>
    </row>
    <row r="10" spans="1:5" s="50" customFormat="1" ht="11.25">
      <c r="A10" s="55"/>
      <c r="B10" s="56" t="s">
        <v>139</v>
      </c>
      <c r="C10" s="57">
        <f>SUM(C9:C9)</f>
        <v>0</v>
      </c>
      <c r="D10" s="57">
        <f>SUM(D9:D9)</f>
        <v>0</v>
      </c>
      <c r="E10" s="58">
        <f>SUM(E9:E9)</f>
        <v>0</v>
      </c>
    </row>
    <row r="11" s="42" customFormat="1" ht="9.75"/>
    <row r="12" spans="1:5" s="50" customFormat="1" ht="11.25">
      <c r="A12" s="59"/>
      <c r="B12" s="60" t="s">
        <v>140</v>
      </c>
      <c r="C12" s="61">
        <f>C10</f>
        <v>0</v>
      </c>
      <c r="D12" s="61">
        <f>D10</f>
        <v>0</v>
      </c>
      <c r="E12" s="62">
        <f>E10</f>
        <v>0</v>
      </c>
    </row>
  </sheetData>
  <sheetProtection selectLockedCells="1" selectUnlockedCells="1"/>
  <mergeCells count="8">
    <mergeCell ref="A1:C1"/>
    <mergeCell ref="D1:E1"/>
    <mergeCell ref="A2:C2"/>
    <mergeCell ref="D2:E2"/>
    <mergeCell ref="A4:E4"/>
    <mergeCell ref="A6:A7"/>
    <mergeCell ref="B6:B7"/>
    <mergeCell ref="C6:E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K22"/>
  <sheetViews>
    <sheetView zoomScale="160" zoomScaleNormal="160" zoomScalePageLayoutView="0" workbookViewId="0" topLeftCell="A1">
      <selection activeCell="A1" sqref="A1"/>
    </sheetView>
  </sheetViews>
  <sheetFormatPr defaultColWidth="11.57421875" defaultRowHeight="12.75"/>
  <cols>
    <col min="1" max="1" width="3.7109375" style="0" customWidth="1"/>
    <col min="2" max="2" width="11.00390625" style="0" customWidth="1"/>
    <col min="3" max="3" width="42.8515625" style="0" customWidth="1"/>
    <col min="4" max="4" width="4.421875" style="0" customWidth="1"/>
    <col min="5" max="5" width="8.7109375" style="0" customWidth="1"/>
    <col min="6" max="9" width="10.57421875" style="0" customWidth="1"/>
    <col min="10" max="11" width="9.140625" style="0" customWidth="1"/>
  </cols>
  <sheetData>
    <row r="1" spans="1:11" s="41" customFormat="1" ht="9.75">
      <c r="A1" s="191" t="s">
        <v>115</v>
      </c>
      <c r="B1" s="191"/>
      <c r="C1" s="191"/>
      <c r="D1" s="191"/>
      <c r="E1" s="191"/>
      <c r="F1" s="191"/>
      <c r="G1" s="191"/>
      <c r="H1" s="191"/>
      <c r="I1" s="191"/>
      <c r="J1" s="191" t="s">
        <v>116</v>
      </c>
      <c r="K1" s="191"/>
    </row>
    <row r="2" spans="1:11" s="41" customFormat="1" ht="9.75">
      <c r="A2" s="191" t="s">
        <v>398</v>
      </c>
      <c r="B2" s="191"/>
      <c r="C2" s="191"/>
      <c r="D2" s="191"/>
      <c r="E2" s="191"/>
      <c r="F2" s="191"/>
      <c r="G2" s="191"/>
      <c r="H2" s="191"/>
      <c r="I2" s="191"/>
      <c r="J2" s="191" t="s">
        <v>118</v>
      </c>
      <c r="K2" s="191"/>
    </row>
    <row r="3" s="42" customFormat="1" ht="9.75"/>
    <row r="4" spans="1:11" s="1" customFormat="1" ht="12.75">
      <c r="A4" s="192" t="s">
        <v>141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</row>
    <row r="5" s="42" customFormat="1" ht="9.75"/>
    <row r="6" spans="1:11" s="42" customFormat="1" ht="9" customHeight="1">
      <c r="A6" s="63" t="s">
        <v>142</v>
      </c>
      <c r="B6" s="196" t="s">
        <v>143</v>
      </c>
      <c r="C6" s="196" t="s">
        <v>144</v>
      </c>
      <c r="D6" s="196" t="s">
        <v>145</v>
      </c>
      <c r="E6" s="196" t="s">
        <v>146</v>
      </c>
      <c r="F6" s="197" t="s">
        <v>147</v>
      </c>
      <c r="G6" s="197"/>
      <c r="H6" s="197"/>
      <c r="I6" s="197"/>
      <c r="J6" s="198" t="s">
        <v>148</v>
      </c>
      <c r="K6" s="198"/>
    </row>
    <row r="7" spans="1:11" s="42" customFormat="1" ht="9" customHeight="1">
      <c r="A7" s="64" t="s">
        <v>149</v>
      </c>
      <c r="B7" s="196"/>
      <c r="C7" s="196"/>
      <c r="D7" s="196"/>
      <c r="E7" s="196"/>
      <c r="F7" s="199" t="s">
        <v>123</v>
      </c>
      <c r="G7" s="199"/>
      <c r="H7" s="200" t="s">
        <v>124</v>
      </c>
      <c r="I7" s="200"/>
      <c r="J7" s="198"/>
      <c r="K7" s="198"/>
    </row>
    <row r="8" spans="1:11" s="42" customFormat="1" ht="9" customHeight="1">
      <c r="A8" s="64" t="s">
        <v>150</v>
      </c>
      <c r="B8" s="196"/>
      <c r="C8" s="196"/>
      <c r="D8" s="196"/>
      <c r="E8" s="196"/>
      <c r="F8" s="65" t="s">
        <v>151</v>
      </c>
      <c r="G8" s="66" t="s">
        <v>152</v>
      </c>
      <c r="H8" s="67" t="s">
        <v>151</v>
      </c>
      <c r="I8" s="66" t="s">
        <v>152</v>
      </c>
      <c r="J8" s="67" t="s">
        <v>151</v>
      </c>
      <c r="K8" s="68" t="s">
        <v>152</v>
      </c>
    </row>
    <row r="9" spans="1:11" s="42" customFormat="1" ht="9" customHeight="1">
      <c r="A9" s="69" t="s">
        <v>153</v>
      </c>
      <c r="B9" s="70" t="s">
        <v>154</v>
      </c>
      <c r="C9" s="70" t="s">
        <v>155</v>
      </c>
      <c r="D9" s="70" t="s">
        <v>156</v>
      </c>
      <c r="E9" s="70" t="s">
        <v>157</v>
      </c>
      <c r="F9" s="71" t="s">
        <v>158</v>
      </c>
      <c r="G9" s="72" t="s">
        <v>159</v>
      </c>
      <c r="H9" s="73" t="s">
        <v>160</v>
      </c>
      <c r="I9" s="72" t="s">
        <v>161</v>
      </c>
      <c r="J9" s="73" t="s">
        <v>162</v>
      </c>
      <c r="K9" s="74" t="s">
        <v>163</v>
      </c>
    </row>
    <row r="10" spans="1:11" s="80" customFormat="1" ht="11.25">
      <c r="A10" s="75"/>
      <c r="B10" s="76"/>
      <c r="C10" s="77" t="s">
        <v>126</v>
      </c>
      <c r="D10" s="76"/>
      <c r="E10" s="76"/>
      <c r="F10" s="78"/>
      <c r="G10" s="79"/>
      <c r="H10" s="79"/>
      <c r="J10" s="81"/>
      <c r="K10" s="82"/>
    </row>
    <row r="11" spans="1:11" s="80" customFormat="1" ht="11.25">
      <c r="A11" s="83"/>
      <c r="B11" s="84" t="s">
        <v>226</v>
      </c>
      <c r="C11" s="85" t="s">
        <v>227</v>
      </c>
      <c r="D11" s="86"/>
      <c r="E11" s="86"/>
      <c r="F11" s="87"/>
      <c r="G11" s="88"/>
      <c r="H11" s="88"/>
      <c r="I11" s="89"/>
      <c r="J11" s="90"/>
      <c r="K11" s="91"/>
    </row>
    <row r="12" spans="1:11" s="42" customFormat="1" ht="9.75">
      <c r="A12" s="92" t="s">
        <v>127</v>
      </c>
      <c r="B12" s="93" t="s">
        <v>248</v>
      </c>
      <c r="C12" s="93" t="s">
        <v>399</v>
      </c>
      <c r="D12" s="94" t="s">
        <v>400</v>
      </c>
      <c r="E12" s="95">
        <v>3</v>
      </c>
      <c r="F12" s="96"/>
      <c r="G12" s="97">
        <f aca="true" t="shared" si="0" ref="G12:G19">E12*F12</f>
        <v>0</v>
      </c>
      <c r="H12" s="97"/>
      <c r="I12" s="97">
        <f aca="true" t="shared" si="1" ref="I12:I19">E12*H12</f>
        <v>0</v>
      </c>
      <c r="J12" s="98">
        <v>0</v>
      </c>
      <c r="K12" s="99">
        <f aca="true" t="shared" si="2" ref="K12:K19">E12*J12</f>
        <v>0</v>
      </c>
    </row>
    <row r="13" spans="1:11" s="42" customFormat="1" ht="9.75">
      <c r="A13" s="104">
        <f aca="true" t="shared" si="3" ref="A13:A19">A12+1</f>
        <v>2</v>
      </c>
      <c r="B13" s="93" t="s">
        <v>401</v>
      </c>
      <c r="C13" s="93" t="s">
        <v>402</v>
      </c>
      <c r="D13" s="94" t="s">
        <v>400</v>
      </c>
      <c r="E13" s="95">
        <v>1</v>
      </c>
      <c r="F13" s="96"/>
      <c r="G13" s="97">
        <f t="shared" si="0"/>
        <v>0</v>
      </c>
      <c r="H13" s="97"/>
      <c r="I13" s="97">
        <f t="shared" si="1"/>
        <v>0</v>
      </c>
      <c r="J13" s="98">
        <v>0</v>
      </c>
      <c r="K13" s="99">
        <f t="shared" si="2"/>
        <v>0</v>
      </c>
    </row>
    <row r="14" spans="1:11" s="42" customFormat="1" ht="9.75">
      <c r="A14" s="104">
        <f t="shared" si="3"/>
        <v>3</v>
      </c>
      <c r="B14" s="93" t="s">
        <v>403</v>
      </c>
      <c r="C14" s="93" t="s">
        <v>404</v>
      </c>
      <c r="D14" s="94" t="s">
        <v>400</v>
      </c>
      <c r="E14" s="95">
        <v>1</v>
      </c>
      <c r="F14" s="96"/>
      <c r="G14" s="97">
        <f t="shared" si="0"/>
        <v>0</v>
      </c>
      <c r="H14" s="97"/>
      <c r="I14" s="97">
        <f t="shared" si="1"/>
        <v>0</v>
      </c>
      <c r="J14" s="98">
        <v>0</v>
      </c>
      <c r="K14" s="99">
        <f t="shared" si="2"/>
        <v>0</v>
      </c>
    </row>
    <row r="15" spans="1:11" s="42" customFormat="1" ht="9.75">
      <c r="A15" s="104">
        <f t="shared" si="3"/>
        <v>4</v>
      </c>
      <c r="B15" s="93" t="s">
        <v>405</v>
      </c>
      <c r="C15" s="93" t="s">
        <v>406</v>
      </c>
      <c r="D15" s="94" t="s">
        <v>400</v>
      </c>
      <c r="E15" s="95">
        <v>1</v>
      </c>
      <c r="F15" s="96"/>
      <c r="G15" s="97">
        <f t="shared" si="0"/>
        <v>0</v>
      </c>
      <c r="H15" s="97"/>
      <c r="I15" s="97">
        <f t="shared" si="1"/>
        <v>0</v>
      </c>
      <c r="J15" s="98">
        <v>0</v>
      </c>
      <c r="K15" s="99">
        <f t="shared" si="2"/>
        <v>0</v>
      </c>
    </row>
    <row r="16" spans="1:11" s="42" customFormat="1" ht="9.75">
      <c r="A16" s="104">
        <f t="shared" si="3"/>
        <v>5</v>
      </c>
      <c r="B16" s="93" t="s">
        <v>407</v>
      </c>
      <c r="C16" s="93" t="s">
        <v>408</v>
      </c>
      <c r="D16" s="94" t="s">
        <v>400</v>
      </c>
      <c r="E16" s="95">
        <v>1</v>
      </c>
      <c r="F16" s="96"/>
      <c r="G16" s="97">
        <f t="shared" si="0"/>
        <v>0</v>
      </c>
      <c r="H16" s="97"/>
      <c r="I16" s="97">
        <f t="shared" si="1"/>
        <v>0</v>
      </c>
      <c r="J16" s="98">
        <v>0</v>
      </c>
      <c r="K16" s="99">
        <f t="shared" si="2"/>
        <v>0</v>
      </c>
    </row>
    <row r="17" spans="1:11" s="42" customFormat="1" ht="9.75">
      <c r="A17" s="104">
        <f t="shared" si="3"/>
        <v>6</v>
      </c>
      <c r="B17" s="93" t="s">
        <v>409</v>
      </c>
      <c r="C17" s="93" t="s">
        <v>410</v>
      </c>
      <c r="D17" s="94" t="s">
        <v>400</v>
      </c>
      <c r="E17" s="95">
        <v>1</v>
      </c>
      <c r="F17" s="96"/>
      <c r="G17" s="97">
        <f t="shared" si="0"/>
        <v>0</v>
      </c>
      <c r="H17" s="97"/>
      <c r="I17" s="97">
        <f t="shared" si="1"/>
        <v>0</v>
      </c>
      <c r="J17" s="98">
        <v>0</v>
      </c>
      <c r="K17" s="99">
        <f t="shared" si="2"/>
        <v>0</v>
      </c>
    </row>
    <row r="18" spans="1:11" s="42" customFormat="1" ht="9.75">
      <c r="A18" s="104">
        <f t="shared" si="3"/>
        <v>7</v>
      </c>
      <c r="B18" s="93" t="s">
        <v>409</v>
      </c>
      <c r="C18" s="93" t="s">
        <v>411</v>
      </c>
      <c r="D18" s="94" t="s">
        <v>400</v>
      </c>
      <c r="E18" s="95">
        <v>1</v>
      </c>
      <c r="F18" s="96"/>
      <c r="G18" s="97">
        <f t="shared" si="0"/>
        <v>0</v>
      </c>
      <c r="H18" s="97"/>
      <c r="I18" s="97">
        <f t="shared" si="1"/>
        <v>0</v>
      </c>
      <c r="J18" s="98">
        <v>0</v>
      </c>
      <c r="K18" s="99">
        <f t="shared" si="2"/>
        <v>0</v>
      </c>
    </row>
    <row r="19" spans="1:11" s="42" customFormat="1" ht="9.75">
      <c r="A19" s="104">
        <f t="shared" si="3"/>
        <v>8</v>
      </c>
      <c r="B19" s="93" t="s">
        <v>412</v>
      </c>
      <c r="C19" s="93" t="s">
        <v>413</v>
      </c>
      <c r="D19" s="94" t="s">
        <v>400</v>
      </c>
      <c r="E19" s="95">
        <v>1</v>
      </c>
      <c r="F19" s="96"/>
      <c r="G19" s="97">
        <f t="shared" si="0"/>
        <v>0</v>
      </c>
      <c r="H19" s="97"/>
      <c r="I19" s="97">
        <f t="shared" si="1"/>
        <v>0</v>
      </c>
      <c r="J19" s="98">
        <v>0</v>
      </c>
      <c r="K19" s="99">
        <f t="shared" si="2"/>
        <v>0</v>
      </c>
    </row>
    <row r="20" spans="1:11" s="80" customFormat="1" ht="11.25">
      <c r="A20" s="105"/>
      <c r="B20" s="106" t="s">
        <v>133</v>
      </c>
      <c r="C20" s="107" t="s">
        <v>260</v>
      </c>
      <c r="D20" s="108"/>
      <c r="E20" s="108"/>
      <c r="F20" s="109"/>
      <c r="G20" s="110">
        <f>SUM(G12:G19)</f>
        <v>0</v>
      </c>
      <c r="H20" s="111"/>
      <c r="I20" s="112">
        <f>SUM(I12:I19)</f>
        <v>0</v>
      </c>
      <c r="J20" s="113"/>
      <c r="K20" s="114">
        <f>SUM(K12:K19)</f>
        <v>0</v>
      </c>
    </row>
    <row r="21" spans="1:11" ht="12.75">
      <c r="A21" s="115"/>
      <c r="B21" s="115"/>
      <c r="C21" s="115"/>
      <c r="D21" s="115"/>
      <c r="E21" s="115"/>
      <c r="F21" s="115"/>
      <c r="G21" s="115"/>
      <c r="H21" s="115"/>
      <c r="I21" s="115"/>
      <c r="J21" s="115"/>
      <c r="K21" s="115"/>
    </row>
    <row r="22" spans="1:11" s="80" customFormat="1" ht="11.25">
      <c r="A22" s="116"/>
      <c r="B22" s="117"/>
      <c r="C22" s="118" t="s">
        <v>276</v>
      </c>
      <c r="D22" s="119"/>
      <c r="E22" s="119"/>
      <c r="F22" s="119"/>
      <c r="G22" s="119"/>
      <c r="H22" s="119"/>
      <c r="I22" s="119"/>
      <c r="J22" s="201">
        <f>'KRYCÍ LIST #9'!E20</f>
        <v>0</v>
      </c>
      <c r="K22" s="201"/>
    </row>
  </sheetData>
  <sheetProtection selectLockedCells="1" selectUnlockedCells="1"/>
  <mergeCells count="14">
    <mergeCell ref="J6:K7"/>
    <mergeCell ref="F7:G7"/>
    <mergeCell ref="H7:I7"/>
    <mergeCell ref="J22:K22"/>
    <mergeCell ref="A1:I1"/>
    <mergeCell ref="J1:K1"/>
    <mergeCell ref="A2:I2"/>
    <mergeCell ref="J2:K2"/>
    <mergeCell ref="A4:K4"/>
    <mergeCell ref="B6:B8"/>
    <mergeCell ref="C6:C8"/>
    <mergeCell ref="D6:D8"/>
    <mergeCell ref="E6:E8"/>
    <mergeCell ref="F6:I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41"/>
  <sheetViews>
    <sheetView zoomScale="160" zoomScaleNormal="160" zoomScalePageLayoutView="0" workbookViewId="0" topLeftCell="A1">
      <selection activeCell="A1" sqref="A1"/>
    </sheetView>
  </sheetViews>
  <sheetFormatPr defaultColWidth="11.57421875" defaultRowHeight="12.75"/>
  <cols>
    <col min="1" max="1" width="2.00390625" style="0" customWidth="1"/>
    <col min="2" max="2" width="4.28125" style="0" customWidth="1"/>
    <col min="3" max="3" width="4.140625" style="0" customWidth="1"/>
    <col min="4" max="4" width="6.7109375" style="0" customWidth="1"/>
    <col min="5" max="5" width="6.28125" style="0" customWidth="1"/>
    <col min="6" max="6" width="9.57421875" style="0" customWidth="1"/>
    <col min="7" max="7" width="12.28125" style="0" customWidth="1"/>
    <col min="8" max="8" width="6.28125" style="0" customWidth="1"/>
    <col min="9" max="9" width="2.421875" style="0" customWidth="1"/>
    <col min="10" max="10" width="4.8515625" style="0" customWidth="1"/>
    <col min="11" max="11" width="10.8515625" style="0" customWidth="1"/>
    <col min="12" max="12" width="2.421875" style="0" customWidth="1"/>
    <col min="13" max="13" width="13.421875" style="0" customWidth="1"/>
  </cols>
  <sheetData>
    <row r="1" spans="1:13" ht="16.5" customHeight="1">
      <c r="A1" s="147" t="s">
        <v>62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</row>
    <row r="2" spans="1:13" ht="9" customHeight="1">
      <c r="A2" s="148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</row>
    <row r="3" spans="1:13" ht="12" customHeight="1">
      <c r="A3" s="149" t="s">
        <v>63</v>
      </c>
      <c r="B3" s="149"/>
      <c r="C3" s="149"/>
      <c r="D3" s="149"/>
      <c r="E3" s="150" t="s">
        <v>64</v>
      </c>
      <c r="F3" s="150"/>
      <c r="G3" s="150"/>
      <c r="H3" s="150"/>
      <c r="I3" s="150"/>
      <c r="J3" s="150"/>
      <c r="K3" s="150" t="s">
        <v>65</v>
      </c>
      <c r="L3" s="150"/>
      <c r="M3" s="25" t="s">
        <v>66</v>
      </c>
    </row>
    <row r="4" spans="1:13" ht="12.75" customHeight="1">
      <c r="A4" s="151" t="s">
        <v>43</v>
      </c>
      <c r="B4" s="151"/>
      <c r="C4" s="151"/>
      <c r="D4" s="151"/>
      <c r="E4" s="152" t="s">
        <v>44</v>
      </c>
      <c r="F4" s="152"/>
      <c r="G4" s="152"/>
      <c r="H4" s="152"/>
      <c r="I4" s="152"/>
      <c r="J4" s="152"/>
      <c r="K4" s="153"/>
      <c r="L4" s="153"/>
      <c r="M4" s="26" t="s">
        <v>67</v>
      </c>
    </row>
    <row r="5" spans="1:13" ht="12" customHeight="1">
      <c r="A5" s="154" t="s">
        <v>68</v>
      </c>
      <c r="B5" s="154"/>
      <c r="C5" s="154"/>
      <c r="D5" s="154"/>
      <c r="E5" s="155" t="s">
        <v>69</v>
      </c>
      <c r="F5" s="155"/>
      <c r="G5" s="155"/>
      <c r="H5" s="155"/>
      <c r="I5" s="155"/>
      <c r="J5" s="155"/>
      <c r="K5" s="155" t="s">
        <v>70</v>
      </c>
      <c r="L5" s="155"/>
      <c r="M5" s="27" t="s">
        <v>71</v>
      </c>
    </row>
    <row r="6" spans="1:13" ht="23.25" customHeight="1">
      <c r="A6" s="151" t="s">
        <v>4</v>
      </c>
      <c r="B6" s="151"/>
      <c r="C6" s="151"/>
      <c r="D6" s="151"/>
      <c r="E6" s="152" t="s">
        <v>5</v>
      </c>
      <c r="F6" s="152"/>
      <c r="G6" s="152"/>
      <c r="H6" s="152"/>
      <c r="I6" s="152"/>
      <c r="J6" s="152"/>
      <c r="K6" s="153"/>
      <c r="L6" s="153"/>
      <c r="M6" s="26"/>
    </row>
    <row r="7" spans="1:13" s="1" customFormat="1" ht="12" customHeight="1">
      <c r="A7" s="154" t="s">
        <v>30</v>
      </c>
      <c r="B7" s="154"/>
      <c r="C7" s="154"/>
      <c r="D7" s="156" t="s">
        <v>11</v>
      </c>
      <c r="E7" s="156"/>
      <c r="F7" s="156"/>
      <c r="G7" s="156"/>
      <c r="H7" s="155" t="s">
        <v>72</v>
      </c>
      <c r="I7" s="155"/>
      <c r="J7" s="155"/>
      <c r="K7" s="155"/>
      <c r="L7" s="155"/>
      <c r="M7" s="8"/>
    </row>
    <row r="8" spans="1:13" s="1" customFormat="1" ht="12" customHeight="1">
      <c r="A8" s="154" t="s">
        <v>33</v>
      </c>
      <c r="B8" s="154"/>
      <c r="C8" s="154"/>
      <c r="D8" s="156" t="s">
        <v>14</v>
      </c>
      <c r="E8" s="156"/>
      <c r="F8" s="156"/>
      <c r="G8" s="156"/>
      <c r="H8" s="155" t="s">
        <v>73</v>
      </c>
      <c r="I8" s="155"/>
      <c r="J8" s="155"/>
      <c r="K8" s="155"/>
      <c r="L8" s="155"/>
      <c r="M8" s="28">
        <f>IF(M7=0,"",E28/M7)</f>
      </c>
    </row>
    <row r="9" spans="1:13" ht="12" customHeight="1">
      <c r="A9" s="154" t="s">
        <v>74</v>
      </c>
      <c r="B9" s="154"/>
      <c r="C9" s="154"/>
      <c r="D9" s="156"/>
      <c r="E9" s="156"/>
      <c r="F9" s="156"/>
      <c r="G9" s="156"/>
      <c r="H9" s="155" t="s">
        <v>75</v>
      </c>
      <c r="I9" s="155"/>
      <c r="J9" s="155"/>
      <c r="K9" s="157"/>
      <c r="L9" s="157"/>
      <c r="M9" s="157"/>
    </row>
    <row r="10" spans="1:13" s="1" customFormat="1" ht="12" customHeight="1">
      <c r="A10" s="154" t="s">
        <v>31</v>
      </c>
      <c r="B10" s="154"/>
      <c r="C10" s="154"/>
      <c r="D10" s="156"/>
      <c r="E10" s="156"/>
      <c r="F10" s="156"/>
      <c r="G10" s="156"/>
      <c r="H10" s="155" t="s">
        <v>34</v>
      </c>
      <c r="I10" s="155"/>
      <c r="J10" s="158"/>
      <c r="K10" s="158"/>
      <c r="L10" s="158"/>
      <c r="M10" s="158"/>
    </row>
    <row r="11" spans="1:13" ht="12" customHeight="1">
      <c r="A11" s="159"/>
      <c r="B11" s="159"/>
      <c r="C11" s="159"/>
      <c r="D11" s="159"/>
      <c r="E11" s="159"/>
      <c r="F11" s="159"/>
      <c r="G11" s="159"/>
      <c r="H11" s="160"/>
      <c r="I11" s="160"/>
      <c r="J11" s="160"/>
      <c r="K11" s="160"/>
      <c r="L11" s="160"/>
      <c r="M11" s="160"/>
    </row>
    <row r="12" spans="1:13" ht="26.25" customHeight="1">
      <c r="A12" s="131" t="s">
        <v>17</v>
      </c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</row>
    <row r="13" spans="1:13" ht="12" customHeight="1">
      <c r="A13" s="161" t="s">
        <v>18</v>
      </c>
      <c r="B13" s="161"/>
      <c r="C13" s="161"/>
      <c r="D13" s="161"/>
      <c r="E13" s="161"/>
      <c r="F13" s="161"/>
      <c r="G13" s="162" t="s">
        <v>21</v>
      </c>
      <c r="H13" s="162"/>
      <c r="I13" s="162"/>
      <c r="J13" s="162"/>
      <c r="K13" s="162"/>
      <c r="L13" s="162"/>
      <c r="M13" s="162"/>
    </row>
    <row r="14" spans="1:13" s="1" customFormat="1" ht="12" customHeight="1">
      <c r="A14" s="163"/>
      <c r="B14" s="164" t="s">
        <v>76</v>
      </c>
      <c r="C14" s="164"/>
      <c r="D14" s="164"/>
      <c r="E14" s="165">
        <f>'REKAPITULACE #1'!C17</f>
        <v>0</v>
      </c>
      <c r="F14" s="165"/>
      <c r="G14" s="166" t="s">
        <v>77</v>
      </c>
      <c r="H14" s="166"/>
      <c r="I14" s="166"/>
      <c r="J14" s="166"/>
      <c r="K14" s="30"/>
      <c r="L14" s="31" t="s">
        <v>78</v>
      </c>
      <c r="M14" s="32">
        <f>E20*K14/100</f>
        <v>0</v>
      </c>
    </row>
    <row r="15" spans="1:13" s="1" customFormat="1" ht="12" customHeight="1">
      <c r="A15" s="163"/>
      <c r="B15" s="164" t="s">
        <v>79</v>
      </c>
      <c r="C15" s="164"/>
      <c r="D15" s="164"/>
      <c r="E15" s="165">
        <f>'REKAPITULACE #1'!D17</f>
        <v>0</v>
      </c>
      <c r="F15" s="165"/>
      <c r="G15" s="166" t="s">
        <v>80</v>
      </c>
      <c r="H15" s="166"/>
      <c r="I15" s="166"/>
      <c r="J15" s="166"/>
      <c r="K15" s="30"/>
      <c r="L15" s="31" t="s">
        <v>78</v>
      </c>
      <c r="M15" s="32">
        <f>E20*K15/100</f>
        <v>0</v>
      </c>
    </row>
    <row r="16" spans="1:13" s="1" customFormat="1" ht="12" customHeight="1">
      <c r="A16" s="29" t="s">
        <v>81</v>
      </c>
      <c r="B16" s="167" t="s">
        <v>82</v>
      </c>
      <c r="C16" s="167"/>
      <c r="D16" s="167"/>
      <c r="E16" s="165">
        <f>'REKAPITULACE #1'!E15</f>
        <v>0</v>
      </c>
      <c r="F16" s="165"/>
      <c r="G16" s="166" t="s">
        <v>83</v>
      </c>
      <c r="H16" s="166"/>
      <c r="I16" s="166"/>
      <c r="J16" s="166"/>
      <c r="K16" s="30"/>
      <c r="L16" s="31" t="s">
        <v>78</v>
      </c>
      <c r="M16" s="32">
        <f>E20*K16/100</f>
        <v>0</v>
      </c>
    </row>
    <row r="17" spans="1:13" s="1" customFormat="1" ht="12" customHeight="1">
      <c r="A17" s="29" t="s">
        <v>84</v>
      </c>
      <c r="B17" s="167" t="s">
        <v>85</v>
      </c>
      <c r="C17" s="167"/>
      <c r="D17" s="167"/>
      <c r="E17" s="165">
        <v>0</v>
      </c>
      <c r="F17" s="165"/>
      <c r="G17" s="166" t="s">
        <v>86</v>
      </c>
      <c r="H17" s="166"/>
      <c r="I17" s="166"/>
      <c r="J17" s="166"/>
      <c r="K17" s="30"/>
      <c r="L17" s="31" t="s">
        <v>78</v>
      </c>
      <c r="M17" s="32">
        <f>E20*K17/100</f>
        <v>0</v>
      </c>
    </row>
    <row r="18" spans="1:13" s="1" customFormat="1" ht="12" customHeight="1">
      <c r="A18" s="29" t="s">
        <v>87</v>
      </c>
      <c r="B18" s="167" t="s">
        <v>88</v>
      </c>
      <c r="C18" s="167"/>
      <c r="D18" s="167"/>
      <c r="E18" s="165">
        <v>0</v>
      </c>
      <c r="F18" s="165"/>
      <c r="G18" s="166" t="s">
        <v>89</v>
      </c>
      <c r="H18" s="166"/>
      <c r="I18" s="166"/>
      <c r="J18" s="166"/>
      <c r="K18" s="30"/>
      <c r="L18" s="31" t="s">
        <v>78</v>
      </c>
      <c r="M18" s="32">
        <f>E20*K18/100</f>
        <v>0</v>
      </c>
    </row>
    <row r="19" spans="1:13" s="1" customFormat="1" ht="12" customHeight="1">
      <c r="A19" s="29" t="s">
        <v>90</v>
      </c>
      <c r="B19" s="167" t="s">
        <v>91</v>
      </c>
      <c r="C19" s="167"/>
      <c r="D19" s="167"/>
      <c r="E19" s="165">
        <v>0</v>
      </c>
      <c r="F19" s="165"/>
      <c r="G19" s="166" t="s">
        <v>92</v>
      </c>
      <c r="H19" s="166"/>
      <c r="I19" s="166"/>
      <c r="J19" s="166"/>
      <c r="K19" s="30"/>
      <c r="L19" s="31" t="s">
        <v>78</v>
      </c>
      <c r="M19" s="32">
        <f>E20*K19/100</f>
        <v>0</v>
      </c>
    </row>
    <row r="20" spans="1:13" s="1" customFormat="1" ht="12" customHeight="1">
      <c r="A20" s="163" t="s">
        <v>93</v>
      </c>
      <c r="B20" s="163"/>
      <c r="C20" s="163"/>
      <c r="D20" s="163"/>
      <c r="E20" s="165">
        <f>SUM(E16:E19)</f>
        <v>0</v>
      </c>
      <c r="F20" s="165"/>
      <c r="G20" s="166" t="s">
        <v>94</v>
      </c>
      <c r="H20" s="166"/>
      <c r="I20" s="166"/>
      <c r="J20" s="166"/>
      <c r="K20" s="30"/>
      <c r="L20" s="31" t="s">
        <v>78</v>
      </c>
      <c r="M20" s="32">
        <f>E20*K20/100</f>
        <v>0</v>
      </c>
    </row>
    <row r="21" spans="1:13" s="1" customFormat="1" ht="12" customHeight="1">
      <c r="A21" s="163" t="s">
        <v>95</v>
      </c>
      <c r="B21" s="163"/>
      <c r="C21" s="163"/>
      <c r="D21" s="163"/>
      <c r="E21" s="168" t="s">
        <v>96</v>
      </c>
      <c r="F21" s="168"/>
      <c r="G21" s="166" t="s">
        <v>97</v>
      </c>
      <c r="H21" s="166"/>
      <c r="I21" s="166"/>
      <c r="J21" s="166"/>
      <c r="K21" s="30"/>
      <c r="L21" s="31" t="s">
        <v>78</v>
      </c>
      <c r="M21" s="32">
        <f>E20*K21/100</f>
        <v>0</v>
      </c>
    </row>
    <row r="22" spans="1:13" s="1" customFormat="1" ht="12" customHeight="1">
      <c r="A22" s="163" t="s">
        <v>98</v>
      </c>
      <c r="B22" s="163"/>
      <c r="C22" s="163"/>
      <c r="D22" s="163"/>
      <c r="E22" s="168" t="s">
        <v>96</v>
      </c>
      <c r="F22" s="168"/>
      <c r="G22" s="166" t="s">
        <v>99</v>
      </c>
      <c r="H22" s="166"/>
      <c r="I22" s="166"/>
      <c r="J22" s="166"/>
      <c r="K22" s="30"/>
      <c r="L22" s="31" t="s">
        <v>78</v>
      </c>
      <c r="M22" s="32">
        <f>E20*K22/100</f>
        <v>0</v>
      </c>
    </row>
    <row r="23" spans="1:13" s="1" customFormat="1" ht="12" customHeight="1">
      <c r="A23" s="163" t="s">
        <v>100</v>
      </c>
      <c r="B23" s="163"/>
      <c r="C23" s="163"/>
      <c r="D23" s="163"/>
      <c r="E23" s="168" t="s">
        <v>96</v>
      </c>
      <c r="F23" s="168"/>
      <c r="G23" s="166"/>
      <c r="H23" s="166"/>
      <c r="I23" s="166"/>
      <c r="J23" s="166"/>
      <c r="K23" s="30"/>
      <c r="L23" s="31" t="s">
        <v>78</v>
      </c>
      <c r="M23" s="32">
        <f>E20*K23/100</f>
        <v>0</v>
      </c>
    </row>
    <row r="24" spans="1:13" s="1" customFormat="1" ht="12" customHeight="1">
      <c r="A24" s="163" t="s">
        <v>101</v>
      </c>
      <c r="B24" s="163"/>
      <c r="C24" s="163"/>
      <c r="D24" s="163"/>
      <c r="E24" s="165">
        <f>SUM(E20:E23)</f>
        <v>0</v>
      </c>
      <c r="F24" s="165"/>
      <c r="G24" s="162" t="s">
        <v>22</v>
      </c>
      <c r="H24" s="162"/>
      <c r="I24" s="162"/>
      <c r="J24" s="162"/>
      <c r="K24" s="162"/>
      <c r="L24" s="162"/>
      <c r="M24" s="162"/>
    </row>
    <row r="25" spans="1:13" s="1" customFormat="1" ht="12" customHeight="1">
      <c r="A25" s="163" t="s">
        <v>102</v>
      </c>
      <c r="B25" s="163"/>
      <c r="C25" s="163"/>
      <c r="D25" s="163"/>
      <c r="E25" s="165">
        <f>SUM(M14:M23)</f>
        <v>0</v>
      </c>
      <c r="F25" s="165"/>
      <c r="G25" s="166"/>
      <c r="H25" s="166"/>
      <c r="I25" s="166"/>
      <c r="J25" s="166"/>
      <c r="K25" s="30"/>
      <c r="L25" s="31" t="s">
        <v>78</v>
      </c>
      <c r="M25" s="32">
        <f>E20*K25/100</f>
        <v>0</v>
      </c>
    </row>
    <row r="26" spans="1:13" s="1" customFormat="1" ht="12" customHeight="1">
      <c r="A26" s="163" t="s">
        <v>103</v>
      </c>
      <c r="B26" s="163"/>
      <c r="C26" s="163"/>
      <c r="D26" s="163"/>
      <c r="E26" s="165">
        <f>SUM(M25:M26)</f>
        <v>0</v>
      </c>
      <c r="F26" s="165"/>
      <c r="G26" s="166"/>
      <c r="H26" s="166"/>
      <c r="I26" s="166"/>
      <c r="J26" s="166"/>
      <c r="K26" s="30"/>
      <c r="L26" s="31" t="s">
        <v>78</v>
      </c>
      <c r="M26" s="32">
        <f>E20*K26/100</f>
        <v>0</v>
      </c>
    </row>
    <row r="27" spans="1:13" s="1" customFormat="1" ht="12" customHeight="1">
      <c r="A27" s="169" t="s">
        <v>104</v>
      </c>
      <c r="B27" s="169"/>
      <c r="C27" s="169"/>
      <c r="D27" s="169"/>
      <c r="E27" s="170">
        <f>SUM(M28:M28)</f>
        <v>0</v>
      </c>
      <c r="F27" s="170"/>
      <c r="G27" s="162" t="s">
        <v>23</v>
      </c>
      <c r="H27" s="162"/>
      <c r="I27" s="162"/>
      <c r="J27" s="162"/>
      <c r="K27" s="162"/>
      <c r="L27" s="162"/>
      <c r="M27" s="162"/>
    </row>
    <row r="28" spans="1:13" s="1" customFormat="1" ht="12" customHeight="1">
      <c r="A28" s="171" t="s">
        <v>105</v>
      </c>
      <c r="B28" s="171"/>
      <c r="C28" s="171"/>
      <c r="D28" s="171"/>
      <c r="E28" s="172">
        <f>SUM(E24:E27)</f>
        <v>0</v>
      </c>
      <c r="F28" s="172"/>
      <c r="G28" s="166"/>
      <c r="H28" s="166"/>
      <c r="I28" s="166"/>
      <c r="J28" s="166"/>
      <c r="K28" s="30"/>
      <c r="L28" s="31" t="s">
        <v>78</v>
      </c>
      <c r="M28" s="32">
        <f>E20*K28/100</f>
        <v>0</v>
      </c>
    </row>
    <row r="29" spans="1:13" s="33" customFormat="1" ht="12" customHeight="1">
      <c r="A29" s="161" t="s">
        <v>106</v>
      </c>
      <c r="B29" s="161"/>
      <c r="C29" s="161"/>
      <c r="D29" s="161"/>
      <c r="E29" s="173" t="s">
        <v>107</v>
      </c>
      <c r="F29" s="173"/>
      <c r="G29" s="173"/>
      <c r="H29" s="174" t="s">
        <v>108</v>
      </c>
      <c r="I29" s="174"/>
      <c r="J29" s="174"/>
      <c r="K29" s="174"/>
      <c r="L29" s="174"/>
      <c r="M29" s="174"/>
    </row>
    <row r="30" spans="1:13" s="1" customFormat="1" ht="12" customHeight="1">
      <c r="A30" s="175"/>
      <c r="B30" s="175"/>
      <c r="C30" s="175"/>
      <c r="D30" s="175"/>
      <c r="E30" s="34" t="s">
        <v>109</v>
      </c>
      <c r="F30" s="176"/>
      <c r="G30" s="176"/>
      <c r="H30" s="34" t="s">
        <v>109</v>
      </c>
      <c r="I30" s="177"/>
      <c r="J30" s="177"/>
      <c r="K30" s="177"/>
      <c r="L30" s="177"/>
      <c r="M30" s="177"/>
    </row>
    <row r="31" spans="1:13" s="1" customFormat="1" ht="12" customHeight="1">
      <c r="A31" s="169" t="s">
        <v>110</v>
      </c>
      <c r="B31" s="169"/>
      <c r="C31" s="176"/>
      <c r="D31" s="176"/>
      <c r="E31" s="34" t="s">
        <v>110</v>
      </c>
      <c r="F31" s="176"/>
      <c r="G31" s="176"/>
      <c r="H31" s="34" t="s">
        <v>110</v>
      </c>
      <c r="I31" s="177"/>
      <c r="J31" s="177"/>
      <c r="K31" s="177"/>
      <c r="L31" s="177"/>
      <c r="M31" s="177"/>
    </row>
    <row r="32" spans="1:13" s="1" customFormat="1" ht="12" customHeight="1">
      <c r="A32" s="169"/>
      <c r="B32" s="169"/>
      <c r="C32" s="169"/>
      <c r="D32" s="169"/>
      <c r="E32" s="178" t="s">
        <v>111</v>
      </c>
      <c r="F32" s="178"/>
      <c r="G32" s="178"/>
      <c r="H32" s="179" t="s">
        <v>111</v>
      </c>
      <c r="I32" s="179"/>
      <c r="J32" s="179"/>
      <c r="K32" s="179"/>
      <c r="L32" s="179"/>
      <c r="M32" s="179"/>
    </row>
    <row r="33" spans="1:13" ht="12.75">
      <c r="A33" s="180"/>
      <c r="B33" s="180"/>
      <c r="C33" s="180"/>
      <c r="D33" s="180"/>
      <c r="E33" s="181"/>
      <c r="F33" s="181"/>
      <c r="G33" s="181"/>
      <c r="H33" s="182"/>
      <c r="I33" s="182"/>
      <c r="J33" s="182"/>
      <c r="K33" s="182"/>
      <c r="L33" s="182"/>
      <c r="M33" s="182"/>
    </row>
    <row r="34" spans="1:13" s="1" customFormat="1" ht="51.75" customHeight="1">
      <c r="A34" s="180"/>
      <c r="B34" s="180"/>
      <c r="C34" s="180"/>
      <c r="D34" s="180"/>
      <c r="E34" s="181"/>
      <c r="F34" s="181"/>
      <c r="G34" s="181"/>
      <c r="H34" s="182"/>
      <c r="I34" s="182"/>
      <c r="J34" s="182"/>
      <c r="K34" s="182"/>
      <c r="L34" s="182"/>
      <c r="M34" s="182"/>
    </row>
    <row r="35" spans="1:13" s="1" customFormat="1" ht="12" customHeight="1">
      <c r="A35" s="183" t="s">
        <v>25</v>
      </c>
      <c r="B35" s="183"/>
      <c r="C35" s="183"/>
      <c r="D35" s="183"/>
      <c r="E35" s="184">
        <v>21</v>
      </c>
      <c r="F35" s="184"/>
      <c r="G35" s="35" t="s">
        <v>112</v>
      </c>
      <c r="H35" s="185">
        <f>E28-H37</f>
        <v>0</v>
      </c>
      <c r="I35" s="185"/>
      <c r="J35" s="185"/>
      <c r="K35" s="185"/>
      <c r="L35" s="185"/>
      <c r="M35" s="36" t="s">
        <v>19</v>
      </c>
    </row>
    <row r="36" spans="1:13" s="1" customFormat="1" ht="12" customHeight="1">
      <c r="A36" s="163" t="s">
        <v>27</v>
      </c>
      <c r="B36" s="163"/>
      <c r="C36" s="163"/>
      <c r="D36" s="163"/>
      <c r="E36" s="186">
        <v>21</v>
      </c>
      <c r="F36" s="186"/>
      <c r="G36" s="37" t="s">
        <v>112</v>
      </c>
      <c r="H36" s="165">
        <f>H35*E36/100</f>
        <v>0</v>
      </c>
      <c r="I36" s="165"/>
      <c r="J36" s="165"/>
      <c r="K36" s="165"/>
      <c r="L36" s="165"/>
      <c r="M36" s="38" t="s">
        <v>19</v>
      </c>
    </row>
    <row r="37" spans="1:13" s="1" customFormat="1" ht="12" customHeight="1">
      <c r="A37" s="163" t="s">
        <v>25</v>
      </c>
      <c r="B37" s="163"/>
      <c r="C37" s="163"/>
      <c r="D37" s="163"/>
      <c r="E37" s="187">
        <v>15</v>
      </c>
      <c r="F37" s="187"/>
      <c r="G37" s="37" t="s">
        <v>112</v>
      </c>
      <c r="H37" s="168" t="s">
        <v>96</v>
      </c>
      <c r="I37" s="168"/>
      <c r="J37" s="168"/>
      <c r="K37" s="168"/>
      <c r="L37" s="168"/>
      <c r="M37" s="38" t="s">
        <v>19</v>
      </c>
    </row>
    <row r="38" spans="1:13" s="1" customFormat="1" ht="12" customHeight="1">
      <c r="A38" s="163" t="s">
        <v>27</v>
      </c>
      <c r="B38" s="163"/>
      <c r="C38" s="163"/>
      <c r="D38" s="163"/>
      <c r="E38" s="186">
        <v>15</v>
      </c>
      <c r="F38" s="186"/>
      <c r="G38" s="37" t="s">
        <v>112</v>
      </c>
      <c r="H38" s="165">
        <f>H37*E38/100</f>
        <v>0</v>
      </c>
      <c r="I38" s="165"/>
      <c r="J38" s="165"/>
      <c r="K38" s="165"/>
      <c r="L38" s="165"/>
      <c r="M38" s="38" t="s">
        <v>19</v>
      </c>
    </row>
    <row r="39" spans="1:13" s="40" customFormat="1" ht="18" customHeight="1">
      <c r="A39" s="188" t="s">
        <v>113</v>
      </c>
      <c r="B39" s="188"/>
      <c r="C39" s="188"/>
      <c r="D39" s="188"/>
      <c r="E39" s="188"/>
      <c r="F39" s="188"/>
      <c r="G39" s="188"/>
      <c r="H39" s="189">
        <f>SUM(H35:H38)</f>
        <v>0</v>
      </c>
      <c r="I39" s="189"/>
      <c r="J39" s="189"/>
      <c r="K39" s="189"/>
      <c r="L39" s="189"/>
      <c r="M39" s="39" t="s">
        <v>19</v>
      </c>
    </row>
    <row r="40" s="1" customFormat="1" ht="12" customHeight="1"/>
    <row r="41" spans="1:13" s="1" customFormat="1" ht="12" customHeight="1">
      <c r="A41" s="190" t="s">
        <v>114</v>
      </c>
      <c r="B41" s="190"/>
      <c r="C41" s="190"/>
      <c r="D41" s="190"/>
      <c r="E41" s="190"/>
      <c r="F41" s="190"/>
      <c r="G41" s="190"/>
      <c r="H41" s="190"/>
      <c r="I41" s="190"/>
      <c r="J41" s="190"/>
      <c r="K41" s="190"/>
      <c r="L41" s="190"/>
      <c r="M41" s="190"/>
    </row>
  </sheetData>
  <sheetProtection selectLockedCells="1" selectUnlockedCells="1"/>
  <mergeCells count="110">
    <mergeCell ref="A39:G39"/>
    <mergeCell ref="H39:L39"/>
    <mergeCell ref="A41:M41"/>
    <mergeCell ref="A37:D37"/>
    <mergeCell ref="E37:F37"/>
    <mergeCell ref="H37:L37"/>
    <mergeCell ref="A38:D38"/>
    <mergeCell ref="E38:F38"/>
    <mergeCell ref="H38:L38"/>
    <mergeCell ref="A35:D35"/>
    <mergeCell ref="E35:F35"/>
    <mergeCell ref="H35:L35"/>
    <mergeCell ref="A36:D36"/>
    <mergeCell ref="E36:F36"/>
    <mergeCell ref="H36:L36"/>
    <mergeCell ref="A32:D32"/>
    <mergeCell ref="E32:G32"/>
    <mergeCell ref="H32:M32"/>
    <mergeCell ref="A33:D34"/>
    <mergeCell ref="E33:G34"/>
    <mergeCell ref="H33:M34"/>
    <mergeCell ref="A30:D30"/>
    <mergeCell ref="F30:G30"/>
    <mergeCell ref="I30:M30"/>
    <mergeCell ref="A31:B31"/>
    <mergeCell ref="C31:D31"/>
    <mergeCell ref="F31:G31"/>
    <mergeCell ref="I31:M31"/>
    <mergeCell ref="A28:D28"/>
    <mergeCell ref="E28:F28"/>
    <mergeCell ref="G28:J28"/>
    <mergeCell ref="A29:D29"/>
    <mergeCell ref="E29:G29"/>
    <mergeCell ref="H29:M29"/>
    <mergeCell ref="A26:D26"/>
    <mergeCell ref="E26:F26"/>
    <mergeCell ref="G26:J26"/>
    <mergeCell ref="A27:D27"/>
    <mergeCell ref="E27:F27"/>
    <mergeCell ref="G27:M27"/>
    <mergeCell ref="A24:D24"/>
    <mergeCell ref="E24:F24"/>
    <mergeCell ref="G24:M24"/>
    <mergeCell ref="A25:D25"/>
    <mergeCell ref="E25:F25"/>
    <mergeCell ref="G25:J25"/>
    <mergeCell ref="A22:D22"/>
    <mergeCell ref="E22:F22"/>
    <mergeCell ref="G22:J22"/>
    <mergeCell ref="A23:D23"/>
    <mergeCell ref="E23:F23"/>
    <mergeCell ref="G23:J23"/>
    <mergeCell ref="A20:D20"/>
    <mergeCell ref="E20:F20"/>
    <mergeCell ref="G20:J20"/>
    <mergeCell ref="A21:D21"/>
    <mergeCell ref="E21:F21"/>
    <mergeCell ref="G21:J21"/>
    <mergeCell ref="B18:D18"/>
    <mergeCell ref="E18:F18"/>
    <mergeCell ref="G18:J18"/>
    <mergeCell ref="B19:D19"/>
    <mergeCell ref="E19:F19"/>
    <mergeCell ref="G19:J19"/>
    <mergeCell ref="E15:F15"/>
    <mergeCell ref="G15:J15"/>
    <mergeCell ref="B16:D16"/>
    <mergeCell ref="E16:F16"/>
    <mergeCell ref="G16:J16"/>
    <mergeCell ref="B17:D17"/>
    <mergeCell ref="E17:F17"/>
    <mergeCell ref="G17:J17"/>
    <mergeCell ref="A11:G11"/>
    <mergeCell ref="H11:M11"/>
    <mergeCell ref="A12:M12"/>
    <mergeCell ref="A13:F13"/>
    <mergeCell ref="G13:M13"/>
    <mergeCell ref="A14:A15"/>
    <mergeCell ref="B14:D14"/>
    <mergeCell ref="E14:F14"/>
    <mergeCell ref="G14:J14"/>
    <mergeCell ref="B15:D15"/>
    <mergeCell ref="A9:C9"/>
    <mergeCell ref="D9:G9"/>
    <mergeCell ref="H9:J9"/>
    <mergeCell ref="K9:M9"/>
    <mergeCell ref="A10:C10"/>
    <mergeCell ref="D10:G10"/>
    <mergeCell ref="H10:I10"/>
    <mergeCell ref="J10:M10"/>
    <mergeCell ref="A7:C7"/>
    <mergeCell ref="D7:G7"/>
    <mergeCell ref="H7:L7"/>
    <mergeCell ref="A8:C8"/>
    <mergeCell ref="D8:G8"/>
    <mergeCell ref="H8:L8"/>
    <mergeCell ref="A5:D5"/>
    <mergeCell ref="E5:J5"/>
    <mergeCell ref="K5:L5"/>
    <mergeCell ref="A6:D6"/>
    <mergeCell ref="E6:J6"/>
    <mergeCell ref="K6:L6"/>
    <mergeCell ref="A1:M1"/>
    <mergeCell ref="A2:M2"/>
    <mergeCell ref="A3:D3"/>
    <mergeCell ref="E3:J3"/>
    <mergeCell ref="K3:L3"/>
    <mergeCell ref="A4:D4"/>
    <mergeCell ref="E4:J4"/>
    <mergeCell ref="K4:L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17"/>
  <sheetViews>
    <sheetView zoomScale="160" zoomScaleNormal="160" zoomScalePageLayoutView="0" workbookViewId="0" topLeftCell="A1">
      <selection activeCell="A1" sqref="A1"/>
    </sheetView>
  </sheetViews>
  <sheetFormatPr defaultColWidth="11.57421875" defaultRowHeight="12.75"/>
  <cols>
    <col min="1" max="1" width="3.8515625" style="0" customWidth="1"/>
    <col min="2" max="2" width="45.140625" style="0" customWidth="1"/>
    <col min="3" max="5" width="10.57421875" style="0" customWidth="1"/>
  </cols>
  <sheetData>
    <row r="1" spans="1:5" s="41" customFormat="1" ht="9.75">
      <c r="A1" s="191" t="s">
        <v>115</v>
      </c>
      <c r="B1" s="191"/>
      <c r="C1" s="191"/>
      <c r="D1" s="191" t="s">
        <v>116</v>
      </c>
      <c r="E1" s="191"/>
    </row>
    <row r="2" spans="1:5" s="41" customFormat="1" ht="9.75">
      <c r="A2" s="191" t="s">
        <v>117</v>
      </c>
      <c r="B2" s="191"/>
      <c r="C2" s="191"/>
      <c r="D2" s="191" t="s">
        <v>118</v>
      </c>
      <c r="E2" s="191"/>
    </row>
    <row r="3" s="42" customFormat="1" ht="9.75"/>
    <row r="4" spans="1:5" s="33" customFormat="1" ht="12.75">
      <c r="A4" s="192" t="s">
        <v>119</v>
      </c>
      <c r="B4" s="192"/>
      <c r="C4" s="192"/>
      <c r="D4" s="192"/>
      <c r="E4" s="192"/>
    </row>
    <row r="5" s="42" customFormat="1" ht="9.75"/>
    <row r="6" spans="1:5" s="42" customFormat="1" ht="9" customHeight="1">
      <c r="A6" s="193" t="s">
        <v>120</v>
      </c>
      <c r="B6" s="194" t="s">
        <v>121</v>
      </c>
      <c r="C6" s="195" t="s">
        <v>122</v>
      </c>
      <c r="D6" s="195"/>
      <c r="E6" s="195"/>
    </row>
    <row r="7" spans="1:5" s="42" customFormat="1" ht="9" customHeight="1">
      <c r="A7" s="193"/>
      <c r="B7" s="194"/>
      <c r="C7" s="43" t="s">
        <v>123</v>
      </c>
      <c r="D7" s="44" t="s">
        <v>124</v>
      </c>
      <c r="E7" s="45" t="s">
        <v>125</v>
      </c>
    </row>
    <row r="8" spans="1:5" s="50" customFormat="1" ht="11.25">
      <c r="A8" s="46"/>
      <c r="B8" s="47" t="s">
        <v>126</v>
      </c>
      <c r="C8" s="48"/>
      <c r="D8" s="48"/>
      <c r="E8" s="49"/>
    </row>
    <row r="9" spans="1:5" s="50" customFormat="1" ht="11.25">
      <c r="A9" s="51" t="s">
        <v>127</v>
      </c>
      <c r="B9" s="52" t="s">
        <v>128</v>
      </c>
      <c r="C9" s="53">
        <f>'ROZPOČET #1'!G22</f>
        <v>0</v>
      </c>
      <c r="D9" s="53">
        <f>'ROZPOČET #1'!I22</f>
        <v>0</v>
      </c>
      <c r="E9" s="54">
        <f aca="true" t="shared" si="0" ref="E9:E14">C9+D9</f>
        <v>0</v>
      </c>
    </row>
    <row r="10" spans="1:5" s="50" customFormat="1" ht="11.25">
      <c r="A10" s="51" t="s">
        <v>129</v>
      </c>
      <c r="B10" s="52" t="s">
        <v>130</v>
      </c>
      <c r="C10" s="53">
        <f>'ROZPOČET #1'!G40</f>
        <v>0</v>
      </c>
      <c r="D10" s="53">
        <f>'ROZPOČET #1'!I40</f>
        <v>0</v>
      </c>
      <c r="E10" s="54">
        <f t="shared" si="0"/>
        <v>0</v>
      </c>
    </row>
    <row r="11" spans="1:5" s="50" customFormat="1" ht="11.25">
      <c r="A11" s="51" t="s">
        <v>131</v>
      </c>
      <c r="B11" s="52" t="s">
        <v>132</v>
      </c>
      <c r="C11" s="53">
        <f>'ROZPOČET #1'!G46</f>
        <v>0</v>
      </c>
      <c r="D11" s="53">
        <f>'ROZPOČET #1'!I46</f>
        <v>0</v>
      </c>
      <c r="E11" s="54">
        <f t="shared" si="0"/>
        <v>0</v>
      </c>
    </row>
    <row r="12" spans="1:5" s="50" customFormat="1" ht="11.25">
      <c r="A12" s="51" t="s">
        <v>133</v>
      </c>
      <c r="B12" s="52" t="s">
        <v>134</v>
      </c>
      <c r="C12" s="53">
        <f>'ROZPOČET #1'!G67</f>
        <v>0</v>
      </c>
      <c r="D12" s="53">
        <f>'ROZPOČET #1'!I67</f>
        <v>0</v>
      </c>
      <c r="E12" s="54">
        <f t="shared" si="0"/>
        <v>0</v>
      </c>
    </row>
    <row r="13" spans="1:5" s="50" customFormat="1" ht="11.25">
      <c r="A13" s="51" t="s">
        <v>135</v>
      </c>
      <c r="B13" s="52" t="s">
        <v>136</v>
      </c>
      <c r="C13" s="53">
        <f>'ROZPOČET #1'!G74</f>
        <v>0</v>
      </c>
      <c r="D13" s="53">
        <f>'ROZPOČET #1'!I74</f>
        <v>0</v>
      </c>
      <c r="E13" s="54">
        <f t="shared" si="0"/>
        <v>0</v>
      </c>
    </row>
    <row r="14" spans="1:5" s="50" customFormat="1" ht="11.25">
      <c r="A14" s="51" t="s">
        <v>137</v>
      </c>
      <c r="B14" s="52" t="s">
        <v>138</v>
      </c>
      <c r="C14" s="53">
        <f>'ROZPOČET #1'!G77</f>
        <v>0</v>
      </c>
      <c r="D14" s="53">
        <f>'ROZPOČET #1'!I77</f>
        <v>0</v>
      </c>
      <c r="E14" s="54">
        <f t="shared" si="0"/>
        <v>0</v>
      </c>
    </row>
    <row r="15" spans="1:5" s="50" customFormat="1" ht="11.25">
      <c r="A15" s="55"/>
      <c r="B15" s="56" t="s">
        <v>139</v>
      </c>
      <c r="C15" s="57">
        <f>SUM(C9:C14)</f>
        <v>0</v>
      </c>
      <c r="D15" s="57">
        <f>SUM(D9:D14)</f>
        <v>0</v>
      </c>
      <c r="E15" s="58">
        <f>SUM(E9:E14)</f>
        <v>0</v>
      </c>
    </row>
    <row r="16" s="42" customFormat="1" ht="9.75"/>
    <row r="17" spans="1:5" s="50" customFormat="1" ht="11.25">
      <c r="A17" s="59"/>
      <c r="B17" s="60" t="s">
        <v>140</v>
      </c>
      <c r="C17" s="61">
        <f>C15</f>
        <v>0</v>
      </c>
      <c r="D17" s="61">
        <f>D15</f>
        <v>0</v>
      </c>
      <c r="E17" s="62">
        <f>E15</f>
        <v>0</v>
      </c>
    </row>
  </sheetData>
  <sheetProtection selectLockedCells="1" selectUnlockedCells="1"/>
  <mergeCells count="8">
    <mergeCell ref="A1:C1"/>
    <mergeCell ref="D1:E1"/>
    <mergeCell ref="A2:C2"/>
    <mergeCell ref="D2:E2"/>
    <mergeCell ref="A4:E4"/>
    <mergeCell ref="A6:A7"/>
    <mergeCell ref="B6:B7"/>
    <mergeCell ref="C6:E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79"/>
  <sheetViews>
    <sheetView tabSelected="1" zoomScale="160" zoomScaleNormal="160" zoomScalePageLayoutView="0" workbookViewId="0" topLeftCell="A1">
      <selection activeCell="M73" sqref="M73"/>
    </sheetView>
  </sheetViews>
  <sheetFormatPr defaultColWidth="11.57421875" defaultRowHeight="12.75"/>
  <cols>
    <col min="1" max="1" width="3.7109375" style="0" customWidth="1"/>
    <col min="2" max="2" width="11.00390625" style="0" customWidth="1"/>
    <col min="3" max="3" width="42.8515625" style="0" customWidth="1"/>
    <col min="4" max="4" width="4.421875" style="0" customWidth="1"/>
    <col min="5" max="5" width="8.7109375" style="0" customWidth="1"/>
    <col min="6" max="9" width="10.57421875" style="0" customWidth="1"/>
    <col min="10" max="11" width="9.140625" style="0" customWidth="1"/>
  </cols>
  <sheetData>
    <row r="1" spans="1:11" s="41" customFormat="1" ht="9.75">
      <c r="A1" s="191" t="s">
        <v>115</v>
      </c>
      <c r="B1" s="191"/>
      <c r="C1" s="191"/>
      <c r="D1" s="191"/>
      <c r="E1" s="191"/>
      <c r="F1" s="191"/>
      <c r="G1" s="191"/>
      <c r="H1" s="191"/>
      <c r="I1" s="191"/>
      <c r="J1" s="191" t="s">
        <v>116</v>
      </c>
      <c r="K1" s="191"/>
    </row>
    <row r="2" spans="1:11" s="41" customFormat="1" ht="9.75">
      <c r="A2" s="191" t="s">
        <v>117</v>
      </c>
      <c r="B2" s="191"/>
      <c r="C2" s="191"/>
      <c r="D2" s="191"/>
      <c r="E2" s="191"/>
      <c r="F2" s="191"/>
      <c r="G2" s="191"/>
      <c r="H2" s="191"/>
      <c r="I2" s="191"/>
      <c r="J2" s="191" t="s">
        <v>118</v>
      </c>
      <c r="K2" s="191"/>
    </row>
    <row r="3" s="42" customFormat="1" ht="9.75"/>
    <row r="4" spans="1:11" s="1" customFormat="1" ht="12.75">
      <c r="A4" s="192" t="s">
        <v>141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</row>
    <row r="5" s="42" customFormat="1" ht="9.75"/>
    <row r="6" spans="1:11" s="42" customFormat="1" ht="9" customHeight="1">
      <c r="A6" s="63" t="s">
        <v>142</v>
      </c>
      <c r="B6" s="196" t="s">
        <v>143</v>
      </c>
      <c r="C6" s="196" t="s">
        <v>144</v>
      </c>
      <c r="D6" s="196" t="s">
        <v>145</v>
      </c>
      <c r="E6" s="196" t="s">
        <v>146</v>
      </c>
      <c r="F6" s="197" t="s">
        <v>147</v>
      </c>
      <c r="G6" s="197"/>
      <c r="H6" s="197"/>
      <c r="I6" s="197"/>
      <c r="J6" s="198" t="s">
        <v>148</v>
      </c>
      <c r="K6" s="198"/>
    </row>
    <row r="7" spans="1:11" s="42" customFormat="1" ht="9" customHeight="1">
      <c r="A7" s="64" t="s">
        <v>149</v>
      </c>
      <c r="B7" s="196"/>
      <c r="C7" s="196"/>
      <c r="D7" s="196"/>
      <c r="E7" s="196"/>
      <c r="F7" s="199" t="s">
        <v>123</v>
      </c>
      <c r="G7" s="199"/>
      <c r="H7" s="200" t="s">
        <v>124</v>
      </c>
      <c r="I7" s="200"/>
      <c r="J7" s="198"/>
      <c r="K7" s="198"/>
    </row>
    <row r="8" spans="1:11" s="42" customFormat="1" ht="9" customHeight="1">
      <c r="A8" s="64" t="s">
        <v>150</v>
      </c>
      <c r="B8" s="196"/>
      <c r="C8" s="196"/>
      <c r="D8" s="196"/>
      <c r="E8" s="196"/>
      <c r="F8" s="65" t="s">
        <v>151</v>
      </c>
      <c r="G8" s="66" t="s">
        <v>152</v>
      </c>
      <c r="H8" s="67" t="s">
        <v>151</v>
      </c>
      <c r="I8" s="66" t="s">
        <v>152</v>
      </c>
      <c r="J8" s="67" t="s">
        <v>151</v>
      </c>
      <c r="K8" s="68" t="s">
        <v>152</v>
      </c>
    </row>
    <row r="9" spans="1:11" s="42" customFormat="1" ht="9" customHeight="1">
      <c r="A9" s="69" t="s">
        <v>153</v>
      </c>
      <c r="B9" s="70" t="s">
        <v>154</v>
      </c>
      <c r="C9" s="70" t="s">
        <v>155</v>
      </c>
      <c r="D9" s="70" t="s">
        <v>156</v>
      </c>
      <c r="E9" s="70" t="s">
        <v>157</v>
      </c>
      <c r="F9" s="71" t="s">
        <v>158</v>
      </c>
      <c r="G9" s="72" t="s">
        <v>159</v>
      </c>
      <c r="H9" s="73" t="s">
        <v>160</v>
      </c>
      <c r="I9" s="72" t="s">
        <v>161</v>
      </c>
      <c r="J9" s="73" t="s">
        <v>162</v>
      </c>
      <c r="K9" s="74" t="s">
        <v>163</v>
      </c>
    </row>
    <row r="10" spans="1:11" s="80" customFormat="1" ht="11.25">
      <c r="A10" s="75"/>
      <c r="B10" s="76"/>
      <c r="C10" s="77" t="s">
        <v>126</v>
      </c>
      <c r="D10" s="76"/>
      <c r="E10" s="76"/>
      <c r="F10" s="78"/>
      <c r="G10" s="79"/>
      <c r="H10" s="79"/>
      <c r="J10" s="81"/>
      <c r="K10" s="82"/>
    </row>
    <row r="11" spans="1:11" s="80" customFormat="1" ht="11.25">
      <c r="A11" s="83"/>
      <c r="B11" s="84" t="s">
        <v>164</v>
      </c>
      <c r="C11" s="85" t="s">
        <v>165</v>
      </c>
      <c r="D11" s="86"/>
      <c r="E11" s="86"/>
      <c r="F11" s="87"/>
      <c r="G11" s="88"/>
      <c r="H11" s="88"/>
      <c r="I11" s="89"/>
      <c r="J11" s="90"/>
      <c r="K11" s="91"/>
    </row>
    <row r="12" spans="1:11" s="42" customFormat="1" ht="9.75">
      <c r="A12" s="92" t="s">
        <v>127</v>
      </c>
      <c r="B12" s="93" t="s">
        <v>166</v>
      </c>
      <c r="C12" s="93" t="s">
        <v>167</v>
      </c>
      <c r="D12" s="94" t="s">
        <v>168</v>
      </c>
      <c r="E12" s="95">
        <v>120.2</v>
      </c>
      <c r="F12" s="96"/>
      <c r="G12" s="97">
        <f>E12*F12</f>
        <v>0</v>
      </c>
      <c r="H12" s="97"/>
      <c r="I12" s="97">
        <f>E12*H12</f>
        <v>0</v>
      </c>
      <c r="J12" s="98">
        <v>0</v>
      </c>
      <c r="K12" s="99">
        <f>E12*J12</f>
        <v>0</v>
      </c>
    </row>
    <row r="13" spans="1:11" s="42" customFormat="1" ht="19.5">
      <c r="A13" s="100"/>
      <c r="B13" s="93"/>
      <c r="C13" s="101" t="s">
        <v>169</v>
      </c>
      <c r="D13" s="94"/>
      <c r="E13" s="102"/>
      <c r="F13" s="100"/>
      <c r="G13" s="102"/>
      <c r="H13" s="102"/>
      <c r="I13" s="102"/>
      <c r="J13" s="102"/>
      <c r="K13" s="103"/>
    </row>
    <row r="14" spans="1:11" s="42" customFormat="1" ht="9.75">
      <c r="A14" s="104">
        <f>A12+1</f>
        <v>2</v>
      </c>
      <c r="B14" s="93" t="s">
        <v>170</v>
      </c>
      <c r="C14" s="93" t="s">
        <v>171</v>
      </c>
      <c r="D14" s="94" t="s">
        <v>168</v>
      </c>
      <c r="E14" s="95">
        <v>120.2</v>
      </c>
      <c r="F14" s="96"/>
      <c r="G14" s="97">
        <f>E14*F14</f>
        <v>0</v>
      </c>
      <c r="H14" s="97"/>
      <c r="I14" s="97">
        <f>E14*H14</f>
        <v>0</v>
      </c>
      <c r="J14" s="98">
        <v>0</v>
      </c>
      <c r="K14" s="99">
        <f>E14*J14</f>
        <v>0</v>
      </c>
    </row>
    <row r="15" spans="1:11" s="42" customFormat="1" ht="9.75">
      <c r="A15" s="104">
        <f>A14+1</f>
        <v>3</v>
      </c>
      <c r="B15" s="93" t="s">
        <v>172</v>
      </c>
      <c r="C15" s="93" t="s">
        <v>173</v>
      </c>
      <c r="D15" s="94" t="s">
        <v>168</v>
      </c>
      <c r="E15" s="95">
        <v>120.2</v>
      </c>
      <c r="F15" s="96"/>
      <c r="G15" s="97">
        <f>E15*F15</f>
        <v>0</v>
      </c>
      <c r="H15" s="97"/>
      <c r="I15" s="97">
        <f>E15*H15</f>
        <v>0</v>
      </c>
      <c r="J15" s="98">
        <v>0</v>
      </c>
      <c r="K15" s="99">
        <f>E15*J15</f>
        <v>0</v>
      </c>
    </row>
    <row r="16" spans="1:11" s="42" customFormat="1" ht="9.75">
      <c r="A16" s="104">
        <f>A15+1</f>
        <v>4</v>
      </c>
      <c r="B16" s="93" t="s">
        <v>174</v>
      </c>
      <c r="C16" s="93" t="s">
        <v>175</v>
      </c>
      <c r="D16" s="94" t="s">
        <v>168</v>
      </c>
      <c r="E16" s="95">
        <v>1202</v>
      </c>
      <c r="F16" s="96"/>
      <c r="G16" s="97">
        <f>E16*F16</f>
        <v>0</v>
      </c>
      <c r="H16" s="97"/>
      <c r="I16" s="97">
        <f>E16*H16</f>
        <v>0</v>
      </c>
      <c r="J16" s="98">
        <v>0</v>
      </c>
      <c r="K16" s="99">
        <f>E16*J16</f>
        <v>0</v>
      </c>
    </row>
    <row r="17" spans="1:11" s="42" customFormat="1" ht="9.75">
      <c r="A17" s="104">
        <f>A16+1</f>
        <v>5</v>
      </c>
      <c r="B17" s="93" t="s">
        <v>176</v>
      </c>
      <c r="C17" s="93" t="s">
        <v>177</v>
      </c>
      <c r="D17" s="94" t="s">
        <v>168</v>
      </c>
      <c r="E17" s="95">
        <v>120.2</v>
      </c>
      <c r="F17" s="96"/>
      <c r="G17" s="97">
        <f>E17*F17</f>
        <v>0</v>
      </c>
      <c r="H17" s="97"/>
      <c r="I17" s="97">
        <f>E17*H17</f>
        <v>0</v>
      </c>
      <c r="J17" s="98">
        <v>0</v>
      </c>
      <c r="K17" s="99">
        <f>E17*J17</f>
        <v>0</v>
      </c>
    </row>
    <row r="18" spans="1:11" s="42" customFormat="1" ht="9.75">
      <c r="A18" s="104">
        <f>A17+1</f>
        <v>6</v>
      </c>
      <c r="B18" s="93" t="s">
        <v>178</v>
      </c>
      <c r="C18" s="93" t="s">
        <v>179</v>
      </c>
      <c r="D18" s="94" t="s">
        <v>180</v>
      </c>
      <c r="E18" s="95">
        <v>185.41</v>
      </c>
      <c r="F18" s="96"/>
      <c r="G18" s="97">
        <f>E18*F18</f>
        <v>0</v>
      </c>
      <c r="H18" s="97"/>
      <c r="I18" s="97">
        <f>E18*H18</f>
        <v>0</v>
      </c>
      <c r="J18" s="98">
        <v>0.128021314</v>
      </c>
      <c r="K18" s="99">
        <f>E18*J18</f>
        <v>23.73643182874</v>
      </c>
    </row>
    <row r="19" spans="1:11" s="42" customFormat="1" ht="29.25">
      <c r="A19" s="100"/>
      <c r="B19" s="93"/>
      <c r="C19" s="101" t="s">
        <v>181</v>
      </c>
      <c r="D19" s="94"/>
      <c r="E19" s="102"/>
      <c r="F19" s="100"/>
      <c r="G19" s="102"/>
      <c r="H19" s="102"/>
      <c r="I19" s="102"/>
      <c r="J19" s="102"/>
      <c r="K19" s="103"/>
    </row>
    <row r="20" spans="1:11" s="42" customFormat="1" ht="9.75">
      <c r="A20" s="104">
        <f>A18+1</f>
        <v>7</v>
      </c>
      <c r="B20" s="93" t="s">
        <v>182</v>
      </c>
      <c r="C20" s="93" t="s">
        <v>183</v>
      </c>
      <c r="D20" s="94" t="s">
        <v>180</v>
      </c>
      <c r="E20" s="95">
        <v>516.94</v>
      </c>
      <c r="F20" s="96"/>
      <c r="G20" s="97">
        <f>E20*F20</f>
        <v>0</v>
      </c>
      <c r="H20" s="97"/>
      <c r="I20" s="97">
        <f>E20*H20</f>
        <v>0</v>
      </c>
      <c r="J20" s="98">
        <v>0.126</v>
      </c>
      <c r="K20" s="99">
        <f>E20*J20</f>
        <v>65.13444000000001</v>
      </c>
    </row>
    <row r="21" spans="1:11" s="42" customFormat="1" ht="19.5">
      <c r="A21" s="100"/>
      <c r="B21" s="93"/>
      <c r="C21" s="101" t="s">
        <v>184</v>
      </c>
      <c r="D21" s="94"/>
      <c r="E21" s="102"/>
      <c r="F21" s="100"/>
      <c r="G21" s="102"/>
      <c r="H21" s="102"/>
      <c r="I21" s="102"/>
      <c r="J21" s="102"/>
      <c r="K21" s="103"/>
    </row>
    <row r="22" spans="1:11" s="80" customFormat="1" ht="11.25">
      <c r="A22" s="105"/>
      <c r="B22" s="106" t="s">
        <v>127</v>
      </c>
      <c r="C22" s="107" t="s">
        <v>185</v>
      </c>
      <c r="D22" s="108"/>
      <c r="E22" s="108"/>
      <c r="F22" s="109"/>
      <c r="G22" s="110">
        <f>SUM(G12:G21)</f>
        <v>0</v>
      </c>
      <c r="H22" s="111"/>
      <c r="I22" s="112">
        <f>SUM(I12:I21)</f>
        <v>0</v>
      </c>
      <c r="J22" s="113"/>
      <c r="K22" s="114">
        <f>SUM(K12:K21)</f>
        <v>88.87087182874001</v>
      </c>
    </row>
    <row r="23" spans="1:11" s="80" customFormat="1" ht="11.25">
      <c r="A23" s="83"/>
      <c r="B23" s="84" t="s">
        <v>186</v>
      </c>
      <c r="C23" s="85" t="s">
        <v>187</v>
      </c>
      <c r="D23" s="86"/>
      <c r="E23" s="86"/>
      <c r="F23" s="87"/>
      <c r="G23" s="88"/>
      <c r="H23" s="88"/>
      <c r="I23" s="89"/>
      <c r="J23" s="90"/>
      <c r="K23" s="91"/>
    </row>
    <row r="24" spans="1:11" s="42" customFormat="1" ht="9.75">
      <c r="A24" s="104">
        <f>A20+1</f>
        <v>8</v>
      </c>
      <c r="B24" s="93" t="s">
        <v>188</v>
      </c>
      <c r="C24" s="93" t="s">
        <v>189</v>
      </c>
      <c r="D24" s="94" t="s">
        <v>180</v>
      </c>
      <c r="E24" s="95">
        <v>5512.79</v>
      </c>
      <c r="F24" s="96"/>
      <c r="G24" s="97">
        <f>E24*F24</f>
        <v>0</v>
      </c>
      <c r="H24" s="97"/>
      <c r="I24" s="97">
        <f>E24*H24</f>
        <v>0</v>
      </c>
      <c r="J24" s="98">
        <v>0.001</v>
      </c>
      <c r="K24" s="99">
        <f>E24*J24</f>
        <v>5.51279</v>
      </c>
    </row>
    <row r="25" spans="1:11" s="42" customFormat="1" ht="19.5">
      <c r="A25" s="100"/>
      <c r="B25" s="93"/>
      <c r="C25" s="101" t="s">
        <v>190</v>
      </c>
      <c r="D25" s="94"/>
      <c r="E25" s="102"/>
      <c r="F25" s="100"/>
      <c r="G25" s="102"/>
      <c r="H25" s="102"/>
      <c r="I25" s="102"/>
      <c r="J25" s="102"/>
      <c r="K25" s="103"/>
    </row>
    <row r="26" spans="1:11" s="42" customFormat="1" ht="9.75">
      <c r="A26" s="104">
        <f>A24+1</f>
        <v>9</v>
      </c>
      <c r="B26" s="93" t="s">
        <v>191</v>
      </c>
      <c r="C26" s="93" t="s">
        <v>192</v>
      </c>
      <c r="D26" s="94" t="s">
        <v>180</v>
      </c>
      <c r="E26" s="95">
        <v>5327.38</v>
      </c>
      <c r="F26" s="96"/>
      <c r="G26" s="97">
        <f>E26*F26</f>
        <v>0</v>
      </c>
      <c r="H26" s="97"/>
      <c r="I26" s="97">
        <f>E26*H26</f>
        <v>0</v>
      </c>
      <c r="J26" s="98">
        <v>0.00071</v>
      </c>
      <c r="K26" s="99">
        <f>E26*J26</f>
        <v>3.7824398</v>
      </c>
    </row>
    <row r="27" spans="1:11" s="42" customFormat="1" ht="9.75">
      <c r="A27" s="104">
        <f>A26+1</f>
        <v>10</v>
      </c>
      <c r="B27" s="93" t="s">
        <v>193</v>
      </c>
      <c r="C27" s="93" t="s">
        <v>194</v>
      </c>
      <c r="D27" s="94" t="s">
        <v>195</v>
      </c>
      <c r="E27" s="95">
        <v>732.74</v>
      </c>
      <c r="F27" s="96"/>
      <c r="G27" s="97">
        <f>E27*F27</f>
        <v>0</v>
      </c>
      <c r="H27" s="97"/>
      <c r="I27" s="97">
        <f>E27*H27</f>
        <v>0</v>
      </c>
      <c r="J27" s="98">
        <v>1</v>
      </c>
      <c r="K27" s="99">
        <f>E27*J27</f>
        <v>732.74</v>
      </c>
    </row>
    <row r="28" spans="1:11" s="42" customFormat="1" ht="19.5">
      <c r="A28" s="100"/>
      <c r="B28" s="93"/>
      <c r="C28" s="101" t="s">
        <v>196</v>
      </c>
      <c r="D28" s="94"/>
      <c r="E28" s="102"/>
      <c r="F28" s="100"/>
      <c r="G28" s="102"/>
      <c r="H28" s="102"/>
      <c r="I28" s="102"/>
      <c r="J28" s="102"/>
      <c r="K28" s="103"/>
    </row>
    <row r="29" spans="1:11" s="42" customFormat="1" ht="9.75">
      <c r="A29" s="104">
        <f>A27+1</f>
        <v>11</v>
      </c>
      <c r="B29" s="93" t="s">
        <v>191</v>
      </c>
      <c r="C29" s="93" t="s">
        <v>192</v>
      </c>
      <c r="D29" s="94" t="s">
        <v>180</v>
      </c>
      <c r="E29" s="95">
        <v>5512.79</v>
      </c>
      <c r="F29" s="96"/>
      <c r="G29" s="97">
        <f>E29*F29</f>
        <v>0</v>
      </c>
      <c r="H29" s="97"/>
      <c r="I29" s="97">
        <f>E29*H29</f>
        <v>0</v>
      </c>
      <c r="J29" s="98">
        <v>0.00071</v>
      </c>
      <c r="K29" s="99">
        <f>E29*J29</f>
        <v>3.9140809</v>
      </c>
    </row>
    <row r="30" spans="1:11" s="42" customFormat="1" ht="9.75">
      <c r="A30" s="104">
        <f>A29+1</f>
        <v>12</v>
      </c>
      <c r="B30" s="93" t="s">
        <v>197</v>
      </c>
      <c r="C30" s="93" t="s">
        <v>198</v>
      </c>
      <c r="D30" s="94" t="s">
        <v>180</v>
      </c>
      <c r="E30" s="95">
        <v>5327.38</v>
      </c>
      <c r="F30" s="96"/>
      <c r="G30" s="97">
        <f>E30*F30</f>
        <v>0</v>
      </c>
      <c r="H30" s="97"/>
      <c r="I30" s="97">
        <f>E30*H30</f>
        <v>0</v>
      </c>
      <c r="J30" s="98">
        <v>0.10373</v>
      </c>
      <c r="K30" s="99">
        <f>E30*J30</f>
        <v>552.6091274</v>
      </c>
    </row>
    <row r="31" spans="1:11" s="42" customFormat="1" ht="156">
      <c r="A31" s="100"/>
      <c r="B31" s="93"/>
      <c r="C31" s="101" t="s">
        <v>199</v>
      </c>
      <c r="D31" s="94"/>
      <c r="E31" s="102"/>
      <c r="F31" s="100"/>
      <c r="G31" s="102"/>
      <c r="H31" s="102"/>
      <c r="I31" s="102"/>
      <c r="J31" s="102"/>
      <c r="K31" s="103"/>
    </row>
    <row r="32" spans="1:11" s="42" customFormat="1" ht="9.75">
      <c r="A32" s="104">
        <f>A30+1</f>
        <v>13</v>
      </c>
      <c r="B32" s="93" t="s">
        <v>200</v>
      </c>
      <c r="C32" s="93" t="s">
        <v>201</v>
      </c>
      <c r="D32" s="94" t="s">
        <v>180</v>
      </c>
      <c r="E32" s="95">
        <v>185.41</v>
      </c>
      <c r="F32" s="96"/>
      <c r="G32" s="97">
        <f>E32*F32</f>
        <v>0</v>
      </c>
      <c r="H32" s="97"/>
      <c r="I32" s="97">
        <f>E32*H32</f>
        <v>0</v>
      </c>
      <c r="J32" s="98">
        <v>0.12966</v>
      </c>
      <c r="K32" s="99">
        <f>E32*J32</f>
        <v>24.0402606</v>
      </c>
    </row>
    <row r="33" spans="1:11" s="42" customFormat="1" ht="9.75">
      <c r="A33" s="100"/>
      <c r="B33" s="93"/>
      <c r="C33" s="93" t="s">
        <v>202</v>
      </c>
      <c r="D33" s="94"/>
      <c r="E33" s="102"/>
      <c r="F33" s="100"/>
      <c r="G33" s="102"/>
      <c r="H33" s="102"/>
      <c r="I33" s="102"/>
      <c r="J33" s="102"/>
      <c r="K33" s="103"/>
    </row>
    <row r="34" spans="1:11" s="42" customFormat="1" ht="9.75">
      <c r="A34" s="104">
        <f>A32+1</f>
        <v>14</v>
      </c>
      <c r="B34" s="93" t="s">
        <v>203</v>
      </c>
      <c r="C34" s="93" t="s">
        <v>204</v>
      </c>
      <c r="D34" s="94" t="s">
        <v>180</v>
      </c>
      <c r="E34" s="95">
        <v>285.55</v>
      </c>
      <c r="F34" s="96"/>
      <c r="G34" s="97">
        <f>E34*F34</f>
        <v>0</v>
      </c>
      <c r="H34" s="97"/>
      <c r="I34" s="97">
        <f>E34*H34</f>
        <v>0</v>
      </c>
      <c r="J34" s="98">
        <v>0.504872</v>
      </c>
      <c r="K34" s="99">
        <f>E34*J34</f>
        <v>144.1661996</v>
      </c>
    </row>
    <row r="35" spans="1:11" s="42" customFormat="1" ht="9.75">
      <c r="A35" s="100"/>
      <c r="B35" s="93"/>
      <c r="C35" s="93" t="s">
        <v>205</v>
      </c>
      <c r="D35" s="94"/>
      <c r="E35" s="102"/>
      <c r="F35" s="100"/>
      <c r="G35" s="102"/>
      <c r="H35" s="102"/>
      <c r="I35" s="102"/>
      <c r="J35" s="102"/>
      <c r="K35" s="103"/>
    </row>
    <row r="36" spans="1:11" s="42" customFormat="1" ht="9.75">
      <c r="A36" s="104">
        <f>A34+1</f>
        <v>15</v>
      </c>
      <c r="B36" s="93" t="s">
        <v>206</v>
      </c>
      <c r="C36" s="93" t="s">
        <v>207</v>
      </c>
      <c r="D36" s="94" t="s">
        <v>180</v>
      </c>
      <c r="E36" s="95">
        <v>285.55</v>
      </c>
      <c r="F36" s="96"/>
      <c r="G36" s="97">
        <f>E36*F36</f>
        <v>0</v>
      </c>
      <c r="H36" s="97"/>
      <c r="I36" s="97">
        <f>E36*H36</f>
        <v>0</v>
      </c>
      <c r="J36" s="98">
        <v>0.27994</v>
      </c>
      <c r="K36" s="99">
        <f>E36*J36</f>
        <v>79.936867</v>
      </c>
    </row>
    <row r="37" spans="1:11" s="42" customFormat="1" ht="9.75">
      <c r="A37" s="100"/>
      <c r="B37" s="93"/>
      <c r="C37" s="93" t="s">
        <v>208</v>
      </c>
      <c r="D37" s="94"/>
      <c r="E37" s="102"/>
      <c r="F37" s="100"/>
      <c r="G37" s="102"/>
      <c r="H37" s="102"/>
      <c r="I37" s="102"/>
      <c r="J37" s="102"/>
      <c r="K37" s="103"/>
    </row>
    <row r="38" spans="1:11" s="42" customFormat="1" ht="9.75">
      <c r="A38" s="104">
        <f>A36+1</f>
        <v>16</v>
      </c>
      <c r="B38" s="93" t="s">
        <v>209</v>
      </c>
      <c r="C38" s="93" t="s">
        <v>210</v>
      </c>
      <c r="D38" s="94" t="s">
        <v>211</v>
      </c>
      <c r="E38" s="95">
        <v>202.45</v>
      </c>
      <c r="F38" s="96"/>
      <c r="G38" s="97">
        <f>E38*F38</f>
        <v>0</v>
      </c>
      <c r="H38" s="97"/>
      <c r="I38" s="97">
        <f>E38*H38</f>
        <v>0</v>
      </c>
      <c r="J38" s="98">
        <v>0.07416</v>
      </c>
      <c r="K38" s="99">
        <f>E38*J38</f>
        <v>15.013692</v>
      </c>
    </row>
    <row r="39" spans="1:11" s="42" customFormat="1" ht="9.75">
      <c r="A39" s="100"/>
      <c r="B39" s="93"/>
      <c r="C39" s="93" t="s">
        <v>212</v>
      </c>
      <c r="D39" s="94"/>
      <c r="E39" s="102"/>
      <c r="F39" s="100"/>
      <c r="G39" s="102"/>
      <c r="H39" s="102"/>
      <c r="I39" s="102"/>
      <c r="J39" s="102"/>
      <c r="K39" s="103"/>
    </row>
    <row r="40" spans="1:11" s="80" customFormat="1" ht="11.25">
      <c r="A40" s="105"/>
      <c r="B40" s="106" t="s">
        <v>129</v>
      </c>
      <c r="C40" s="107" t="s">
        <v>213</v>
      </c>
      <c r="D40" s="108"/>
      <c r="E40" s="108"/>
      <c r="F40" s="109"/>
      <c r="G40" s="110">
        <f>SUM(G24:G39)</f>
        <v>0</v>
      </c>
      <c r="H40" s="111"/>
      <c r="I40" s="112">
        <f>SUM(I24:I39)</f>
        <v>0</v>
      </c>
      <c r="J40" s="113"/>
      <c r="K40" s="114">
        <f>SUM(K24:K39)</f>
        <v>1561.7154573000003</v>
      </c>
    </row>
    <row r="41" spans="1:11" s="80" customFormat="1" ht="11.25">
      <c r="A41" s="83"/>
      <c r="B41" s="84" t="s">
        <v>214</v>
      </c>
      <c r="C41" s="85" t="s">
        <v>215</v>
      </c>
      <c r="D41" s="86"/>
      <c r="E41" s="86"/>
      <c r="F41" s="87"/>
      <c r="G41" s="88"/>
      <c r="H41" s="88"/>
      <c r="I41" s="89"/>
      <c r="J41" s="90"/>
      <c r="K41" s="91"/>
    </row>
    <row r="42" spans="1:11" s="42" customFormat="1" ht="9.75">
      <c r="A42" s="104">
        <f>A38+1</f>
        <v>17</v>
      </c>
      <c r="B42" s="93" t="s">
        <v>216</v>
      </c>
      <c r="C42" s="93" t="s">
        <v>217</v>
      </c>
      <c r="D42" s="94" t="s">
        <v>218</v>
      </c>
      <c r="E42" s="95">
        <v>6</v>
      </c>
      <c r="F42" s="96"/>
      <c r="G42" s="97">
        <f>E42*F42</f>
        <v>0</v>
      </c>
      <c r="H42" s="97"/>
      <c r="I42" s="97">
        <f>E42*H42</f>
        <v>0</v>
      </c>
      <c r="J42" s="98">
        <v>0.42932</v>
      </c>
      <c r="K42" s="99">
        <f>E42*J42</f>
        <v>2.57592</v>
      </c>
    </row>
    <row r="43" spans="1:11" s="42" customFormat="1" ht="9.75">
      <c r="A43" s="104">
        <f>A42+1</f>
        <v>18</v>
      </c>
      <c r="B43" s="93" t="s">
        <v>219</v>
      </c>
      <c r="C43" s="93" t="s">
        <v>220</v>
      </c>
      <c r="D43" s="94" t="s">
        <v>211</v>
      </c>
      <c r="E43" s="95">
        <v>22.5</v>
      </c>
      <c r="F43" s="96"/>
      <c r="G43" s="97">
        <f>E43*F43</f>
        <v>0</v>
      </c>
      <c r="H43" s="97"/>
      <c r="I43" s="97">
        <f>E43*H43</f>
        <v>0</v>
      </c>
      <c r="J43" s="98">
        <v>0</v>
      </c>
      <c r="K43" s="99">
        <f>E43*J43</f>
        <v>0</v>
      </c>
    </row>
    <row r="44" spans="1:11" s="42" customFormat="1" ht="9.75">
      <c r="A44" s="104">
        <f>A43+1</f>
        <v>19</v>
      </c>
      <c r="B44" s="93" t="s">
        <v>221</v>
      </c>
      <c r="C44" s="93" t="s">
        <v>222</v>
      </c>
      <c r="D44" s="94" t="s">
        <v>218</v>
      </c>
      <c r="E44" s="95">
        <v>12</v>
      </c>
      <c r="F44" s="96"/>
      <c r="G44" s="97">
        <f>E44*F44</f>
        <v>0</v>
      </c>
      <c r="H44" s="97"/>
      <c r="I44" s="97">
        <f>E44*H44</f>
        <v>0</v>
      </c>
      <c r="J44" s="98">
        <v>0.3408964</v>
      </c>
      <c r="K44" s="99">
        <f>E44*J44</f>
        <v>4.090756799999999</v>
      </c>
    </row>
    <row r="45" spans="1:11" s="42" customFormat="1" ht="9.75">
      <c r="A45" s="104">
        <f>A44+1</f>
        <v>20</v>
      </c>
      <c r="B45" s="93" t="s">
        <v>223</v>
      </c>
      <c r="C45" s="93" t="s">
        <v>224</v>
      </c>
      <c r="D45" s="94" t="s">
        <v>218</v>
      </c>
      <c r="E45" s="95">
        <v>1</v>
      </c>
      <c r="F45" s="96"/>
      <c r="G45" s="97">
        <f>E45*F45</f>
        <v>0</v>
      </c>
      <c r="H45" s="97"/>
      <c r="I45" s="97">
        <f>E45*H45</f>
        <v>0</v>
      </c>
      <c r="J45" s="98">
        <v>0</v>
      </c>
      <c r="K45" s="99">
        <f>E45*J45</f>
        <v>0</v>
      </c>
    </row>
    <row r="46" spans="1:11" s="80" customFormat="1" ht="11.25">
      <c r="A46" s="105"/>
      <c r="B46" s="106" t="s">
        <v>131</v>
      </c>
      <c r="C46" s="107" t="s">
        <v>225</v>
      </c>
      <c r="D46" s="108"/>
      <c r="E46" s="108"/>
      <c r="F46" s="109"/>
      <c r="G46" s="110">
        <f>SUM(G42:G45)</f>
        <v>0</v>
      </c>
      <c r="H46" s="111"/>
      <c r="I46" s="112">
        <f>SUM(I42:I45)</f>
        <v>0</v>
      </c>
      <c r="J46" s="113"/>
      <c r="K46" s="114">
        <f>SUM(K42:K45)</f>
        <v>6.666676799999999</v>
      </c>
    </row>
    <row r="47" spans="1:11" s="80" customFormat="1" ht="11.25">
      <c r="A47" s="83"/>
      <c r="B47" s="84" t="s">
        <v>226</v>
      </c>
      <c r="C47" s="85" t="s">
        <v>227</v>
      </c>
      <c r="D47" s="86"/>
      <c r="E47" s="86"/>
      <c r="F47" s="87"/>
      <c r="G47" s="88"/>
      <c r="H47" s="88"/>
      <c r="I47" s="89"/>
      <c r="J47" s="90"/>
      <c r="K47" s="91"/>
    </row>
    <row r="48" spans="1:11" s="42" customFormat="1" ht="9.75">
      <c r="A48" s="104">
        <f>A45+1</f>
        <v>21</v>
      </c>
      <c r="B48" s="93" t="s">
        <v>228</v>
      </c>
      <c r="C48" s="93" t="s">
        <v>229</v>
      </c>
      <c r="D48" s="94" t="s">
        <v>211</v>
      </c>
      <c r="E48" s="95">
        <v>34.8</v>
      </c>
      <c r="F48" s="96"/>
      <c r="G48" s="97">
        <f>E48*F48</f>
        <v>0</v>
      </c>
      <c r="H48" s="97"/>
      <c r="I48" s="97">
        <f>E48*H48</f>
        <v>0</v>
      </c>
      <c r="J48" s="98">
        <v>0</v>
      </c>
      <c r="K48" s="99">
        <f>E48*J48</f>
        <v>0</v>
      </c>
    </row>
    <row r="49" spans="1:11" s="42" customFormat="1" ht="9.75">
      <c r="A49" s="100"/>
      <c r="B49" s="93"/>
      <c r="C49" s="93" t="s">
        <v>230</v>
      </c>
      <c r="D49" s="94"/>
      <c r="E49" s="102"/>
      <c r="F49" s="100"/>
      <c r="G49" s="102"/>
      <c r="H49" s="102"/>
      <c r="I49" s="102"/>
      <c r="J49" s="102"/>
      <c r="K49" s="103"/>
    </row>
    <row r="50" spans="1:11" s="42" customFormat="1" ht="9.75">
      <c r="A50" s="104">
        <f>A48+1</f>
        <v>22</v>
      </c>
      <c r="B50" s="93" t="s">
        <v>231</v>
      </c>
      <c r="C50" s="93" t="s">
        <v>232</v>
      </c>
      <c r="D50" s="94" t="s">
        <v>211</v>
      </c>
      <c r="E50" s="95">
        <v>34.8</v>
      </c>
      <c r="F50" s="96"/>
      <c r="G50" s="97">
        <f>E50*F50</f>
        <v>0</v>
      </c>
      <c r="H50" s="97"/>
      <c r="I50" s="97">
        <f>E50*H50</f>
        <v>0</v>
      </c>
      <c r="J50" s="98">
        <v>1.515E-05</v>
      </c>
      <c r="K50" s="99">
        <f>E50*J50</f>
        <v>0.00052722</v>
      </c>
    </row>
    <row r="51" spans="1:11" s="42" customFormat="1" ht="9.75">
      <c r="A51" s="100"/>
      <c r="B51" s="93"/>
      <c r="C51" s="93" t="s">
        <v>230</v>
      </c>
      <c r="D51" s="94"/>
      <c r="E51" s="102"/>
      <c r="F51" s="100"/>
      <c r="G51" s="102"/>
      <c r="H51" s="102"/>
      <c r="I51" s="102"/>
      <c r="J51" s="102"/>
      <c r="K51" s="103"/>
    </row>
    <row r="52" spans="1:11" s="42" customFormat="1" ht="9.75">
      <c r="A52" s="104">
        <f>A50+1</f>
        <v>23</v>
      </c>
      <c r="B52" s="93" t="s">
        <v>233</v>
      </c>
      <c r="C52" s="93" t="s">
        <v>234</v>
      </c>
      <c r="D52" s="94" t="s">
        <v>211</v>
      </c>
      <c r="E52" s="95">
        <v>34.8</v>
      </c>
      <c r="F52" s="96"/>
      <c r="G52" s="97">
        <f>E52*F52</f>
        <v>0</v>
      </c>
      <c r="H52" s="97"/>
      <c r="I52" s="97">
        <f>E52*H52</f>
        <v>0</v>
      </c>
      <c r="J52" s="98">
        <v>1.68E-05</v>
      </c>
      <c r="K52" s="99">
        <f>E52*J52</f>
        <v>0.0005846399999999999</v>
      </c>
    </row>
    <row r="53" spans="1:11" s="42" customFormat="1" ht="9.75">
      <c r="A53" s="100"/>
      <c r="B53" s="93"/>
      <c r="C53" s="93" t="s">
        <v>230</v>
      </c>
      <c r="D53" s="94"/>
      <c r="E53" s="102"/>
      <c r="F53" s="100"/>
      <c r="G53" s="102"/>
      <c r="H53" s="102"/>
      <c r="I53" s="102"/>
      <c r="J53" s="102"/>
      <c r="K53" s="103"/>
    </row>
    <row r="54" spans="1:11" s="42" customFormat="1" ht="9.75">
      <c r="A54" s="104">
        <f>A52+1</f>
        <v>24</v>
      </c>
      <c r="B54" s="93" t="s">
        <v>235</v>
      </c>
      <c r="C54" s="93" t="s">
        <v>236</v>
      </c>
      <c r="D54" s="94" t="s">
        <v>211</v>
      </c>
      <c r="E54" s="95">
        <v>1616.98</v>
      </c>
      <c r="F54" s="96"/>
      <c r="G54" s="97">
        <f>E54*F54</f>
        <v>0</v>
      </c>
      <c r="H54" s="97"/>
      <c r="I54" s="97">
        <f>E54*H54</f>
        <v>0</v>
      </c>
      <c r="J54" s="98">
        <v>9E-05</v>
      </c>
      <c r="K54" s="99">
        <f>E54*J54</f>
        <v>0.14552820000000002</v>
      </c>
    </row>
    <row r="55" spans="1:11" s="42" customFormat="1" ht="9.75">
      <c r="A55" s="100"/>
      <c r="B55" s="93"/>
      <c r="C55" s="93" t="s">
        <v>237</v>
      </c>
      <c r="D55" s="94"/>
      <c r="E55" s="102"/>
      <c r="F55" s="100"/>
      <c r="G55" s="102"/>
      <c r="H55" s="102"/>
      <c r="I55" s="102"/>
      <c r="J55" s="102"/>
      <c r="K55" s="103"/>
    </row>
    <row r="56" spans="1:11" s="42" customFormat="1" ht="9.75">
      <c r="A56" s="104">
        <f>A54+1</f>
        <v>25</v>
      </c>
      <c r="B56" s="93" t="s">
        <v>238</v>
      </c>
      <c r="C56" s="93" t="s">
        <v>239</v>
      </c>
      <c r="D56" s="94" t="s">
        <v>211</v>
      </c>
      <c r="E56" s="95">
        <v>155.02</v>
      </c>
      <c r="F56" s="96"/>
      <c r="G56" s="97">
        <f aca="true" t="shared" si="0" ref="G56:G66">E56*F56</f>
        <v>0</v>
      </c>
      <c r="H56" s="97"/>
      <c r="I56" s="97">
        <f aca="true" t="shared" si="1" ref="I56:I66">E56*H56</f>
        <v>0</v>
      </c>
      <c r="J56" s="98">
        <v>0.000176</v>
      </c>
      <c r="K56" s="99">
        <f aca="true" t="shared" si="2" ref="K56:K66">E56*J56</f>
        <v>0.027283520000000002</v>
      </c>
    </row>
    <row r="57" spans="1:11" s="42" customFormat="1" ht="9.75">
      <c r="A57" s="104">
        <f aca="true" t="shared" si="3" ref="A57:A66">A56+1</f>
        <v>26</v>
      </c>
      <c r="B57" s="93" t="s">
        <v>240</v>
      </c>
      <c r="C57" s="93" t="s">
        <v>241</v>
      </c>
      <c r="D57" s="94" t="s">
        <v>211</v>
      </c>
      <c r="E57" s="95">
        <v>1772</v>
      </c>
      <c r="F57" s="96"/>
      <c r="G57" s="97">
        <f t="shared" si="0"/>
        <v>0</v>
      </c>
      <c r="H57" s="97"/>
      <c r="I57" s="97">
        <f t="shared" si="1"/>
        <v>0</v>
      </c>
      <c r="J57" s="98">
        <v>4E-05</v>
      </c>
      <c r="K57" s="99">
        <f t="shared" si="2"/>
        <v>0.07088000000000001</v>
      </c>
    </row>
    <row r="58" spans="1:11" s="42" customFormat="1" ht="9.75">
      <c r="A58" s="104">
        <f t="shared" si="3"/>
        <v>27</v>
      </c>
      <c r="B58" s="93" t="s">
        <v>242</v>
      </c>
      <c r="C58" s="93" t="s">
        <v>243</v>
      </c>
      <c r="D58" s="94" t="s">
        <v>211</v>
      </c>
      <c r="E58" s="95">
        <v>1772</v>
      </c>
      <c r="F58" s="96"/>
      <c r="G58" s="97">
        <f t="shared" si="0"/>
        <v>0</v>
      </c>
      <c r="H58" s="97"/>
      <c r="I58" s="97">
        <f t="shared" si="1"/>
        <v>0</v>
      </c>
      <c r="J58" s="98">
        <v>3.5E-06</v>
      </c>
      <c r="K58" s="99">
        <f t="shared" si="2"/>
        <v>0.006202</v>
      </c>
    </row>
    <row r="59" spans="1:11" s="42" customFormat="1" ht="9.75">
      <c r="A59" s="104">
        <f t="shared" si="3"/>
        <v>28</v>
      </c>
      <c r="B59" s="93" t="s">
        <v>244</v>
      </c>
      <c r="C59" s="93" t="s">
        <v>245</v>
      </c>
      <c r="D59" s="94" t="s">
        <v>180</v>
      </c>
      <c r="E59" s="95">
        <v>500</v>
      </c>
      <c r="F59" s="96"/>
      <c r="G59" s="97">
        <f t="shared" si="0"/>
        <v>0</v>
      </c>
      <c r="H59" s="97"/>
      <c r="I59" s="97">
        <f t="shared" si="1"/>
        <v>0</v>
      </c>
      <c r="J59" s="98">
        <v>0.00066</v>
      </c>
      <c r="K59" s="99">
        <f t="shared" si="2"/>
        <v>0.33</v>
      </c>
    </row>
    <row r="60" spans="1:11" s="42" customFormat="1" ht="9.75">
      <c r="A60" s="104">
        <f t="shared" si="3"/>
        <v>29</v>
      </c>
      <c r="B60" s="93" t="s">
        <v>246</v>
      </c>
      <c r="C60" s="93" t="s">
        <v>247</v>
      </c>
      <c r="D60" s="94" t="s">
        <v>218</v>
      </c>
      <c r="E60" s="95">
        <v>4</v>
      </c>
      <c r="F60" s="96"/>
      <c r="G60" s="97">
        <f t="shared" si="0"/>
        <v>0</v>
      </c>
      <c r="H60" s="97"/>
      <c r="I60" s="97">
        <f t="shared" si="1"/>
        <v>0</v>
      </c>
      <c r="J60" s="98">
        <v>0.2314</v>
      </c>
      <c r="K60" s="99">
        <f t="shared" si="2"/>
        <v>0.9256</v>
      </c>
    </row>
    <row r="61" spans="1:11" s="42" customFormat="1" ht="9.75">
      <c r="A61" s="104">
        <f t="shared" si="3"/>
        <v>30</v>
      </c>
      <c r="B61" s="93" t="s">
        <v>248</v>
      </c>
      <c r="C61" s="93" t="s">
        <v>249</v>
      </c>
      <c r="D61" s="94" t="s">
        <v>218</v>
      </c>
      <c r="E61" s="95">
        <v>4</v>
      </c>
      <c r="F61" s="96"/>
      <c r="G61" s="97">
        <f t="shared" si="0"/>
        <v>0</v>
      </c>
      <c r="H61" s="97"/>
      <c r="I61" s="97">
        <f t="shared" si="1"/>
        <v>0</v>
      </c>
      <c r="J61" s="98">
        <v>0</v>
      </c>
      <c r="K61" s="99">
        <f t="shared" si="2"/>
        <v>0</v>
      </c>
    </row>
    <row r="62" spans="1:11" s="42" customFormat="1" ht="9.75">
      <c r="A62" s="104">
        <f t="shared" si="3"/>
        <v>31</v>
      </c>
      <c r="B62" s="93" t="s">
        <v>250</v>
      </c>
      <c r="C62" s="93" t="s">
        <v>251</v>
      </c>
      <c r="D62" s="94" t="s">
        <v>218</v>
      </c>
      <c r="E62" s="95">
        <v>1</v>
      </c>
      <c r="F62" s="96"/>
      <c r="G62" s="97">
        <f t="shared" si="0"/>
        <v>0</v>
      </c>
      <c r="H62" s="97"/>
      <c r="I62" s="97">
        <f t="shared" si="1"/>
        <v>0</v>
      </c>
      <c r="J62" s="98">
        <v>0.004</v>
      </c>
      <c r="K62" s="99">
        <f t="shared" si="2"/>
        <v>0.004</v>
      </c>
    </row>
    <row r="63" spans="1:11" s="42" customFormat="1" ht="9.75">
      <c r="A63" s="104">
        <f t="shared" si="3"/>
        <v>32</v>
      </c>
      <c r="B63" s="93" t="s">
        <v>252</v>
      </c>
      <c r="C63" s="93" t="s">
        <v>253</v>
      </c>
      <c r="D63" s="94" t="s">
        <v>218</v>
      </c>
      <c r="E63" s="95">
        <v>1</v>
      </c>
      <c r="F63" s="96"/>
      <c r="G63" s="97">
        <f t="shared" si="0"/>
        <v>0</v>
      </c>
      <c r="H63" s="97"/>
      <c r="I63" s="97">
        <f t="shared" si="1"/>
        <v>0</v>
      </c>
      <c r="J63" s="98">
        <v>0.0025</v>
      </c>
      <c r="K63" s="99">
        <f t="shared" si="2"/>
        <v>0.0025</v>
      </c>
    </row>
    <row r="64" spans="1:11" s="42" customFormat="1" ht="9.75">
      <c r="A64" s="104">
        <f t="shared" si="3"/>
        <v>33</v>
      </c>
      <c r="B64" s="93" t="s">
        <v>254</v>
      </c>
      <c r="C64" s="93" t="s">
        <v>255</v>
      </c>
      <c r="D64" s="94" t="s">
        <v>218</v>
      </c>
      <c r="E64" s="95">
        <v>2</v>
      </c>
      <c r="F64" s="96"/>
      <c r="G64" s="97">
        <f t="shared" si="0"/>
        <v>0</v>
      </c>
      <c r="H64" s="97"/>
      <c r="I64" s="97">
        <f t="shared" si="1"/>
        <v>0</v>
      </c>
      <c r="J64" s="98">
        <v>0.006</v>
      </c>
      <c r="K64" s="99">
        <f t="shared" si="2"/>
        <v>0.012</v>
      </c>
    </row>
    <row r="65" spans="1:11" s="42" customFormat="1" ht="9.75">
      <c r="A65" s="104">
        <f t="shared" si="3"/>
        <v>34</v>
      </c>
      <c r="B65" s="93" t="s">
        <v>256</v>
      </c>
      <c r="C65" s="93" t="s">
        <v>257</v>
      </c>
      <c r="D65" s="94" t="s">
        <v>218</v>
      </c>
      <c r="E65" s="95">
        <v>4</v>
      </c>
      <c r="F65" s="96"/>
      <c r="G65" s="97">
        <f t="shared" si="0"/>
        <v>0</v>
      </c>
      <c r="H65" s="97"/>
      <c r="I65" s="97">
        <f t="shared" si="1"/>
        <v>0</v>
      </c>
      <c r="J65" s="98">
        <v>0.0035</v>
      </c>
      <c r="K65" s="99">
        <f t="shared" si="2"/>
        <v>0.014</v>
      </c>
    </row>
    <row r="66" spans="1:11" s="42" customFormat="1" ht="9.75">
      <c r="A66" s="104">
        <f t="shared" si="3"/>
        <v>35</v>
      </c>
      <c r="B66" s="93" t="s">
        <v>258</v>
      </c>
      <c r="C66" s="93" t="s">
        <v>259</v>
      </c>
      <c r="D66" s="94" t="s">
        <v>218</v>
      </c>
      <c r="E66" s="95">
        <v>4</v>
      </c>
      <c r="F66" s="96"/>
      <c r="G66" s="97">
        <f t="shared" si="0"/>
        <v>0</v>
      </c>
      <c r="H66" s="97"/>
      <c r="I66" s="97">
        <f t="shared" si="1"/>
        <v>0</v>
      </c>
      <c r="J66" s="98">
        <v>0.008</v>
      </c>
      <c r="K66" s="99">
        <f t="shared" si="2"/>
        <v>0.032</v>
      </c>
    </row>
    <row r="67" spans="1:11" s="80" customFormat="1" ht="11.25">
      <c r="A67" s="105"/>
      <c r="B67" s="106" t="s">
        <v>133</v>
      </c>
      <c r="C67" s="107" t="s">
        <v>260</v>
      </c>
      <c r="D67" s="108"/>
      <c r="E67" s="108"/>
      <c r="F67" s="109"/>
      <c r="G67" s="110">
        <f>SUM(G48:G66)</f>
        <v>0</v>
      </c>
      <c r="H67" s="111"/>
      <c r="I67" s="112">
        <f>SUM(I48:I66)</f>
        <v>0</v>
      </c>
      <c r="J67" s="113"/>
      <c r="K67" s="114">
        <f>SUM(K48:K66)</f>
        <v>1.57110558</v>
      </c>
    </row>
    <row r="68" spans="1:11" s="80" customFormat="1" ht="11.25">
      <c r="A68" s="83"/>
      <c r="B68" s="84" t="s">
        <v>261</v>
      </c>
      <c r="C68" s="85" t="s">
        <v>262</v>
      </c>
      <c r="D68" s="86"/>
      <c r="E68" s="86"/>
      <c r="F68" s="87"/>
      <c r="G68" s="88"/>
      <c r="H68" s="88"/>
      <c r="I68" s="89"/>
      <c r="J68" s="90"/>
      <c r="K68" s="91"/>
    </row>
    <row r="69" spans="1:11" s="42" customFormat="1" ht="9.75">
      <c r="A69" s="104">
        <f>A66+1</f>
        <v>36</v>
      </c>
      <c r="B69" s="93" t="s">
        <v>263</v>
      </c>
      <c r="C69" s="93" t="s">
        <v>264</v>
      </c>
      <c r="D69" s="94" t="s">
        <v>195</v>
      </c>
      <c r="E69" s="98">
        <v>94.37971</v>
      </c>
      <c r="F69" s="96"/>
      <c r="G69" s="97">
        <f>E69*F69</f>
        <v>0</v>
      </c>
      <c r="H69" s="97"/>
      <c r="I69" s="97">
        <f>E69*H69</f>
        <v>0</v>
      </c>
      <c r="J69" s="98">
        <v>0</v>
      </c>
      <c r="K69" s="99">
        <f>E69*J69</f>
        <v>0</v>
      </c>
    </row>
    <row r="70" spans="1:11" s="42" customFormat="1" ht="9.75">
      <c r="A70" s="104">
        <f>A69+1</f>
        <v>37</v>
      </c>
      <c r="B70" s="93" t="s">
        <v>265</v>
      </c>
      <c r="C70" s="93" t="s">
        <v>266</v>
      </c>
      <c r="D70" s="94" t="s">
        <v>195</v>
      </c>
      <c r="E70" s="95">
        <v>2019.18</v>
      </c>
      <c r="F70" s="96"/>
      <c r="G70" s="97">
        <f>E70*F70</f>
        <v>0</v>
      </c>
      <c r="H70" s="97"/>
      <c r="I70" s="97">
        <f>E70*H70</f>
        <v>0</v>
      </c>
      <c r="J70" s="98">
        <v>0</v>
      </c>
      <c r="K70" s="99">
        <f>E70*J70</f>
        <v>0</v>
      </c>
    </row>
    <row r="71" spans="1:11" s="42" customFormat="1" ht="9.75">
      <c r="A71" s="100"/>
      <c r="B71" s="93"/>
      <c r="C71" s="93" t="s">
        <v>267</v>
      </c>
      <c r="D71" s="94"/>
      <c r="E71" s="102"/>
      <c r="F71" s="100"/>
      <c r="G71" s="102"/>
      <c r="H71" s="102"/>
      <c r="I71" s="102"/>
      <c r="J71" s="102"/>
      <c r="K71" s="103"/>
    </row>
    <row r="72" spans="1:11" s="42" customFormat="1" ht="9.75">
      <c r="A72" s="104">
        <f>A70+1</f>
        <v>38</v>
      </c>
      <c r="B72" s="93" t="s">
        <v>268</v>
      </c>
      <c r="C72" s="93" t="s">
        <v>269</v>
      </c>
      <c r="D72" s="94" t="s">
        <v>195</v>
      </c>
      <c r="E72" s="98">
        <v>23.735</v>
      </c>
      <c r="F72" s="96"/>
      <c r="G72" s="97">
        <f>E72*F72</f>
        <v>0</v>
      </c>
      <c r="H72" s="97"/>
      <c r="I72" s="97">
        <f>E72*H72</f>
        <v>0</v>
      </c>
      <c r="J72" s="98">
        <v>0</v>
      </c>
      <c r="K72" s="99">
        <f>E72*J72</f>
        <v>0</v>
      </c>
    </row>
    <row r="73" spans="1:11" s="42" customFormat="1" ht="9.75">
      <c r="A73" s="104">
        <f>A72+1</f>
        <v>39</v>
      </c>
      <c r="B73" s="93" t="s">
        <v>176</v>
      </c>
      <c r="C73" s="93" t="s">
        <v>177</v>
      </c>
      <c r="D73" s="94" t="s">
        <v>168</v>
      </c>
      <c r="E73" s="98">
        <v>51.694</v>
      </c>
      <c r="F73" s="96"/>
      <c r="G73" s="97">
        <f>E73*F73</f>
        <v>0</v>
      </c>
      <c r="H73" s="97"/>
      <c r="I73" s="97">
        <f>E73*H73</f>
        <v>0</v>
      </c>
      <c r="J73" s="98">
        <v>0</v>
      </c>
      <c r="K73" s="99">
        <f>E73*J73</f>
        <v>0</v>
      </c>
    </row>
    <row r="74" spans="1:11" s="80" customFormat="1" ht="11.25">
      <c r="A74" s="105"/>
      <c r="B74" s="106" t="s">
        <v>135</v>
      </c>
      <c r="C74" s="107" t="s">
        <v>270</v>
      </c>
      <c r="D74" s="108"/>
      <c r="E74" s="108"/>
      <c r="F74" s="109"/>
      <c r="G74" s="110">
        <f>SUM(G69:G73)</f>
        <v>0</v>
      </c>
      <c r="H74" s="111"/>
      <c r="I74" s="112">
        <f>SUM(I69:I73)</f>
        <v>0</v>
      </c>
      <c r="J74" s="113"/>
      <c r="K74" s="114">
        <f>SUM(K69:K73)</f>
        <v>0</v>
      </c>
    </row>
    <row r="75" spans="1:11" s="80" customFormat="1" ht="11.25">
      <c r="A75" s="83"/>
      <c r="B75" s="84" t="s">
        <v>271</v>
      </c>
      <c r="C75" s="85" t="s">
        <v>272</v>
      </c>
      <c r="D75" s="86"/>
      <c r="E75" s="86"/>
      <c r="F75" s="87"/>
      <c r="G75" s="88"/>
      <c r="H75" s="88"/>
      <c r="I75" s="89"/>
      <c r="J75" s="90"/>
      <c r="K75" s="91"/>
    </row>
    <row r="76" spans="1:11" s="42" customFormat="1" ht="9.75">
      <c r="A76" s="104">
        <f>A73+1</f>
        <v>40</v>
      </c>
      <c r="B76" s="93" t="s">
        <v>273</v>
      </c>
      <c r="C76" s="93" t="s">
        <v>274</v>
      </c>
      <c r="D76" s="94" t="s">
        <v>195</v>
      </c>
      <c r="E76" s="98">
        <v>1564.44044968</v>
      </c>
      <c r="F76" s="96"/>
      <c r="G76" s="97">
        <f>E76*F76</f>
        <v>0</v>
      </c>
      <c r="H76" s="97"/>
      <c r="I76" s="97">
        <f>E76*H76</f>
        <v>0</v>
      </c>
      <c r="J76" s="98">
        <v>0</v>
      </c>
      <c r="K76" s="99">
        <f>E76*J76</f>
        <v>0</v>
      </c>
    </row>
    <row r="77" spans="1:11" s="80" customFormat="1" ht="11.25">
      <c r="A77" s="105"/>
      <c r="B77" s="106" t="s">
        <v>137</v>
      </c>
      <c r="C77" s="107" t="s">
        <v>275</v>
      </c>
      <c r="D77" s="108"/>
      <c r="E77" s="108"/>
      <c r="F77" s="109"/>
      <c r="G77" s="110">
        <f>SUM(G76:G76)</f>
        <v>0</v>
      </c>
      <c r="H77" s="111"/>
      <c r="I77" s="112">
        <f>SUM(I76:I76)</f>
        <v>0</v>
      </c>
      <c r="J77" s="113"/>
      <c r="K77" s="114">
        <f>SUM(K76:K76)</f>
        <v>0</v>
      </c>
    </row>
    <row r="78" spans="1:11" ht="12.75">
      <c r="A78" s="115"/>
      <c r="B78" s="115"/>
      <c r="C78" s="115"/>
      <c r="D78" s="115"/>
      <c r="E78" s="115"/>
      <c r="F78" s="115"/>
      <c r="G78" s="115"/>
      <c r="H78" s="115"/>
      <c r="I78" s="115"/>
      <c r="J78" s="115"/>
      <c r="K78" s="115"/>
    </row>
    <row r="79" spans="1:11" s="80" customFormat="1" ht="11.25">
      <c r="A79" s="116"/>
      <c r="B79" s="117"/>
      <c r="C79" s="118" t="s">
        <v>276</v>
      </c>
      <c r="D79" s="119"/>
      <c r="E79" s="119"/>
      <c r="F79" s="119"/>
      <c r="G79" s="119"/>
      <c r="H79" s="119"/>
      <c r="I79" s="119"/>
      <c r="J79" s="201">
        <f>'KRYCÍ LIST #1'!E20</f>
        <v>0</v>
      </c>
      <c r="K79" s="201"/>
    </row>
  </sheetData>
  <sheetProtection selectLockedCells="1" selectUnlockedCells="1"/>
  <mergeCells count="14">
    <mergeCell ref="J6:K7"/>
    <mergeCell ref="F7:G7"/>
    <mergeCell ref="H7:I7"/>
    <mergeCell ref="J79:K79"/>
    <mergeCell ref="A1:I1"/>
    <mergeCell ref="J1:K1"/>
    <mergeCell ref="A2:I2"/>
    <mergeCell ref="J2:K2"/>
    <mergeCell ref="A4:K4"/>
    <mergeCell ref="B6:B8"/>
    <mergeCell ref="C6:C8"/>
    <mergeCell ref="D6:D8"/>
    <mergeCell ref="E6:E8"/>
    <mergeCell ref="F6:I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41"/>
  <sheetViews>
    <sheetView zoomScale="160" zoomScaleNormal="160" zoomScalePageLayoutView="0" workbookViewId="0" topLeftCell="A1">
      <selection activeCell="A1" sqref="A1"/>
    </sheetView>
  </sheetViews>
  <sheetFormatPr defaultColWidth="11.57421875" defaultRowHeight="12.75"/>
  <cols>
    <col min="1" max="1" width="2.00390625" style="0" customWidth="1"/>
    <col min="2" max="2" width="4.28125" style="0" customWidth="1"/>
    <col min="3" max="3" width="4.140625" style="0" customWidth="1"/>
    <col min="4" max="4" width="6.7109375" style="0" customWidth="1"/>
    <col min="5" max="5" width="6.28125" style="0" customWidth="1"/>
    <col min="6" max="6" width="9.57421875" style="0" customWidth="1"/>
    <col min="7" max="7" width="12.28125" style="0" customWidth="1"/>
    <col min="8" max="8" width="6.28125" style="0" customWidth="1"/>
    <col min="9" max="9" width="2.421875" style="0" customWidth="1"/>
    <col min="10" max="10" width="4.8515625" style="0" customWidth="1"/>
    <col min="11" max="11" width="10.8515625" style="0" customWidth="1"/>
    <col min="12" max="12" width="2.421875" style="0" customWidth="1"/>
    <col min="13" max="13" width="13.421875" style="0" customWidth="1"/>
  </cols>
  <sheetData>
    <row r="1" spans="1:13" ht="16.5" customHeight="1">
      <c r="A1" s="147" t="s">
        <v>62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</row>
    <row r="2" spans="1:13" ht="9" customHeight="1">
      <c r="A2" s="148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</row>
    <row r="3" spans="1:13" ht="12" customHeight="1">
      <c r="A3" s="149" t="s">
        <v>63</v>
      </c>
      <c r="B3" s="149"/>
      <c r="C3" s="149"/>
      <c r="D3" s="149"/>
      <c r="E3" s="150" t="s">
        <v>64</v>
      </c>
      <c r="F3" s="150"/>
      <c r="G3" s="150"/>
      <c r="H3" s="150"/>
      <c r="I3" s="150"/>
      <c r="J3" s="150"/>
      <c r="K3" s="150" t="s">
        <v>65</v>
      </c>
      <c r="L3" s="150"/>
      <c r="M3" s="25" t="s">
        <v>66</v>
      </c>
    </row>
    <row r="4" spans="1:13" ht="12.75" customHeight="1">
      <c r="A4" s="151" t="s">
        <v>45</v>
      </c>
      <c r="B4" s="151"/>
      <c r="C4" s="151"/>
      <c r="D4" s="151"/>
      <c r="E4" s="152" t="s">
        <v>46</v>
      </c>
      <c r="F4" s="152"/>
      <c r="G4" s="152"/>
      <c r="H4" s="152"/>
      <c r="I4" s="152"/>
      <c r="J4" s="152"/>
      <c r="K4" s="153"/>
      <c r="L4" s="153"/>
      <c r="M4" s="26" t="s">
        <v>67</v>
      </c>
    </row>
    <row r="5" spans="1:13" ht="12" customHeight="1">
      <c r="A5" s="154" t="s">
        <v>68</v>
      </c>
      <c r="B5" s="154"/>
      <c r="C5" s="154"/>
      <c r="D5" s="154"/>
      <c r="E5" s="155" t="s">
        <v>69</v>
      </c>
      <c r="F5" s="155"/>
      <c r="G5" s="155"/>
      <c r="H5" s="155"/>
      <c r="I5" s="155"/>
      <c r="J5" s="155"/>
      <c r="K5" s="155" t="s">
        <v>70</v>
      </c>
      <c r="L5" s="155"/>
      <c r="M5" s="27" t="s">
        <v>71</v>
      </c>
    </row>
    <row r="6" spans="1:13" ht="23.25" customHeight="1">
      <c r="A6" s="151" t="s">
        <v>4</v>
      </c>
      <c r="B6" s="151"/>
      <c r="C6" s="151"/>
      <c r="D6" s="151"/>
      <c r="E6" s="152" t="s">
        <v>5</v>
      </c>
      <c r="F6" s="152"/>
      <c r="G6" s="152"/>
      <c r="H6" s="152"/>
      <c r="I6" s="152"/>
      <c r="J6" s="152"/>
      <c r="K6" s="153"/>
      <c r="L6" s="153"/>
      <c r="M6" s="26"/>
    </row>
    <row r="7" spans="1:13" s="1" customFormat="1" ht="12" customHeight="1">
      <c r="A7" s="154" t="s">
        <v>30</v>
      </c>
      <c r="B7" s="154"/>
      <c r="C7" s="154"/>
      <c r="D7" s="156" t="s">
        <v>11</v>
      </c>
      <c r="E7" s="156"/>
      <c r="F7" s="156"/>
      <c r="G7" s="156"/>
      <c r="H7" s="155" t="s">
        <v>72</v>
      </c>
      <c r="I7" s="155"/>
      <c r="J7" s="155"/>
      <c r="K7" s="155"/>
      <c r="L7" s="155"/>
      <c r="M7" s="8"/>
    </row>
    <row r="8" spans="1:13" s="1" customFormat="1" ht="12" customHeight="1">
      <c r="A8" s="154" t="s">
        <v>33</v>
      </c>
      <c r="B8" s="154"/>
      <c r="C8" s="154"/>
      <c r="D8" s="156" t="s">
        <v>14</v>
      </c>
      <c r="E8" s="156"/>
      <c r="F8" s="156"/>
      <c r="G8" s="156"/>
      <c r="H8" s="155" t="s">
        <v>73</v>
      </c>
      <c r="I8" s="155"/>
      <c r="J8" s="155"/>
      <c r="K8" s="155"/>
      <c r="L8" s="155"/>
      <c r="M8" s="28">
        <f>IF(M7=0,"",E28/M7)</f>
      </c>
    </row>
    <row r="9" spans="1:13" ht="12" customHeight="1">
      <c r="A9" s="154" t="s">
        <v>74</v>
      </c>
      <c r="B9" s="154"/>
      <c r="C9" s="154"/>
      <c r="D9" s="156"/>
      <c r="E9" s="156"/>
      <c r="F9" s="156"/>
      <c r="G9" s="156"/>
      <c r="H9" s="155" t="s">
        <v>75</v>
      </c>
      <c r="I9" s="155"/>
      <c r="J9" s="155"/>
      <c r="K9" s="157"/>
      <c r="L9" s="157"/>
      <c r="M9" s="157"/>
    </row>
    <row r="10" spans="1:13" s="1" customFormat="1" ht="12" customHeight="1">
      <c r="A10" s="154" t="s">
        <v>31</v>
      </c>
      <c r="B10" s="154"/>
      <c r="C10" s="154"/>
      <c r="D10" s="156"/>
      <c r="E10" s="156"/>
      <c r="F10" s="156"/>
      <c r="G10" s="156"/>
      <c r="H10" s="155" t="s">
        <v>34</v>
      </c>
      <c r="I10" s="155"/>
      <c r="J10" s="158"/>
      <c r="K10" s="158"/>
      <c r="L10" s="158"/>
      <c r="M10" s="158"/>
    </row>
    <row r="11" spans="1:13" ht="12" customHeight="1">
      <c r="A11" s="159"/>
      <c r="B11" s="159"/>
      <c r="C11" s="159"/>
      <c r="D11" s="159"/>
      <c r="E11" s="159"/>
      <c r="F11" s="159"/>
      <c r="G11" s="159"/>
      <c r="H11" s="160"/>
      <c r="I11" s="160"/>
      <c r="J11" s="160"/>
      <c r="K11" s="160"/>
      <c r="L11" s="160"/>
      <c r="M11" s="160"/>
    </row>
    <row r="12" spans="1:13" ht="26.25" customHeight="1">
      <c r="A12" s="131" t="s">
        <v>17</v>
      </c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</row>
    <row r="13" spans="1:13" ht="12" customHeight="1">
      <c r="A13" s="161" t="s">
        <v>18</v>
      </c>
      <c r="B13" s="161"/>
      <c r="C13" s="161"/>
      <c r="D13" s="161"/>
      <c r="E13" s="161"/>
      <c r="F13" s="161"/>
      <c r="G13" s="162" t="s">
        <v>21</v>
      </c>
      <c r="H13" s="162"/>
      <c r="I13" s="162"/>
      <c r="J13" s="162"/>
      <c r="K13" s="162"/>
      <c r="L13" s="162"/>
      <c r="M13" s="162"/>
    </row>
    <row r="14" spans="1:13" s="1" customFormat="1" ht="12" customHeight="1">
      <c r="A14" s="163"/>
      <c r="B14" s="164" t="s">
        <v>76</v>
      </c>
      <c r="C14" s="164"/>
      <c r="D14" s="164"/>
      <c r="E14" s="165">
        <f>'REKAPITULACE #2'!C15</f>
        <v>0</v>
      </c>
      <c r="F14" s="165"/>
      <c r="G14" s="166" t="s">
        <v>77</v>
      </c>
      <c r="H14" s="166"/>
      <c r="I14" s="166"/>
      <c r="J14" s="166"/>
      <c r="K14" s="30"/>
      <c r="L14" s="31" t="s">
        <v>78</v>
      </c>
      <c r="M14" s="32">
        <f>E20*K14/100</f>
        <v>0</v>
      </c>
    </row>
    <row r="15" spans="1:13" s="1" customFormat="1" ht="12" customHeight="1">
      <c r="A15" s="163"/>
      <c r="B15" s="164" t="s">
        <v>79</v>
      </c>
      <c r="C15" s="164"/>
      <c r="D15" s="164"/>
      <c r="E15" s="165">
        <f>'REKAPITULACE #2'!D15</f>
        <v>0</v>
      </c>
      <c r="F15" s="165"/>
      <c r="G15" s="166" t="s">
        <v>80</v>
      </c>
      <c r="H15" s="166"/>
      <c r="I15" s="166"/>
      <c r="J15" s="166"/>
      <c r="K15" s="30"/>
      <c r="L15" s="31" t="s">
        <v>78</v>
      </c>
      <c r="M15" s="32">
        <f>E20*K15/100</f>
        <v>0</v>
      </c>
    </row>
    <row r="16" spans="1:13" s="1" customFormat="1" ht="12" customHeight="1">
      <c r="A16" s="29" t="s">
        <v>81</v>
      </c>
      <c r="B16" s="167" t="s">
        <v>82</v>
      </c>
      <c r="C16" s="167"/>
      <c r="D16" s="167"/>
      <c r="E16" s="165">
        <f>'REKAPITULACE #2'!E13</f>
        <v>0</v>
      </c>
      <c r="F16" s="165"/>
      <c r="G16" s="166" t="s">
        <v>83</v>
      </c>
      <c r="H16" s="166"/>
      <c r="I16" s="166"/>
      <c r="J16" s="166"/>
      <c r="K16" s="30"/>
      <c r="L16" s="31" t="s">
        <v>78</v>
      </c>
      <c r="M16" s="32">
        <f>E20*K16/100</f>
        <v>0</v>
      </c>
    </row>
    <row r="17" spans="1:13" s="1" customFormat="1" ht="12" customHeight="1">
      <c r="A17" s="29" t="s">
        <v>84</v>
      </c>
      <c r="B17" s="167" t="s">
        <v>85</v>
      </c>
      <c r="C17" s="167"/>
      <c r="D17" s="167"/>
      <c r="E17" s="165">
        <v>0</v>
      </c>
      <c r="F17" s="165"/>
      <c r="G17" s="166" t="s">
        <v>86</v>
      </c>
      <c r="H17" s="166"/>
      <c r="I17" s="166"/>
      <c r="J17" s="166"/>
      <c r="K17" s="30"/>
      <c r="L17" s="31" t="s">
        <v>78</v>
      </c>
      <c r="M17" s="32">
        <f>E20*K17/100</f>
        <v>0</v>
      </c>
    </row>
    <row r="18" spans="1:13" s="1" customFormat="1" ht="12" customHeight="1">
      <c r="A18" s="29" t="s">
        <v>87</v>
      </c>
      <c r="B18" s="167" t="s">
        <v>88</v>
      </c>
      <c r="C18" s="167"/>
      <c r="D18" s="167"/>
      <c r="E18" s="165">
        <v>0</v>
      </c>
      <c r="F18" s="165"/>
      <c r="G18" s="166" t="s">
        <v>89</v>
      </c>
      <c r="H18" s="166"/>
      <c r="I18" s="166"/>
      <c r="J18" s="166"/>
      <c r="K18" s="30"/>
      <c r="L18" s="31" t="s">
        <v>78</v>
      </c>
      <c r="M18" s="32">
        <f>E20*K18/100</f>
        <v>0</v>
      </c>
    </row>
    <row r="19" spans="1:13" s="1" customFormat="1" ht="12" customHeight="1">
      <c r="A19" s="29" t="s">
        <v>90</v>
      </c>
      <c r="B19" s="167" t="s">
        <v>91</v>
      </c>
      <c r="C19" s="167"/>
      <c r="D19" s="167"/>
      <c r="E19" s="165">
        <v>0</v>
      </c>
      <c r="F19" s="165"/>
      <c r="G19" s="166" t="s">
        <v>92</v>
      </c>
      <c r="H19" s="166"/>
      <c r="I19" s="166"/>
      <c r="J19" s="166"/>
      <c r="K19" s="30"/>
      <c r="L19" s="31" t="s">
        <v>78</v>
      </c>
      <c r="M19" s="32">
        <f>E20*K19/100</f>
        <v>0</v>
      </c>
    </row>
    <row r="20" spans="1:13" s="1" customFormat="1" ht="12" customHeight="1">
      <c r="A20" s="163" t="s">
        <v>93</v>
      </c>
      <c r="B20" s="163"/>
      <c r="C20" s="163"/>
      <c r="D20" s="163"/>
      <c r="E20" s="165">
        <f>SUM(E16:E19)</f>
        <v>0</v>
      </c>
      <c r="F20" s="165"/>
      <c r="G20" s="166" t="s">
        <v>94</v>
      </c>
      <c r="H20" s="166"/>
      <c r="I20" s="166"/>
      <c r="J20" s="166"/>
      <c r="K20" s="30"/>
      <c r="L20" s="31" t="s">
        <v>78</v>
      </c>
      <c r="M20" s="32">
        <f>E20*K20/100</f>
        <v>0</v>
      </c>
    </row>
    <row r="21" spans="1:13" s="1" customFormat="1" ht="12" customHeight="1">
      <c r="A21" s="163" t="s">
        <v>95</v>
      </c>
      <c r="B21" s="163"/>
      <c r="C21" s="163"/>
      <c r="D21" s="163"/>
      <c r="E21" s="168" t="s">
        <v>96</v>
      </c>
      <c r="F21" s="168"/>
      <c r="G21" s="166" t="s">
        <v>97</v>
      </c>
      <c r="H21" s="166"/>
      <c r="I21" s="166"/>
      <c r="J21" s="166"/>
      <c r="K21" s="30"/>
      <c r="L21" s="31" t="s">
        <v>78</v>
      </c>
      <c r="M21" s="32">
        <f>E20*K21/100</f>
        <v>0</v>
      </c>
    </row>
    <row r="22" spans="1:13" s="1" customFormat="1" ht="12" customHeight="1">
      <c r="A22" s="163" t="s">
        <v>98</v>
      </c>
      <c r="B22" s="163"/>
      <c r="C22" s="163"/>
      <c r="D22" s="163"/>
      <c r="E22" s="168" t="s">
        <v>96</v>
      </c>
      <c r="F22" s="168"/>
      <c r="G22" s="166" t="s">
        <v>99</v>
      </c>
      <c r="H22" s="166"/>
      <c r="I22" s="166"/>
      <c r="J22" s="166"/>
      <c r="K22" s="30"/>
      <c r="L22" s="31" t="s">
        <v>78</v>
      </c>
      <c r="M22" s="32">
        <f>E20*K22/100</f>
        <v>0</v>
      </c>
    </row>
    <row r="23" spans="1:13" s="1" customFormat="1" ht="12" customHeight="1">
      <c r="A23" s="163" t="s">
        <v>100</v>
      </c>
      <c r="B23" s="163"/>
      <c r="C23" s="163"/>
      <c r="D23" s="163"/>
      <c r="E23" s="168" t="s">
        <v>96</v>
      </c>
      <c r="F23" s="168"/>
      <c r="G23" s="166"/>
      <c r="H23" s="166"/>
      <c r="I23" s="166"/>
      <c r="J23" s="166"/>
      <c r="K23" s="30"/>
      <c r="L23" s="31" t="s">
        <v>78</v>
      </c>
      <c r="M23" s="32">
        <f>E20*K23/100</f>
        <v>0</v>
      </c>
    </row>
    <row r="24" spans="1:13" s="1" customFormat="1" ht="12" customHeight="1">
      <c r="A24" s="163" t="s">
        <v>101</v>
      </c>
      <c r="B24" s="163"/>
      <c r="C24" s="163"/>
      <c r="D24" s="163"/>
      <c r="E24" s="165">
        <f>SUM(E20:E23)</f>
        <v>0</v>
      </c>
      <c r="F24" s="165"/>
      <c r="G24" s="162" t="s">
        <v>22</v>
      </c>
      <c r="H24" s="162"/>
      <c r="I24" s="162"/>
      <c r="J24" s="162"/>
      <c r="K24" s="162"/>
      <c r="L24" s="162"/>
      <c r="M24" s="162"/>
    </row>
    <row r="25" spans="1:13" s="1" customFormat="1" ht="12" customHeight="1">
      <c r="A25" s="163" t="s">
        <v>102</v>
      </c>
      <c r="B25" s="163"/>
      <c r="C25" s="163"/>
      <c r="D25" s="163"/>
      <c r="E25" s="165">
        <f>SUM(M14:M23)</f>
        <v>0</v>
      </c>
      <c r="F25" s="165"/>
      <c r="G25" s="166"/>
      <c r="H25" s="166"/>
      <c r="I25" s="166"/>
      <c r="J25" s="166"/>
      <c r="K25" s="30"/>
      <c r="L25" s="31" t="s">
        <v>78</v>
      </c>
      <c r="M25" s="32">
        <f>E20*K25/100</f>
        <v>0</v>
      </c>
    </row>
    <row r="26" spans="1:13" s="1" customFormat="1" ht="12" customHeight="1">
      <c r="A26" s="163" t="s">
        <v>103</v>
      </c>
      <c r="B26" s="163"/>
      <c r="C26" s="163"/>
      <c r="D26" s="163"/>
      <c r="E26" s="165">
        <f>SUM(M25:M26)</f>
        <v>0</v>
      </c>
      <c r="F26" s="165"/>
      <c r="G26" s="166"/>
      <c r="H26" s="166"/>
      <c r="I26" s="166"/>
      <c r="J26" s="166"/>
      <c r="K26" s="30"/>
      <c r="L26" s="31" t="s">
        <v>78</v>
      </c>
      <c r="M26" s="32">
        <f>E20*K26/100</f>
        <v>0</v>
      </c>
    </row>
    <row r="27" spans="1:13" s="1" customFormat="1" ht="12" customHeight="1">
      <c r="A27" s="169" t="s">
        <v>104</v>
      </c>
      <c r="B27" s="169"/>
      <c r="C27" s="169"/>
      <c r="D27" s="169"/>
      <c r="E27" s="170">
        <f>SUM(M28:M28)</f>
        <v>0</v>
      </c>
      <c r="F27" s="170"/>
      <c r="G27" s="162" t="s">
        <v>23</v>
      </c>
      <c r="H27" s="162"/>
      <c r="I27" s="162"/>
      <c r="J27" s="162"/>
      <c r="K27" s="162"/>
      <c r="L27" s="162"/>
      <c r="M27" s="162"/>
    </row>
    <row r="28" spans="1:13" s="1" customFormat="1" ht="12" customHeight="1">
      <c r="A28" s="171" t="s">
        <v>105</v>
      </c>
      <c r="B28" s="171"/>
      <c r="C28" s="171"/>
      <c r="D28" s="171"/>
      <c r="E28" s="172">
        <f>SUM(E24:E27)</f>
        <v>0</v>
      </c>
      <c r="F28" s="172"/>
      <c r="G28" s="166"/>
      <c r="H28" s="166"/>
      <c r="I28" s="166"/>
      <c r="J28" s="166"/>
      <c r="K28" s="30"/>
      <c r="L28" s="31" t="s">
        <v>78</v>
      </c>
      <c r="M28" s="32">
        <f>E20*K28/100</f>
        <v>0</v>
      </c>
    </row>
    <row r="29" spans="1:13" s="33" customFormat="1" ht="12" customHeight="1">
      <c r="A29" s="161" t="s">
        <v>106</v>
      </c>
      <c r="B29" s="161"/>
      <c r="C29" s="161"/>
      <c r="D29" s="161"/>
      <c r="E29" s="173" t="s">
        <v>107</v>
      </c>
      <c r="F29" s="173"/>
      <c r="G29" s="173"/>
      <c r="H29" s="174" t="s">
        <v>108</v>
      </c>
      <c r="I29" s="174"/>
      <c r="J29" s="174"/>
      <c r="K29" s="174"/>
      <c r="L29" s="174"/>
      <c r="M29" s="174"/>
    </row>
    <row r="30" spans="1:13" s="1" customFormat="1" ht="12" customHeight="1">
      <c r="A30" s="175"/>
      <c r="B30" s="175"/>
      <c r="C30" s="175"/>
      <c r="D30" s="175"/>
      <c r="E30" s="34" t="s">
        <v>109</v>
      </c>
      <c r="F30" s="176"/>
      <c r="G30" s="176"/>
      <c r="H30" s="34" t="s">
        <v>109</v>
      </c>
      <c r="I30" s="177"/>
      <c r="J30" s="177"/>
      <c r="K30" s="177"/>
      <c r="L30" s="177"/>
      <c r="M30" s="177"/>
    </row>
    <row r="31" spans="1:13" s="1" customFormat="1" ht="12" customHeight="1">
      <c r="A31" s="169" t="s">
        <v>110</v>
      </c>
      <c r="B31" s="169"/>
      <c r="C31" s="176"/>
      <c r="D31" s="176"/>
      <c r="E31" s="34" t="s">
        <v>110</v>
      </c>
      <c r="F31" s="176"/>
      <c r="G31" s="176"/>
      <c r="H31" s="34" t="s">
        <v>110</v>
      </c>
      <c r="I31" s="177"/>
      <c r="J31" s="177"/>
      <c r="K31" s="177"/>
      <c r="L31" s="177"/>
      <c r="M31" s="177"/>
    </row>
    <row r="32" spans="1:13" s="1" customFormat="1" ht="12" customHeight="1">
      <c r="A32" s="169"/>
      <c r="B32" s="169"/>
      <c r="C32" s="169"/>
      <c r="D32" s="169"/>
      <c r="E32" s="178" t="s">
        <v>111</v>
      </c>
      <c r="F32" s="178"/>
      <c r="G32" s="178"/>
      <c r="H32" s="179" t="s">
        <v>111</v>
      </c>
      <c r="I32" s="179"/>
      <c r="J32" s="179"/>
      <c r="K32" s="179"/>
      <c r="L32" s="179"/>
      <c r="M32" s="179"/>
    </row>
    <row r="33" spans="1:13" ht="12.75">
      <c r="A33" s="180"/>
      <c r="B33" s="180"/>
      <c r="C33" s="180"/>
      <c r="D33" s="180"/>
      <c r="E33" s="181"/>
      <c r="F33" s="181"/>
      <c r="G33" s="181"/>
      <c r="H33" s="182"/>
      <c r="I33" s="182"/>
      <c r="J33" s="182"/>
      <c r="K33" s="182"/>
      <c r="L33" s="182"/>
      <c r="M33" s="182"/>
    </row>
    <row r="34" spans="1:13" s="1" customFormat="1" ht="51.75" customHeight="1">
      <c r="A34" s="180"/>
      <c r="B34" s="180"/>
      <c r="C34" s="180"/>
      <c r="D34" s="180"/>
      <c r="E34" s="181"/>
      <c r="F34" s="181"/>
      <c r="G34" s="181"/>
      <c r="H34" s="182"/>
      <c r="I34" s="182"/>
      <c r="J34" s="182"/>
      <c r="K34" s="182"/>
      <c r="L34" s="182"/>
      <c r="M34" s="182"/>
    </row>
    <row r="35" spans="1:13" s="1" customFormat="1" ht="12" customHeight="1">
      <c r="A35" s="183" t="s">
        <v>25</v>
      </c>
      <c r="B35" s="183"/>
      <c r="C35" s="183"/>
      <c r="D35" s="183"/>
      <c r="E35" s="184">
        <v>21</v>
      </c>
      <c r="F35" s="184"/>
      <c r="G35" s="35" t="s">
        <v>112</v>
      </c>
      <c r="H35" s="185">
        <f>E28-H37</f>
        <v>0</v>
      </c>
      <c r="I35" s="185"/>
      <c r="J35" s="185"/>
      <c r="K35" s="185"/>
      <c r="L35" s="185"/>
      <c r="M35" s="36" t="s">
        <v>19</v>
      </c>
    </row>
    <row r="36" spans="1:13" s="1" customFormat="1" ht="12" customHeight="1">
      <c r="A36" s="163" t="s">
        <v>27</v>
      </c>
      <c r="B36" s="163"/>
      <c r="C36" s="163"/>
      <c r="D36" s="163"/>
      <c r="E36" s="186">
        <v>21</v>
      </c>
      <c r="F36" s="186"/>
      <c r="G36" s="37" t="s">
        <v>112</v>
      </c>
      <c r="H36" s="165">
        <f>H35*E36/100</f>
        <v>0</v>
      </c>
      <c r="I36" s="165"/>
      <c r="J36" s="165"/>
      <c r="K36" s="165"/>
      <c r="L36" s="165"/>
      <c r="M36" s="38" t="s">
        <v>19</v>
      </c>
    </row>
    <row r="37" spans="1:13" s="1" customFormat="1" ht="12" customHeight="1">
      <c r="A37" s="163" t="s">
        <v>25</v>
      </c>
      <c r="B37" s="163"/>
      <c r="C37" s="163"/>
      <c r="D37" s="163"/>
      <c r="E37" s="187">
        <v>15</v>
      </c>
      <c r="F37" s="187"/>
      <c r="G37" s="37" t="s">
        <v>112</v>
      </c>
      <c r="H37" s="168" t="s">
        <v>96</v>
      </c>
      <c r="I37" s="168"/>
      <c r="J37" s="168"/>
      <c r="K37" s="168"/>
      <c r="L37" s="168"/>
      <c r="M37" s="38" t="s">
        <v>19</v>
      </c>
    </row>
    <row r="38" spans="1:13" s="1" customFormat="1" ht="12" customHeight="1">
      <c r="A38" s="163" t="s">
        <v>27</v>
      </c>
      <c r="B38" s="163"/>
      <c r="C38" s="163"/>
      <c r="D38" s="163"/>
      <c r="E38" s="186">
        <v>15</v>
      </c>
      <c r="F38" s="186"/>
      <c r="G38" s="37" t="s">
        <v>112</v>
      </c>
      <c r="H38" s="165">
        <f>H37*E38/100</f>
        <v>0</v>
      </c>
      <c r="I38" s="165"/>
      <c r="J38" s="165"/>
      <c r="K38" s="165"/>
      <c r="L38" s="165"/>
      <c r="M38" s="38" t="s">
        <v>19</v>
      </c>
    </row>
    <row r="39" spans="1:13" s="40" customFormat="1" ht="18" customHeight="1">
      <c r="A39" s="188" t="s">
        <v>113</v>
      </c>
      <c r="B39" s="188"/>
      <c r="C39" s="188"/>
      <c r="D39" s="188"/>
      <c r="E39" s="188"/>
      <c r="F39" s="188"/>
      <c r="G39" s="188"/>
      <c r="H39" s="189">
        <f>SUM(H35:H38)</f>
        <v>0</v>
      </c>
      <c r="I39" s="189"/>
      <c r="J39" s="189"/>
      <c r="K39" s="189"/>
      <c r="L39" s="189"/>
      <c r="M39" s="39" t="s">
        <v>19</v>
      </c>
    </row>
    <row r="40" s="1" customFormat="1" ht="12" customHeight="1"/>
    <row r="41" spans="1:13" s="1" customFormat="1" ht="12" customHeight="1">
      <c r="A41" s="190" t="s">
        <v>114</v>
      </c>
      <c r="B41" s="190"/>
      <c r="C41" s="190"/>
      <c r="D41" s="190"/>
      <c r="E41" s="190"/>
      <c r="F41" s="190"/>
      <c r="G41" s="190"/>
      <c r="H41" s="190"/>
      <c r="I41" s="190"/>
      <c r="J41" s="190"/>
      <c r="K41" s="190"/>
      <c r="L41" s="190"/>
      <c r="M41" s="190"/>
    </row>
  </sheetData>
  <sheetProtection selectLockedCells="1" selectUnlockedCells="1"/>
  <mergeCells count="110">
    <mergeCell ref="A39:G39"/>
    <mergeCell ref="H39:L39"/>
    <mergeCell ref="A41:M41"/>
    <mergeCell ref="A37:D37"/>
    <mergeCell ref="E37:F37"/>
    <mergeCell ref="H37:L37"/>
    <mergeCell ref="A38:D38"/>
    <mergeCell ref="E38:F38"/>
    <mergeCell ref="H38:L38"/>
    <mergeCell ref="A35:D35"/>
    <mergeCell ref="E35:F35"/>
    <mergeCell ref="H35:L35"/>
    <mergeCell ref="A36:D36"/>
    <mergeCell ref="E36:F36"/>
    <mergeCell ref="H36:L36"/>
    <mergeCell ref="A32:D32"/>
    <mergeCell ref="E32:G32"/>
    <mergeCell ref="H32:M32"/>
    <mergeCell ref="A33:D34"/>
    <mergeCell ref="E33:G34"/>
    <mergeCell ref="H33:M34"/>
    <mergeCell ref="A30:D30"/>
    <mergeCell ref="F30:G30"/>
    <mergeCell ref="I30:M30"/>
    <mergeCell ref="A31:B31"/>
    <mergeCell ref="C31:D31"/>
    <mergeCell ref="F31:G31"/>
    <mergeCell ref="I31:M31"/>
    <mergeCell ref="A28:D28"/>
    <mergeCell ref="E28:F28"/>
    <mergeCell ref="G28:J28"/>
    <mergeCell ref="A29:D29"/>
    <mergeCell ref="E29:G29"/>
    <mergeCell ref="H29:M29"/>
    <mergeCell ref="A26:D26"/>
    <mergeCell ref="E26:F26"/>
    <mergeCell ref="G26:J26"/>
    <mergeCell ref="A27:D27"/>
    <mergeCell ref="E27:F27"/>
    <mergeCell ref="G27:M27"/>
    <mergeCell ref="A24:D24"/>
    <mergeCell ref="E24:F24"/>
    <mergeCell ref="G24:M24"/>
    <mergeCell ref="A25:D25"/>
    <mergeCell ref="E25:F25"/>
    <mergeCell ref="G25:J25"/>
    <mergeCell ref="A22:D22"/>
    <mergeCell ref="E22:F22"/>
    <mergeCell ref="G22:J22"/>
    <mergeCell ref="A23:D23"/>
    <mergeCell ref="E23:F23"/>
    <mergeCell ref="G23:J23"/>
    <mergeCell ref="A20:D20"/>
    <mergeCell ref="E20:F20"/>
    <mergeCell ref="G20:J20"/>
    <mergeCell ref="A21:D21"/>
    <mergeCell ref="E21:F21"/>
    <mergeCell ref="G21:J21"/>
    <mergeCell ref="B18:D18"/>
    <mergeCell ref="E18:F18"/>
    <mergeCell ref="G18:J18"/>
    <mergeCell ref="B19:D19"/>
    <mergeCell ref="E19:F19"/>
    <mergeCell ref="G19:J19"/>
    <mergeCell ref="E15:F15"/>
    <mergeCell ref="G15:J15"/>
    <mergeCell ref="B16:D16"/>
    <mergeCell ref="E16:F16"/>
    <mergeCell ref="G16:J16"/>
    <mergeCell ref="B17:D17"/>
    <mergeCell ref="E17:F17"/>
    <mergeCell ref="G17:J17"/>
    <mergeCell ref="A11:G11"/>
    <mergeCell ref="H11:M11"/>
    <mergeCell ref="A12:M12"/>
    <mergeCell ref="A13:F13"/>
    <mergeCell ref="G13:M13"/>
    <mergeCell ref="A14:A15"/>
    <mergeCell ref="B14:D14"/>
    <mergeCell ref="E14:F14"/>
    <mergeCell ref="G14:J14"/>
    <mergeCell ref="B15:D15"/>
    <mergeCell ref="A9:C9"/>
    <mergeCell ref="D9:G9"/>
    <mergeCell ref="H9:J9"/>
    <mergeCell ref="K9:M9"/>
    <mergeCell ref="A10:C10"/>
    <mergeCell ref="D10:G10"/>
    <mergeCell ref="H10:I10"/>
    <mergeCell ref="J10:M10"/>
    <mergeCell ref="A7:C7"/>
    <mergeCell ref="D7:G7"/>
    <mergeCell ref="H7:L7"/>
    <mergeCell ref="A8:C8"/>
    <mergeCell ref="D8:G8"/>
    <mergeCell ref="H8:L8"/>
    <mergeCell ref="A5:D5"/>
    <mergeCell ref="E5:J5"/>
    <mergeCell ref="K5:L5"/>
    <mergeCell ref="A6:D6"/>
    <mergeCell ref="E6:J6"/>
    <mergeCell ref="K6:L6"/>
    <mergeCell ref="A1:M1"/>
    <mergeCell ref="A2:M2"/>
    <mergeCell ref="A3:D3"/>
    <mergeCell ref="E3:J3"/>
    <mergeCell ref="K3:L3"/>
    <mergeCell ref="A4:D4"/>
    <mergeCell ref="E4:J4"/>
    <mergeCell ref="K4:L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15"/>
  <sheetViews>
    <sheetView zoomScale="160" zoomScaleNormal="160" zoomScalePageLayoutView="0" workbookViewId="0" topLeftCell="A1">
      <selection activeCell="A1" sqref="A1"/>
    </sheetView>
  </sheetViews>
  <sheetFormatPr defaultColWidth="11.57421875" defaultRowHeight="12.75"/>
  <cols>
    <col min="1" max="1" width="3.8515625" style="0" customWidth="1"/>
    <col min="2" max="2" width="45.140625" style="0" customWidth="1"/>
    <col min="3" max="5" width="10.57421875" style="0" customWidth="1"/>
  </cols>
  <sheetData>
    <row r="1" spans="1:5" s="41" customFormat="1" ht="9.75">
      <c r="A1" s="191" t="s">
        <v>115</v>
      </c>
      <c r="B1" s="191"/>
      <c r="C1" s="191"/>
      <c r="D1" s="191" t="s">
        <v>116</v>
      </c>
      <c r="E1" s="191"/>
    </row>
    <row r="2" spans="1:5" s="41" customFormat="1" ht="9.75">
      <c r="A2" s="191" t="s">
        <v>277</v>
      </c>
      <c r="B2" s="191"/>
      <c r="C2" s="191"/>
      <c r="D2" s="191" t="s">
        <v>118</v>
      </c>
      <c r="E2" s="191"/>
    </row>
    <row r="3" s="42" customFormat="1" ht="9.75"/>
    <row r="4" spans="1:5" s="33" customFormat="1" ht="12.75">
      <c r="A4" s="192" t="s">
        <v>119</v>
      </c>
      <c r="B4" s="192"/>
      <c r="C4" s="192"/>
      <c r="D4" s="192"/>
      <c r="E4" s="192"/>
    </row>
    <row r="5" s="42" customFormat="1" ht="9.75"/>
    <row r="6" spans="1:5" s="42" customFormat="1" ht="9" customHeight="1">
      <c r="A6" s="193" t="s">
        <v>120</v>
      </c>
      <c r="B6" s="194" t="s">
        <v>121</v>
      </c>
      <c r="C6" s="195" t="s">
        <v>122</v>
      </c>
      <c r="D6" s="195"/>
      <c r="E6" s="195"/>
    </row>
    <row r="7" spans="1:5" s="42" customFormat="1" ht="9" customHeight="1">
      <c r="A7" s="193"/>
      <c r="B7" s="194"/>
      <c r="C7" s="43" t="s">
        <v>123</v>
      </c>
      <c r="D7" s="44" t="s">
        <v>124</v>
      </c>
      <c r="E7" s="45" t="s">
        <v>125</v>
      </c>
    </row>
    <row r="8" spans="1:5" s="50" customFormat="1" ht="11.25">
      <c r="A8" s="46"/>
      <c r="B8" s="47" t="s">
        <v>126</v>
      </c>
      <c r="C8" s="48"/>
      <c r="D8" s="48"/>
      <c r="E8" s="49"/>
    </row>
    <row r="9" spans="1:5" s="50" customFormat="1" ht="11.25">
      <c r="A9" s="51" t="s">
        <v>127</v>
      </c>
      <c r="B9" s="52" t="s">
        <v>128</v>
      </c>
      <c r="C9" s="53">
        <f>'ROZPOČET #2'!G18</f>
        <v>0</v>
      </c>
      <c r="D9" s="53">
        <f>'ROZPOČET #2'!I18</f>
        <v>0</v>
      </c>
      <c r="E9" s="54">
        <f>C9+D9</f>
        <v>0</v>
      </c>
    </row>
    <row r="10" spans="1:5" s="50" customFormat="1" ht="11.25">
      <c r="A10" s="51" t="s">
        <v>129</v>
      </c>
      <c r="B10" s="52" t="s">
        <v>130</v>
      </c>
      <c r="C10" s="53">
        <f>'ROZPOČET #2'!G26</f>
        <v>0</v>
      </c>
      <c r="D10" s="53">
        <f>'ROZPOČET #2'!I26</f>
        <v>0</v>
      </c>
      <c r="E10" s="54">
        <f>C10+D10</f>
        <v>0</v>
      </c>
    </row>
    <row r="11" spans="1:5" s="50" customFormat="1" ht="11.25">
      <c r="A11" s="51" t="s">
        <v>133</v>
      </c>
      <c r="B11" s="52" t="s">
        <v>134</v>
      </c>
      <c r="C11" s="53">
        <f>'ROZPOČET #2'!G30</f>
        <v>0</v>
      </c>
      <c r="D11" s="53">
        <f>'ROZPOČET #2'!I30</f>
        <v>0</v>
      </c>
      <c r="E11" s="54">
        <f>C11+D11</f>
        <v>0</v>
      </c>
    </row>
    <row r="12" spans="1:5" s="50" customFormat="1" ht="11.25">
      <c r="A12" s="51" t="s">
        <v>137</v>
      </c>
      <c r="B12" s="52" t="s">
        <v>138</v>
      </c>
      <c r="C12" s="53">
        <f>'ROZPOČET #2'!G33</f>
        <v>0</v>
      </c>
      <c r="D12" s="53">
        <f>'ROZPOČET #2'!I33</f>
        <v>0</v>
      </c>
      <c r="E12" s="54">
        <f>C12+D12</f>
        <v>0</v>
      </c>
    </row>
    <row r="13" spans="1:5" s="50" customFormat="1" ht="11.25">
      <c r="A13" s="55"/>
      <c r="B13" s="56" t="s">
        <v>139</v>
      </c>
      <c r="C13" s="57">
        <f>SUM(C9:C12)</f>
        <v>0</v>
      </c>
      <c r="D13" s="57">
        <f>SUM(D9:D12)</f>
        <v>0</v>
      </c>
      <c r="E13" s="58">
        <f>SUM(E9:E12)</f>
        <v>0</v>
      </c>
    </row>
    <row r="14" s="42" customFormat="1" ht="9.75"/>
    <row r="15" spans="1:5" s="50" customFormat="1" ht="11.25">
      <c r="A15" s="59"/>
      <c r="B15" s="60" t="s">
        <v>140</v>
      </c>
      <c r="C15" s="61">
        <f>C13</f>
        <v>0</v>
      </c>
      <c r="D15" s="61">
        <f>D13</f>
        <v>0</v>
      </c>
      <c r="E15" s="62">
        <f>E13</f>
        <v>0</v>
      </c>
    </row>
  </sheetData>
  <sheetProtection selectLockedCells="1" selectUnlockedCells="1"/>
  <mergeCells count="8">
    <mergeCell ref="A1:C1"/>
    <mergeCell ref="D1:E1"/>
    <mergeCell ref="A2:C2"/>
    <mergeCell ref="D2:E2"/>
    <mergeCell ref="A4:E4"/>
    <mergeCell ref="A6:A7"/>
    <mergeCell ref="B6:B7"/>
    <mergeCell ref="C6:E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35"/>
  <sheetViews>
    <sheetView zoomScale="160" zoomScaleNormal="160" zoomScalePageLayoutView="0" workbookViewId="0" topLeftCell="A4">
      <selection activeCell="C29" sqref="C29"/>
    </sheetView>
  </sheetViews>
  <sheetFormatPr defaultColWidth="11.57421875" defaultRowHeight="12.75"/>
  <cols>
    <col min="1" max="1" width="3.7109375" style="0" customWidth="1"/>
    <col min="2" max="2" width="11.00390625" style="0" customWidth="1"/>
    <col min="3" max="3" width="42.8515625" style="0" customWidth="1"/>
    <col min="4" max="4" width="4.421875" style="0" customWidth="1"/>
    <col min="5" max="5" width="8.7109375" style="0" customWidth="1"/>
    <col min="6" max="9" width="10.57421875" style="0" customWidth="1"/>
    <col min="10" max="11" width="9.140625" style="0" customWidth="1"/>
  </cols>
  <sheetData>
    <row r="1" spans="1:11" s="41" customFormat="1" ht="9.75">
      <c r="A1" s="191" t="s">
        <v>115</v>
      </c>
      <c r="B1" s="191"/>
      <c r="C1" s="191"/>
      <c r="D1" s="191"/>
      <c r="E1" s="191"/>
      <c r="F1" s="191"/>
      <c r="G1" s="191"/>
      <c r="H1" s="191"/>
      <c r="I1" s="191"/>
      <c r="J1" s="191" t="s">
        <v>116</v>
      </c>
      <c r="K1" s="191"/>
    </row>
    <row r="2" spans="1:11" s="41" customFormat="1" ht="9.75">
      <c r="A2" s="191" t="s">
        <v>277</v>
      </c>
      <c r="B2" s="191"/>
      <c r="C2" s="191"/>
      <c r="D2" s="191"/>
      <c r="E2" s="191"/>
      <c r="F2" s="191"/>
      <c r="G2" s="191"/>
      <c r="H2" s="191"/>
      <c r="I2" s="191"/>
      <c r="J2" s="191" t="s">
        <v>118</v>
      </c>
      <c r="K2" s="191"/>
    </row>
    <row r="3" s="42" customFormat="1" ht="9.75"/>
    <row r="4" spans="1:11" s="1" customFormat="1" ht="12.75">
      <c r="A4" s="192" t="s">
        <v>141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</row>
    <row r="5" s="42" customFormat="1" ht="9.75"/>
    <row r="6" spans="1:11" s="42" customFormat="1" ht="9" customHeight="1">
      <c r="A6" s="63" t="s">
        <v>142</v>
      </c>
      <c r="B6" s="196" t="s">
        <v>143</v>
      </c>
      <c r="C6" s="196" t="s">
        <v>144</v>
      </c>
      <c r="D6" s="196" t="s">
        <v>145</v>
      </c>
      <c r="E6" s="196" t="s">
        <v>146</v>
      </c>
      <c r="F6" s="197" t="s">
        <v>147</v>
      </c>
      <c r="G6" s="197"/>
      <c r="H6" s="197"/>
      <c r="I6" s="197"/>
      <c r="J6" s="198" t="s">
        <v>148</v>
      </c>
      <c r="K6" s="198"/>
    </row>
    <row r="7" spans="1:11" s="42" customFormat="1" ht="9" customHeight="1">
      <c r="A7" s="64" t="s">
        <v>149</v>
      </c>
      <c r="B7" s="196"/>
      <c r="C7" s="196"/>
      <c r="D7" s="196"/>
      <c r="E7" s="196"/>
      <c r="F7" s="199" t="s">
        <v>123</v>
      </c>
      <c r="G7" s="199"/>
      <c r="H7" s="200" t="s">
        <v>124</v>
      </c>
      <c r="I7" s="200"/>
      <c r="J7" s="198"/>
      <c r="K7" s="198"/>
    </row>
    <row r="8" spans="1:11" s="42" customFormat="1" ht="9" customHeight="1">
      <c r="A8" s="64" t="s">
        <v>150</v>
      </c>
      <c r="B8" s="196"/>
      <c r="C8" s="196"/>
      <c r="D8" s="196"/>
      <c r="E8" s="196"/>
      <c r="F8" s="65" t="s">
        <v>151</v>
      </c>
      <c r="G8" s="66" t="s">
        <v>152</v>
      </c>
      <c r="H8" s="67" t="s">
        <v>151</v>
      </c>
      <c r="I8" s="66" t="s">
        <v>152</v>
      </c>
      <c r="J8" s="67" t="s">
        <v>151</v>
      </c>
      <c r="K8" s="68" t="s">
        <v>152</v>
      </c>
    </row>
    <row r="9" spans="1:11" s="42" customFormat="1" ht="9" customHeight="1">
      <c r="A9" s="69" t="s">
        <v>153</v>
      </c>
      <c r="B9" s="70" t="s">
        <v>154</v>
      </c>
      <c r="C9" s="70" t="s">
        <v>155</v>
      </c>
      <c r="D9" s="70" t="s">
        <v>156</v>
      </c>
      <c r="E9" s="70" t="s">
        <v>157</v>
      </c>
      <c r="F9" s="71" t="s">
        <v>158</v>
      </c>
      <c r="G9" s="72" t="s">
        <v>159</v>
      </c>
      <c r="H9" s="73" t="s">
        <v>160</v>
      </c>
      <c r="I9" s="72" t="s">
        <v>161</v>
      </c>
      <c r="J9" s="73" t="s">
        <v>162</v>
      </c>
      <c r="K9" s="74" t="s">
        <v>163</v>
      </c>
    </row>
    <row r="10" spans="1:11" s="80" customFormat="1" ht="11.25">
      <c r="A10" s="75"/>
      <c r="B10" s="76"/>
      <c r="C10" s="77" t="s">
        <v>126</v>
      </c>
      <c r="D10" s="76"/>
      <c r="E10" s="76"/>
      <c r="F10" s="78"/>
      <c r="G10" s="79"/>
      <c r="H10" s="79"/>
      <c r="J10" s="81"/>
      <c r="K10" s="82"/>
    </row>
    <row r="11" spans="1:11" s="80" customFormat="1" ht="11.25">
      <c r="A11" s="83"/>
      <c r="B11" s="84" t="s">
        <v>164</v>
      </c>
      <c r="C11" s="85" t="s">
        <v>165</v>
      </c>
      <c r="D11" s="86"/>
      <c r="E11" s="86"/>
      <c r="F11" s="87"/>
      <c r="G11" s="88"/>
      <c r="H11" s="88"/>
      <c r="I11" s="89"/>
      <c r="J11" s="90"/>
      <c r="K11" s="91"/>
    </row>
    <row r="12" spans="1:11" s="42" customFormat="1" ht="9.75">
      <c r="A12" s="92" t="s">
        <v>127</v>
      </c>
      <c r="B12" s="93" t="s">
        <v>278</v>
      </c>
      <c r="C12" s="93" t="s">
        <v>279</v>
      </c>
      <c r="D12" s="94" t="s">
        <v>211</v>
      </c>
      <c r="E12" s="95">
        <v>378.01</v>
      </c>
      <c r="F12" s="96"/>
      <c r="G12" s="97">
        <f>E12*F12</f>
        <v>0</v>
      </c>
      <c r="H12" s="97"/>
      <c r="I12" s="97">
        <f>E12*H12</f>
        <v>0</v>
      </c>
      <c r="J12" s="98">
        <v>0.115</v>
      </c>
      <c r="K12" s="99">
        <f>E12*J12</f>
        <v>43.47115</v>
      </c>
    </row>
    <row r="13" spans="1:11" s="42" customFormat="1" ht="29.25">
      <c r="A13" s="100"/>
      <c r="B13" s="93"/>
      <c r="C13" s="101" t="s">
        <v>280</v>
      </c>
      <c r="D13" s="94"/>
      <c r="E13" s="102"/>
      <c r="F13" s="100"/>
      <c r="G13" s="102"/>
      <c r="H13" s="102"/>
      <c r="I13" s="102"/>
      <c r="J13" s="102"/>
      <c r="K13" s="103"/>
    </row>
    <row r="14" spans="1:11" s="42" customFormat="1" ht="9.75">
      <c r="A14" s="104">
        <f>A12+1</f>
        <v>2</v>
      </c>
      <c r="B14" s="93" t="s">
        <v>281</v>
      </c>
      <c r="C14" s="93" t="s">
        <v>282</v>
      </c>
      <c r="D14" s="94" t="s">
        <v>180</v>
      </c>
      <c r="E14" s="95">
        <v>100.5</v>
      </c>
      <c r="F14" s="96"/>
      <c r="G14" s="97">
        <f>E14*F14</f>
        <v>0</v>
      </c>
      <c r="H14" s="97"/>
      <c r="I14" s="97">
        <f>E14*H14</f>
        <v>0</v>
      </c>
      <c r="J14" s="98">
        <v>0.2</v>
      </c>
      <c r="K14" s="99">
        <f>E14*J14</f>
        <v>20.1</v>
      </c>
    </row>
    <row r="15" spans="1:11" s="42" customFormat="1" ht="29.25">
      <c r="A15" s="100"/>
      <c r="B15" s="93"/>
      <c r="C15" s="101" t="s">
        <v>283</v>
      </c>
      <c r="D15" s="94"/>
      <c r="E15" s="102"/>
      <c r="F15" s="100"/>
      <c r="G15" s="102"/>
      <c r="H15" s="102"/>
      <c r="I15" s="102"/>
      <c r="J15" s="102"/>
      <c r="K15" s="103"/>
    </row>
    <row r="16" spans="1:11" s="42" customFormat="1" ht="9.75">
      <c r="A16" s="104">
        <f>A14+1</f>
        <v>3</v>
      </c>
      <c r="B16" s="93" t="s">
        <v>284</v>
      </c>
      <c r="C16" s="93" t="s">
        <v>285</v>
      </c>
      <c r="D16" s="94" t="s">
        <v>180</v>
      </c>
      <c r="E16" s="95">
        <v>23.38</v>
      </c>
      <c r="F16" s="96"/>
      <c r="G16" s="97">
        <f>E16*F16</f>
        <v>0</v>
      </c>
      <c r="H16" s="97"/>
      <c r="I16" s="97">
        <f>E16*H16</f>
        <v>0</v>
      </c>
      <c r="J16" s="98">
        <v>0</v>
      </c>
      <c r="K16" s="99">
        <f>E16*J16</f>
        <v>0</v>
      </c>
    </row>
    <row r="17" spans="1:11" s="42" customFormat="1" ht="9.75">
      <c r="A17" s="100"/>
      <c r="B17" s="93"/>
      <c r="C17" s="93" t="s">
        <v>286</v>
      </c>
      <c r="D17" s="94"/>
      <c r="E17" s="102"/>
      <c r="F17" s="100"/>
      <c r="G17" s="102"/>
      <c r="H17" s="102"/>
      <c r="I17" s="102"/>
      <c r="J17" s="102"/>
      <c r="K17" s="103"/>
    </row>
    <row r="18" spans="1:11" s="80" customFormat="1" ht="11.25">
      <c r="A18" s="105"/>
      <c r="B18" s="106" t="s">
        <v>127</v>
      </c>
      <c r="C18" s="107" t="s">
        <v>185</v>
      </c>
      <c r="D18" s="108"/>
      <c r="E18" s="108"/>
      <c r="F18" s="109"/>
      <c r="G18" s="110">
        <f>SUM(G12:G17)</f>
        <v>0</v>
      </c>
      <c r="H18" s="111"/>
      <c r="I18" s="112">
        <f>SUM(I12:I17)</f>
        <v>0</v>
      </c>
      <c r="J18" s="113"/>
      <c r="K18" s="114">
        <f>SUM(K12:K17)</f>
        <v>63.57115</v>
      </c>
    </row>
    <row r="19" spans="1:11" s="80" customFormat="1" ht="11.25">
      <c r="A19" s="83"/>
      <c r="B19" s="84" t="s">
        <v>186</v>
      </c>
      <c r="C19" s="85" t="s">
        <v>187</v>
      </c>
      <c r="D19" s="86"/>
      <c r="E19" s="86"/>
      <c r="F19" s="87"/>
      <c r="G19" s="88"/>
      <c r="H19" s="88"/>
      <c r="I19" s="89"/>
      <c r="J19" s="90"/>
      <c r="K19" s="91"/>
    </row>
    <row r="20" spans="1:11" s="42" customFormat="1" ht="9.75">
      <c r="A20" s="104">
        <f>A16+1</f>
        <v>4</v>
      </c>
      <c r="B20" s="93" t="s">
        <v>287</v>
      </c>
      <c r="C20" s="93" t="s">
        <v>288</v>
      </c>
      <c r="D20" s="94" t="s">
        <v>180</v>
      </c>
      <c r="E20" s="95">
        <v>212.73</v>
      </c>
      <c r="F20" s="96"/>
      <c r="G20" s="97">
        <f>E20*F20</f>
        <v>0</v>
      </c>
      <c r="H20" s="97"/>
      <c r="I20" s="97">
        <f>E20*H20</f>
        <v>0</v>
      </c>
      <c r="J20" s="98">
        <v>0.15272</v>
      </c>
      <c r="K20" s="99">
        <f>E20*J20</f>
        <v>32.4881256</v>
      </c>
    </row>
    <row r="21" spans="1:11" s="42" customFormat="1" ht="9.75">
      <c r="A21" s="100"/>
      <c r="B21" s="93"/>
      <c r="C21" s="93" t="s">
        <v>289</v>
      </c>
      <c r="D21" s="94"/>
      <c r="E21" s="102"/>
      <c r="F21" s="100"/>
      <c r="G21" s="102"/>
      <c r="H21" s="102"/>
      <c r="I21" s="102"/>
      <c r="J21" s="102"/>
      <c r="K21" s="103"/>
    </row>
    <row r="22" spans="1:11" s="42" customFormat="1" ht="9.75">
      <c r="A22" s="104">
        <f>A20+1</f>
        <v>5</v>
      </c>
      <c r="B22" s="93" t="s">
        <v>290</v>
      </c>
      <c r="C22" s="93" t="s">
        <v>291</v>
      </c>
      <c r="D22" s="94" t="s">
        <v>180</v>
      </c>
      <c r="E22" s="95">
        <v>100.5</v>
      </c>
      <c r="F22" s="96"/>
      <c r="G22" s="97">
        <f>E22*F22</f>
        <v>0</v>
      </c>
      <c r="H22" s="97"/>
      <c r="I22" s="97">
        <f>E22*H22</f>
        <v>0</v>
      </c>
      <c r="J22" s="98">
        <v>0.1837</v>
      </c>
      <c r="K22" s="99">
        <f>E22*J22</f>
        <v>18.461850000000002</v>
      </c>
    </row>
    <row r="23" spans="1:11" s="42" customFormat="1" ht="29.25">
      <c r="A23" s="100"/>
      <c r="B23" s="93"/>
      <c r="C23" s="101" t="s">
        <v>283</v>
      </c>
      <c r="D23" s="94"/>
      <c r="E23" s="102"/>
      <c r="F23" s="100"/>
      <c r="G23" s="102"/>
      <c r="H23" s="102"/>
      <c r="I23" s="102"/>
      <c r="J23" s="102"/>
      <c r="K23" s="103"/>
    </row>
    <row r="24" spans="1:11" s="42" customFormat="1" ht="9.75">
      <c r="A24" s="104">
        <f>A22+1</f>
        <v>6</v>
      </c>
      <c r="B24" s="93" t="s">
        <v>292</v>
      </c>
      <c r="C24" s="93" t="s">
        <v>293</v>
      </c>
      <c r="D24" s="94" t="s">
        <v>180</v>
      </c>
      <c r="E24" s="95">
        <v>23.38</v>
      </c>
      <c r="F24" s="96"/>
      <c r="G24" s="97">
        <f>E24*F24</f>
        <v>0</v>
      </c>
      <c r="H24" s="97"/>
      <c r="I24" s="97">
        <f>E24*H24</f>
        <v>0</v>
      </c>
      <c r="J24" s="98">
        <v>0.5802</v>
      </c>
      <c r="K24" s="99">
        <f>E24*J24</f>
        <v>13.565076000000001</v>
      </c>
    </row>
    <row r="25" spans="1:11" s="42" customFormat="1" ht="9.75">
      <c r="A25" s="100"/>
      <c r="B25" s="93"/>
      <c r="C25" s="93" t="s">
        <v>286</v>
      </c>
      <c r="D25" s="94"/>
      <c r="E25" s="102"/>
      <c r="F25" s="100"/>
      <c r="G25" s="102"/>
      <c r="H25" s="102"/>
      <c r="I25" s="102"/>
      <c r="J25" s="102"/>
      <c r="K25" s="103"/>
    </row>
    <row r="26" spans="1:11" s="80" customFormat="1" ht="11.25">
      <c r="A26" s="105"/>
      <c r="B26" s="106" t="s">
        <v>129</v>
      </c>
      <c r="C26" s="107" t="s">
        <v>213</v>
      </c>
      <c r="D26" s="108"/>
      <c r="E26" s="108"/>
      <c r="F26" s="109"/>
      <c r="G26" s="110">
        <f>SUM(G20:G25)</f>
        <v>0</v>
      </c>
      <c r="H26" s="111"/>
      <c r="I26" s="112">
        <f>SUM(I20:I25)</f>
        <v>0</v>
      </c>
      <c r="J26" s="113"/>
      <c r="K26" s="114">
        <f>SUM(K20:K25)</f>
        <v>64.5150516</v>
      </c>
    </row>
    <row r="27" spans="1:11" s="80" customFormat="1" ht="11.25">
      <c r="A27" s="83"/>
      <c r="B27" s="84" t="s">
        <v>226</v>
      </c>
      <c r="C27" s="85" t="s">
        <v>227</v>
      </c>
      <c r="D27" s="86"/>
      <c r="E27" s="86"/>
      <c r="F27" s="87"/>
      <c r="G27" s="88"/>
      <c r="H27" s="88"/>
      <c r="I27" s="89"/>
      <c r="J27" s="90"/>
      <c r="K27" s="91"/>
    </row>
    <row r="28" spans="1:11" s="42" customFormat="1" ht="9.75">
      <c r="A28" s="104">
        <f>A24+1</f>
        <v>7</v>
      </c>
      <c r="B28" s="93" t="s">
        <v>294</v>
      </c>
      <c r="C28" s="93" t="s">
        <v>295</v>
      </c>
      <c r="D28" s="94" t="s">
        <v>180</v>
      </c>
      <c r="E28" s="95">
        <v>120.75</v>
      </c>
      <c r="F28" s="96"/>
      <c r="G28" s="97">
        <f>E28*F28</f>
        <v>0</v>
      </c>
      <c r="H28" s="97"/>
      <c r="I28" s="97">
        <f>E28*H28</f>
        <v>0</v>
      </c>
      <c r="J28" s="98">
        <v>0</v>
      </c>
      <c r="K28" s="99">
        <f>E28*J28</f>
        <v>0</v>
      </c>
    </row>
    <row r="29" spans="1:11" s="42" customFormat="1" ht="29.25">
      <c r="A29" s="100"/>
      <c r="B29" s="93"/>
      <c r="C29" s="101" t="s">
        <v>296</v>
      </c>
      <c r="D29" s="94"/>
      <c r="E29" s="102"/>
      <c r="F29" s="100"/>
      <c r="G29" s="102"/>
      <c r="H29" s="102"/>
      <c r="I29" s="102"/>
      <c r="J29" s="102"/>
      <c r="K29" s="103"/>
    </row>
    <row r="30" spans="1:11" s="80" customFormat="1" ht="11.25">
      <c r="A30" s="105"/>
      <c r="B30" s="106" t="s">
        <v>133</v>
      </c>
      <c r="C30" s="107" t="s">
        <v>260</v>
      </c>
      <c r="D30" s="108"/>
      <c r="E30" s="108"/>
      <c r="F30" s="109"/>
      <c r="G30" s="110">
        <f>SUM(G28:G29)</f>
        <v>0</v>
      </c>
      <c r="H30" s="111"/>
      <c r="I30" s="112">
        <f>SUM(I28:I29)</f>
        <v>0</v>
      </c>
      <c r="J30" s="113"/>
      <c r="K30" s="114">
        <f>SUM(K28:K29)</f>
        <v>0</v>
      </c>
    </row>
    <row r="31" spans="1:11" s="80" customFormat="1" ht="11.25">
      <c r="A31" s="83"/>
      <c r="B31" s="84" t="s">
        <v>271</v>
      </c>
      <c r="C31" s="85" t="s">
        <v>272</v>
      </c>
      <c r="D31" s="86"/>
      <c r="E31" s="86"/>
      <c r="F31" s="87"/>
      <c r="G31" s="88"/>
      <c r="H31" s="88"/>
      <c r="I31" s="89"/>
      <c r="J31" s="90"/>
      <c r="K31" s="91"/>
    </row>
    <row r="32" spans="1:11" s="42" customFormat="1" ht="9.75">
      <c r="A32" s="104">
        <f>A28+1</f>
        <v>8</v>
      </c>
      <c r="B32" s="93" t="s">
        <v>273</v>
      </c>
      <c r="C32" s="93" t="s">
        <v>274</v>
      </c>
      <c r="D32" s="94" t="s">
        <v>195</v>
      </c>
      <c r="E32" s="98">
        <v>64.5150516</v>
      </c>
      <c r="F32" s="96"/>
      <c r="G32" s="97">
        <f>E32*F32</f>
        <v>0</v>
      </c>
      <c r="H32" s="97"/>
      <c r="I32" s="97">
        <f>E32*H32</f>
        <v>0</v>
      </c>
      <c r="J32" s="98">
        <v>0</v>
      </c>
      <c r="K32" s="99">
        <f>E32*J32</f>
        <v>0</v>
      </c>
    </row>
    <row r="33" spans="1:11" s="80" customFormat="1" ht="11.25">
      <c r="A33" s="105"/>
      <c r="B33" s="106" t="s">
        <v>137</v>
      </c>
      <c r="C33" s="107" t="s">
        <v>275</v>
      </c>
      <c r="D33" s="108"/>
      <c r="E33" s="108"/>
      <c r="F33" s="109"/>
      <c r="G33" s="110">
        <f>SUM(G32:G32)</f>
        <v>0</v>
      </c>
      <c r="H33" s="111"/>
      <c r="I33" s="112">
        <f>SUM(I32:I32)</f>
        <v>0</v>
      </c>
      <c r="J33" s="113"/>
      <c r="K33" s="114">
        <f>SUM(K32:K32)</f>
        <v>0</v>
      </c>
    </row>
    <row r="34" spans="1:11" ht="12.75">
      <c r="A34" s="115"/>
      <c r="B34" s="115"/>
      <c r="C34" s="115"/>
      <c r="D34" s="115"/>
      <c r="E34" s="115"/>
      <c r="F34" s="115"/>
      <c r="G34" s="115"/>
      <c r="H34" s="115"/>
      <c r="I34" s="115"/>
      <c r="J34" s="115"/>
      <c r="K34" s="115"/>
    </row>
    <row r="35" spans="1:11" s="80" customFormat="1" ht="11.25">
      <c r="A35" s="116"/>
      <c r="B35" s="117"/>
      <c r="C35" s="118" t="s">
        <v>276</v>
      </c>
      <c r="D35" s="119"/>
      <c r="E35" s="119"/>
      <c r="F35" s="119"/>
      <c r="G35" s="119"/>
      <c r="H35" s="119"/>
      <c r="I35" s="119"/>
      <c r="J35" s="201">
        <f>'KRYCÍ LIST #2'!E20</f>
        <v>0</v>
      </c>
      <c r="K35" s="201"/>
    </row>
  </sheetData>
  <sheetProtection selectLockedCells="1" selectUnlockedCells="1"/>
  <mergeCells count="14">
    <mergeCell ref="J6:K7"/>
    <mergeCell ref="F7:G7"/>
    <mergeCell ref="H7:I7"/>
    <mergeCell ref="J35:K35"/>
    <mergeCell ref="A1:I1"/>
    <mergeCell ref="J1:K1"/>
    <mergeCell ref="A2:I2"/>
    <mergeCell ref="J2:K2"/>
    <mergeCell ref="A4:K4"/>
    <mergeCell ref="B6:B8"/>
    <mergeCell ref="C6:C8"/>
    <mergeCell ref="D6:D8"/>
    <mergeCell ref="E6:E8"/>
    <mergeCell ref="F6:I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41"/>
  <sheetViews>
    <sheetView zoomScale="160" zoomScaleNormal="160" zoomScalePageLayoutView="0" workbookViewId="0" topLeftCell="A1">
      <selection activeCell="A1" sqref="A1"/>
    </sheetView>
  </sheetViews>
  <sheetFormatPr defaultColWidth="11.57421875" defaultRowHeight="12.75"/>
  <cols>
    <col min="1" max="1" width="2.00390625" style="0" customWidth="1"/>
    <col min="2" max="2" width="4.28125" style="0" customWidth="1"/>
    <col min="3" max="3" width="4.140625" style="0" customWidth="1"/>
    <col min="4" max="4" width="6.7109375" style="0" customWidth="1"/>
    <col min="5" max="5" width="6.28125" style="0" customWidth="1"/>
    <col min="6" max="6" width="9.57421875" style="0" customWidth="1"/>
    <col min="7" max="7" width="12.28125" style="0" customWidth="1"/>
    <col min="8" max="8" width="6.28125" style="0" customWidth="1"/>
    <col min="9" max="9" width="2.421875" style="0" customWidth="1"/>
    <col min="10" max="10" width="4.8515625" style="0" customWidth="1"/>
    <col min="11" max="11" width="10.8515625" style="0" customWidth="1"/>
    <col min="12" max="12" width="2.421875" style="0" customWidth="1"/>
    <col min="13" max="13" width="13.421875" style="0" customWidth="1"/>
  </cols>
  <sheetData>
    <row r="1" spans="1:13" ht="16.5" customHeight="1">
      <c r="A1" s="147" t="s">
        <v>62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</row>
    <row r="2" spans="1:13" ht="9" customHeight="1">
      <c r="A2" s="148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</row>
    <row r="3" spans="1:13" ht="12" customHeight="1">
      <c r="A3" s="149" t="s">
        <v>63</v>
      </c>
      <c r="B3" s="149"/>
      <c r="C3" s="149"/>
      <c r="D3" s="149"/>
      <c r="E3" s="150" t="s">
        <v>64</v>
      </c>
      <c r="F3" s="150"/>
      <c r="G3" s="150"/>
      <c r="H3" s="150"/>
      <c r="I3" s="150"/>
      <c r="J3" s="150"/>
      <c r="K3" s="150" t="s">
        <v>65</v>
      </c>
      <c r="L3" s="150"/>
      <c r="M3" s="25" t="s">
        <v>66</v>
      </c>
    </row>
    <row r="4" spans="1:13" ht="23.25" customHeight="1">
      <c r="A4" s="151" t="s">
        <v>47</v>
      </c>
      <c r="B4" s="151"/>
      <c r="C4" s="151"/>
      <c r="D4" s="151"/>
      <c r="E4" s="152" t="s">
        <v>48</v>
      </c>
      <c r="F4" s="152"/>
      <c r="G4" s="152"/>
      <c r="H4" s="152"/>
      <c r="I4" s="152"/>
      <c r="J4" s="152"/>
      <c r="K4" s="153"/>
      <c r="L4" s="153"/>
      <c r="M4" s="26" t="s">
        <v>67</v>
      </c>
    </row>
    <row r="5" spans="1:13" ht="12" customHeight="1">
      <c r="A5" s="154" t="s">
        <v>68</v>
      </c>
      <c r="B5" s="154"/>
      <c r="C5" s="154"/>
      <c r="D5" s="154"/>
      <c r="E5" s="155" t="s">
        <v>69</v>
      </c>
      <c r="F5" s="155"/>
      <c r="G5" s="155"/>
      <c r="H5" s="155"/>
      <c r="I5" s="155"/>
      <c r="J5" s="155"/>
      <c r="K5" s="155" t="s">
        <v>70</v>
      </c>
      <c r="L5" s="155"/>
      <c r="M5" s="27" t="s">
        <v>71</v>
      </c>
    </row>
    <row r="6" spans="1:13" ht="23.25" customHeight="1">
      <c r="A6" s="151" t="s">
        <v>4</v>
      </c>
      <c r="B6" s="151"/>
      <c r="C6" s="151"/>
      <c r="D6" s="151"/>
      <c r="E6" s="152" t="s">
        <v>5</v>
      </c>
      <c r="F6" s="152"/>
      <c r="G6" s="152"/>
      <c r="H6" s="152"/>
      <c r="I6" s="152"/>
      <c r="J6" s="152"/>
      <c r="K6" s="153"/>
      <c r="L6" s="153"/>
      <c r="M6" s="26"/>
    </row>
    <row r="7" spans="1:13" s="1" customFormat="1" ht="12" customHeight="1">
      <c r="A7" s="154" t="s">
        <v>30</v>
      </c>
      <c r="B7" s="154"/>
      <c r="C7" s="154"/>
      <c r="D7" s="156" t="s">
        <v>11</v>
      </c>
      <c r="E7" s="156"/>
      <c r="F7" s="156"/>
      <c r="G7" s="156"/>
      <c r="H7" s="155" t="s">
        <v>72</v>
      </c>
      <c r="I7" s="155"/>
      <c r="J7" s="155"/>
      <c r="K7" s="155"/>
      <c r="L7" s="155"/>
      <c r="M7" s="8"/>
    </row>
    <row r="8" spans="1:13" s="1" customFormat="1" ht="12" customHeight="1">
      <c r="A8" s="154" t="s">
        <v>33</v>
      </c>
      <c r="B8" s="154"/>
      <c r="C8" s="154"/>
      <c r="D8" s="156" t="s">
        <v>14</v>
      </c>
      <c r="E8" s="156"/>
      <c r="F8" s="156"/>
      <c r="G8" s="156"/>
      <c r="H8" s="155" t="s">
        <v>73</v>
      </c>
      <c r="I8" s="155"/>
      <c r="J8" s="155"/>
      <c r="K8" s="155"/>
      <c r="L8" s="155"/>
      <c r="M8" s="28">
        <f>IF(M7=0,"",E28/M7)</f>
      </c>
    </row>
    <row r="9" spans="1:13" ht="12" customHeight="1">
      <c r="A9" s="154" t="s">
        <v>74</v>
      </c>
      <c r="B9" s="154"/>
      <c r="C9" s="154"/>
      <c r="D9" s="156"/>
      <c r="E9" s="156"/>
      <c r="F9" s="156"/>
      <c r="G9" s="156"/>
      <c r="H9" s="155" t="s">
        <v>75</v>
      </c>
      <c r="I9" s="155"/>
      <c r="J9" s="155"/>
      <c r="K9" s="157"/>
      <c r="L9" s="157"/>
      <c r="M9" s="157"/>
    </row>
    <row r="10" spans="1:13" s="1" customFormat="1" ht="12" customHeight="1">
      <c r="A10" s="154" t="s">
        <v>31</v>
      </c>
      <c r="B10" s="154"/>
      <c r="C10" s="154"/>
      <c r="D10" s="156"/>
      <c r="E10" s="156"/>
      <c r="F10" s="156"/>
      <c r="G10" s="156"/>
      <c r="H10" s="155" t="s">
        <v>34</v>
      </c>
      <c r="I10" s="155"/>
      <c r="J10" s="158"/>
      <c r="K10" s="158"/>
      <c r="L10" s="158"/>
      <c r="M10" s="158"/>
    </row>
    <row r="11" spans="1:13" ht="12" customHeight="1">
      <c r="A11" s="159"/>
      <c r="B11" s="159"/>
      <c r="C11" s="159"/>
      <c r="D11" s="159"/>
      <c r="E11" s="159"/>
      <c r="F11" s="159"/>
      <c r="G11" s="159"/>
      <c r="H11" s="160"/>
      <c r="I11" s="160"/>
      <c r="J11" s="160"/>
      <c r="K11" s="160"/>
      <c r="L11" s="160"/>
      <c r="M11" s="160"/>
    </row>
    <row r="12" spans="1:13" ht="26.25" customHeight="1">
      <c r="A12" s="131" t="s">
        <v>17</v>
      </c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</row>
    <row r="13" spans="1:13" ht="12" customHeight="1">
      <c r="A13" s="161" t="s">
        <v>18</v>
      </c>
      <c r="B13" s="161"/>
      <c r="C13" s="161"/>
      <c r="D13" s="161"/>
      <c r="E13" s="161"/>
      <c r="F13" s="161"/>
      <c r="G13" s="162" t="s">
        <v>21</v>
      </c>
      <c r="H13" s="162"/>
      <c r="I13" s="162"/>
      <c r="J13" s="162"/>
      <c r="K13" s="162"/>
      <c r="L13" s="162"/>
      <c r="M13" s="162"/>
    </row>
    <row r="14" spans="1:13" s="1" customFormat="1" ht="12" customHeight="1">
      <c r="A14" s="163"/>
      <c r="B14" s="164" t="s">
        <v>76</v>
      </c>
      <c r="C14" s="164"/>
      <c r="D14" s="164"/>
      <c r="E14" s="165">
        <f>'REKAPITULACE #3'!C16</f>
        <v>0</v>
      </c>
      <c r="F14" s="165"/>
      <c r="G14" s="166" t="s">
        <v>77</v>
      </c>
      <c r="H14" s="166"/>
      <c r="I14" s="166"/>
      <c r="J14" s="166"/>
      <c r="K14" s="30"/>
      <c r="L14" s="31" t="s">
        <v>78</v>
      </c>
      <c r="M14" s="32">
        <f>E20*K14/100</f>
        <v>0</v>
      </c>
    </row>
    <row r="15" spans="1:13" s="1" customFormat="1" ht="12" customHeight="1">
      <c r="A15" s="163"/>
      <c r="B15" s="164" t="s">
        <v>79</v>
      </c>
      <c r="C15" s="164"/>
      <c r="D15" s="164"/>
      <c r="E15" s="165">
        <f>'REKAPITULACE #3'!D16</f>
        <v>0</v>
      </c>
      <c r="F15" s="165"/>
      <c r="G15" s="166" t="s">
        <v>80</v>
      </c>
      <c r="H15" s="166"/>
      <c r="I15" s="166"/>
      <c r="J15" s="166"/>
      <c r="K15" s="30"/>
      <c r="L15" s="31" t="s">
        <v>78</v>
      </c>
      <c r="M15" s="32">
        <f>E20*K15/100</f>
        <v>0</v>
      </c>
    </row>
    <row r="16" spans="1:13" s="1" customFormat="1" ht="12" customHeight="1">
      <c r="A16" s="29" t="s">
        <v>81</v>
      </c>
      <c r="B16" s="167" t="s">
        <v>82</v>
      </c>
      <c r="C16" s="167"/>
      <c r="D16" s="167"/>
      <c r="E16" s="165">
        <f>'REKAPITULACE #3'!E14</f>
        <v>0</v>
      </c>
      <c r="F16" s="165"/>
      <c r="G16" s="166" t="s">
        <v>83</v>
      </c>
      <c r="H16" s="166"/>
      <c r="I16" s="166"/>
      <c r="J16" s="166"/>
      <c r="K16" s="30"/>
      <c r="L16" s="31" t="s">
        <v>78</v>
      </c>
      <c r="M16" s="32">
        <f>E20*K16/100</f>
        <v>0</v>
      </c>
    </row>
    <row r="17" spans="1:13" s="1" customFormat="1" ht="12" customHeight="1">
      <c r="A17" s="29" t="s">
        <v>84</v>
      </c>
      <c r="B17" s="167" t="s">
        <v>85</v>
      </c>
      <c r="C17" s="167"/>
      <c r="D17" s="167"/>
      <c r="E17" s="165">
        <v>0</v>
      </c>
      <c r="F17" s="165"/>
      <c r="G17" s="166" t="s">
        <v>86</v>
      </c>
      <c r="H17" s="166"/>
      <c r="I17" s="166"/>
      <c r="J17" s="166"/>
      <c r="K17" s="30"/>
      <c r="L17" s="31" t="s">
        <v>78</v>
      </c>
      <c r="M17" s="32">
        <f>E20*K17/100</f>
        <v>0</v>
      </c>
    </row>
    <row r="18" spans="1:13" s="1" customFormat="1" ht="12" customHeight="1">
      <c r="A18" s="29" t="s">
        <v>87</v>
      </c>
      <c r="B18" s="167" t="s">
        <v>88</v>
      </c>
      <c r="C18" s="167"/>
      <c r="D18" s="167"/>
      <c r="E18" s="165">
        <v>0</v>
      </c>
      <c r="F18" s="165"/>
      <c r="G18" s="166" t="s">
        <v>89</v>
      </c>
      <c r="H18" s="166"/>
      <c r="I18" s="166"/>
      <c r="J18" s="166"/>
      <c r="K18" s="30"/>
      <c r="L18" s="31" t="s">
        <v>78</v>
      </c>
      <c r="M18" s="32">
        <f>E20*K18/100</f>
        <v>0</v>
      </c>
    </row>
    <row r="19" spans="1:13" s="1" customFormat="1" ht="12" customHeight="1">
      <c r="A19" s="29" t="s">
        <v>90</v>
      </c>
      <c r="B19" s="167" t="s">
        <v>91</v>
      </c>
      <c r="C19" s="167"/>
      <c r="D19" s="167"/>
      <c r="E19" s="165">
        <v>0</v>
      </c>
      <c r="F19" s="165"/>
      <c r="G19" s="166" t="s">
        <v>92</v>
      </c>
      <c r="H19" s="166"/>
      <c r="I19" s="166"/>
      <c r="J19" s="166"/>
      <c r="K19" s="30"/>
      <c r="L19" s="31" t="s">
        <v>78</v>
      </c>
      <c r="M19" s="32">
        <f>E20*K19/100</f>
        <v>0</v>
      </c>
    </row>
    <row r="20" spans="1:13" s="1" customFormat="1" ht="12" customHeight="1">
      <c r="A20" s="163" t="s">
        <v>93</v>
      </c>
      <c r="B20" s="163"/>
      <c r="C20" s="163"/>
      <c r="D20" s="163"/>
      <c r="E20" s="165">
        <f>SUM(E16:E19)</f>
        <v>0</v>
      </c>
      <c r="F20" s="165"/>
      <c r="G20" s="166" t="s">
        <v>94</v>
      </c>
      <c r="H20" s="166"/>
      <c r="I20" s="166"/>
      <c r="J20" s="166"/>
      <c r="K20" s="30"/>
      <c r="L20" s="31" t="s">
        <v>78</v>
      </c>
      <c r="M20" s="32">
        <f>E20*K20/100</f>
        <v>0</v>
      </c>
    </row>
    <row r="21" spans="1:13" s="1" customFormat="1" ht="12" customHeight="1">
      <c r="A21" s="163" t="s">
        <v>95</v>
      </c>
      <c r="B21" s="163"/>
      <c r="C21" s="163"/>
      <c r="D21" s="163"/>
      <c r="E21" s="168" t="s">
        <v>96</v>
      </c>
      <c r="F21" s="168"/>
      <c r="G21" s="166" t="s">
        <v>97</v>
      </c>
      <c r="H21" s="166"/>
      <c r="I21" s="166"/>
      <c r="J21" s="166"/>
      <c r="K21" s="30"/>
      <c r="L21" s="31" t="s">
        <v>78</v>
      </c>
      <c r="M21" s="32">
        <f>E20*K21/100</f>
        <v>0</v>
      </c>
    </row>
    <row r="22" spans="1:13" s="1" customFormat="1" ht="12" customHeight="1">
      <c r="A22" s="163" t="s">
        <v>98</v>
      </c>
      <c r="B22" s="163"/>
      <c r="C22" s="163"/>
      <c r="D22" s="163"/>
      <c r="E22" s="168" t="s">
        <v>96</v>
      </c>
      <c r="F22" s="168"/>
      <c r="G22" s="166" t="s">
        <v>99</v>
      </c>
      <c r="H22" s="166"/>
      <c r="I22" s="166"/>
      <c r="J22" s="166"/>
      <c r="K22" s="30"/>
      <c r="L22" s="31" t="s">
        <v>78</v>
      </c>
      <c r="M22" s="32">
        <f>E20*K22/100</f>
        <v>0</v>
      </c>
    </row>
    <row r="23" spans="1:13" s="1" customFormat="1" ht="12" customHeight="1">
      <c r="A23" s="163" t="s">
        <v>100</v>
      </c>
      <c r="B23" s="163"/>
      <c r="C23" s="163"/>
      <c r="D23" s="163"/>
      <c r="E23" s="168" t="s">
        <v>96</v>
      </c>
      <c r="F23" s="168"/>
      <c r="G23" s="166"/>
      <c r="H23" s="166"/>
      <c r="I23" s="166"/>
      <c r="J23" s="166"/>
      <c r="K23" s="30"/>
      <c r="L23" s="31" t="s">
        <v>78</v>
      </c>
      <c r="M23" s="32">
        <f>E20*K23/100</f>
        <v>0</v>
      </c>
    </row>
    <row r="24" spans="1:13" s="1" customFormat="1" ht="12" customHeight="1">
      <c r="A24" s="163" t="s">
        <v>101</v>
      </c>
      <c r="B24" s="163"/>
      <c r="C24" s="163"/>
      <c r="D24" s="163"/>
      <c r="E24" s="165">
        <f>SUM(E20:E23)</f>
        <v>0</v>
      </c>
      <c r="F24" s="165"/>
      <c r="G24" s="162" t="s">
        <v>22</v>
      </c>
      <c r="H24" s="162"/>
      <c r="I24" s="162"/>
      <c r="J24" s="162"/>
      <c r="K24" s="162"/>
      <c r="L24" s="162"/>
      <c r="M24" s="162"/>
    </row>
    <row r="25" spans="1:13" s="1" customFormat="1" ht="12" customHeight="1">
      <c r="A25" s="163" t="s">
        <v>102</v>
      </c>
      <c r="B25" s="163"/>
      <c r="C25" s="163"/>
      <c r="D25" s="163"/>
      <c r="E25" s="165">
        <f>SUM(M14:M23)</f>
        <v>0</v>
      </c>
      <c r="F25" s="165"/>
      <c r="G25" s="166"/>
      <c r="H25" s="166"/>
      <c r="I25" s="166"/>
      <c r="J25" s="166"/>
      <c r="K25" s="30"/>
      <c r="L25" s="31" t="s">
        <v>78</v>
      </c>
      <c r="M25" s="32">
        <f>E20*K25/100</f>
        <v>0</v>
      </c>
    </row>
    <row r="26" spans="1:13" s="1" customFormat="1" ht="12" customHeight="1">
      <c r="A26" s="163" t="s">
        <v>103</v>
      </c>
      <c r="B26" s="163"/>
      <c r="C26" s="163"/>
      <c r="D26" s="163"/>
      <c r="E26" s="165">
        <f>SUM(M25:M26)</f>
        <v>0</v>
      </c>
      <c r="F26" s="165"/>
      <c r="G26" s="166"/>
      <c r="H26" s="166"/>
      <c r="I26" s="166"/>
      <c r="J26" s="166"/>
      <c r="K26" s="30"/>
      <c r="L26" s="31" t="s">
        <v>78</v>
      </c>
      <c r="M26" s="32">
        <f>E20*K26/100</f>
        <v>0</v>
      </c>
    </row>
    <row r="27" spans="1:13" s="1" customFormat="1" ht="12" customHeight="1">
      <c r="A27" s="169" t="s">
        <v>104</v>
      </c>
      <c r="B27" s="169"/>
      <c r="C27" s="169"/>
      <c r="D27" s="169"/>
      <c r="E27" s="170">
        <f>SUM(M28:M28)</f>
        <v>0</v>
      </c>
      <c r="F27" s="170"/>
      <c r="G27" s="162" t="s">
        <v>23</v>
      </c>
      <c r="H27" s="162"/>
      <c r="I27" s="162"/>
      <c r="J27" s="162"/>
      <c r="K27" s="162"/>
      <c r="L27" s="162"/>
      <c r="M27" s="162"/>
    </row>
    <row r="28" spans="1:13" s="1" customFormat="1" ht="12" customHeight="1">
      <c r="A28" s="171" t="s">
        <v>105</v>
      </c>
      <c r="B28" s="171"/>
      <c r="C28" s="171"/>
      <c r="D28" s="171"/>
      <c r="E28" s="172">
        <f>SUM(E24:E27)</f>
        <v>0</v>
      </c>
      <c r="F28" s="172"/>
      <c r="G28" s="166"/>
      <c r="H28" s="166"/>
      <c r="I28" s="166"/>
      <c r="J28" s="166"/>
      <c r="K28" s="30"/>
      <c r="L28" s="31" t="s">
        <v>78</v>
      </c>
      <c r="M28" s="32">
        <f>E20*K28/100</f>
        <v>0</v>
      </c>
    </row>
    <row r="29" spans="1:13" s="33" customFormat="1" ht="12" customHeight="1">
      <c r="A29" s="161" t="s">
        <v>106</v>
      </c>
      <c r="B29" s="161"/>
      <c r="C29" s="161"/>
      <c r="D29" s="161"/>
      <c r="E29" s="173" t="s">
        <v>107</v>
      </c>
      <c r="F29" s="173"/>
      <c r="G29" s="173"/>
      <c r="H29" s="174" t="s">
        <v>108</v>
      </c>
      <c r="I29" s="174"/>
      <c r="J29" s="174"/>
      <c r="K29" s="174"/>
      <c r="L29" s="174"/>
      <c r="M29" s="174"/>
    </row>
    <row r="30" spans="1:13" s="1" customFormat="1" ht="12" customHeight="1">
      <c r="A30" s="175"/>
      <c r="B30" s="175"/>
      <c r="C30" s="175"/>
      <c r="D30" s="175"/>
      <c r="E30" s="34" t="s">
        <v>109</v>
      </c>
      <c r="F30" s="176"/>
      <c r="G30" s="176"/>
      <c r="H30" s="34" t="s">
        <v>109</v>
      </c>
      <c r="I30" s="177"/>
      <c r="J30" s="177"/>
      <c r="K30" s="177"/>
      <c r="L30" s="177"/>
      <c r="M30" s="177"/>
    </row>
    <row r="31" spans="1:13" s="1" customFormat="1" ht="12" customHeight="1">
      <c r="A31" s="169" t="s">
        <v>110</v>
      </c>
      <c r="B31" s="169"/>
      <c r="C31" s="176"/>
      <c r="D31" s="176"/>
      <c r="E31" s="34" t="s">
        <v>110</v>
      </c>
      <c r="F31" s="176"/>
      <c r="G31" s="176"/>
      <c r="H31" s="34" t="s">
        <v>110</v>
      </c>
      <c r="I31" s="177"/>
      <c r="J31" s="177"/>
      <c r="K31" s="177"/>
      <c r="L31" s="177"/>
      <c r="M31" s="177"/>
    </row>
    <row r="32" spans="1:13" s="1" customFormat="1" ht="12" customHeight="1">
      <c r="A32" s="169"/>
      <c r="B32" s="169"/>
      <c r="C32" s="169"/>
      <c r="D32" s="169"/>
      <c r="E32" s="178" t="s">
        <v>111</v>
      </c>
      <c r="F32" s="178"/>
      <c r="G32" s="178"/>
      <c r="H32" s="179" t="s">
        <v>111</v>
      </c>
      <c r="I32" s="179"/>
      <c r="J32" s="179"/>
      <c r="K32" s="179"/>
      <c r="L32" s="179"/>
      <c r="M32" s="179"/>
    </row>
    <row r="33" spans="1:13" ht="12.75">
      <c r="A33" s="180"/>
      <c r="B33" s="180"/>
      <c r="C33" s="180"/>
      <c r="D33" s="180"/>
      <c r="E33" s="181"/>
      <c r="F33" s="181"/>
      <c r="G33" s="181"/>
      <c r="H33" s="182"/>
      <c r="I33" s="182"/>
      <c r="J33" s="182"/>
      <c r="K33" s="182"/>
      <c r="L33" s="182"/>
      <c r="M33" s="182"/>
    </row>
    <row r="34" spans="1:13" s="1" customFormat="1" ht="51.75" customHeight="1">
      <c r="A34" s="180"/>
      <c r="B34" s="180"/>
      <c r="C34" s="180"/>
      <c r="D34" s="180"/>
      <c r="E34" s="181"/>
      <c r="F34" s="181"/>
      <c r="G34" s="181"/>
      <c r="H34" s="182"/>
      <c r="I34" s="182"/>
      <c r="J34" s="182"/>
      <c r="K34" s="182"/>
      <c r="L34" s="182"/>
      <c r="M34" s="182"/>
    </row>
    <row r="35" spans="1:13" s="1" customFormat="1" ht="12" customHeight="1">
      <c r="A35" s="183" t="s">
        <v>25</v>
      </c>
      <c r="B35" s="183"/>
      <c r="C35" s="183"/>
      <c r="D35" s="183"/>
      <c r="E35" s="184">
        <v>21</v>
      </c>
      <c r="F35" s="184"/>
      <c r="G35" s="35" t="s">
        <v>112</v>
      </c>
      <c r="H35" s="185">
        <f>E28-H37</f>
        <v>0</v>
      </c>
      <c r="I35" s="185"/>
      <c r="J35" s="185"/>
      <c r="K35" s="185"/>
      <c r="L35" s="185"/>
      <c r="M35" s="36" t="s">
        <v>19</v>
      </c>
    </row>
    <row r="36" spans="1:13" s="1" customFormat="1" ht="12" customHeight="1">
      <c r="A36" s="163" t="s">
        <v>27</v>
      </c>
      <c r="B36" s="163"/>
      <c r="C36" s="163"/>
      <c r="D36" s="163"/>
      <c r="E36" s="186">
        <v>21</v>
      </c>
      <c r="F36" s="186"/>
      <c r="G36" s="37" t="s">
        <v>112</v>
      </c>
      <c r="H36" s="165">
        <f>H35*E36/100</f>
        <v>0</v>
      </c>
      <c r="I36" s="165"/>
      <c r="J36" s="165"/>
      <c r="K36" s="165"/>
      <c r="L36" s="165"/>
      <c r="M36" s="38" t="s">
        <v>19</v>
      </c>
    </row>
    <row r="37" spans="1:13" s="1" customFormat="1" ht="12" customHeight="1">
      <c r="A37" s="163" t="s">
        <v>25</v>
      </c>
      <c r="B37" s="163"/>
      <c r="C37" s="163"/>
      <c r="D37" s="163"/>
      <c r="E37" s="187">
        <v>15</v>
      </c>
      <c r="F37" s="187"/>
      <c r="G37" s="37" t="s">
        <v>112</v>
      </c>
      <c r="H37" s="168" t="s">
        <v>96</v>
      </c>
      <c r="I37" s="168"/>
      <c r="J37" s="168"/>
      <c r="K37" s="168"/>
      <c r="L37" s="168"/>
      <c r="M37" s="38" t="s">
        <v>19</v>
      </c>
    </row>
    <row r="38" spans="1:13" s="1" customFormat="1" ht="12" customHeight="1">
      <c r="A38" s="163" t="s">
        <v>27</v>
      </c>
      <c r="B38" s="163"/>
      <c r="C38" s="163"/>
      <c r="D38" s="163"/>
      <c r="E38" s="186">
        <v>15</v>
      </c>
      <c r="F38" s="186"/>
      <c r="G38" s="37" t="s">
        <v>112</v>
      </c>
      <c r="H38" s="165">
        <f>H37*E38/100</f>
        <v>0</v>
      </c>
      <c r="I38" s="165"/>
      <c r="J38" s="165"/>
      <c r="K38" s="165"/>
      <c r="L38" s="165"/>
      <c r="M38" s="38" t="s">
        <v>19</v>
      </c>
    </row>
    <row r="39" spans="1:13" s="40" customFormat="1" ht="18" customHeight="1">
      <c r="A39" s="188" t="s">
        <v>113</v>
      </c>
      <c r="B39" s="188"/>
      <c r="C39" s="188"/>
      <c r="D39" s="188"/>
      <c r="E39" s="188"/>
      <c r="F39" s="188"/>
      <c r="G39" s="188"/>
      <c r="H39" s="189">
        <f>SUM(H35:H38)</f>
        <v>0</v>
      </c>
      <c r="I39" s="189"/>
      <c r="J39" s="189"/>
      <c r="K39" s="189"/>
      <c r="L39" s="189"/>
      <c r="M39" s="39" t="s">
        <v>19</v>
      </c>
    </row>
    <row r="40" s="1" customFormat="1" ht="12" customHeight="1"/>
    <row r="41" spans="1:13" s="1" customFormat="1" ht="12" customHeight="1">
      <c r="A41" s="190" t="s">
        <v>114</v>
      </c>
      <c r="B41" s="190"/>
      <c r="C41" s="190"/>
      <c r="D41" s="190"/>
      <c r="E41" s="190"/>
      <c r="F41" s="190"/>
      <c r="G41" s="190"/>
      <c r="H41" s="190"/>
      <c r="I41" s="190"/>
      <c r="J41" s="190"/>
      <c r="K41" s="190"/>
      <c r="L41" s="190"/>
      <c r="M41" s="190"/>
    </row>
  </sheetData>
  <sheetProtection selectLockedCells="1" selectUnlockedCells="1"/>
  <mergeCells count="110">
    <mergeCell ref="A39:G39"/>
    <mergeCell ref="H39:L39"/>
    <mergeCell ref="A41:M41"/>
    <mergeCell ref="A37:D37"/>
    <mergeCell ref="E37:F37"/>
    <mergeCell ref="H37:L37"/>
    <mergeCell ref="A38:D38"/>
    <mergeCell ref="E38:F38"/>
    <mergeCell ref="H38:L38"/>
    <mergeCell ref="A35:D35"/>
    <mergeCell ref="E35:F35"/>
    <mergeCell ref="H35:L35"/>
    <mergeCell ref="A36:D36"/>
    <mergeCell ref="E36:F36"/>
    <mergeCell ref="H36:L36"/>
    <mergeCell ref="A32:D32"/>
    <mergeCell ref="E32:G32"/>
    <mergeCell ref="H32:M32"/>
    <mergeCell ref="A33:D34"/>
    <mergeCell ref="E33:G34"/>
    <mergeCell ref="H33:M34"/>
    <mergeCell ref="A30:D30"/>
    <mergeCell ref="F30:G30"/>
    <mergeCell ref="I30:M30"/>
    <mergeCell ref="A31:B31"/>
    <mergeCell ref="C31:D31"/>
    <mergeCell ref="F31:G31"/>
    <mergeCell ref="I31:M31"/>
    <mergeCell ref="A28:D28"/>
    <mergeCell ref="E28:F28"/>
    <mergeCell ref="G28:J28"/>
    <mergeCell ref="A29:D29"/>
    <mergeCell ref="E29:G29"/>
    <mergeCell ref="H29:M29"/>
    <mergeCell ref="A26:D26"/>
    <mergeCell ref="E26:F26"/>
    <mergeCell ref="G26:J26"/>
    <mergeCell ref="A27:D27"/>
    <mergeCell ref="E27:F27"/>
    <mergeCell ref="G27:M27"/>
    <mergeCell ref="A24:D24"/>
    <mergeCell ref="E24:F24"/>
    <mergeCell ref="G24:M24"/>
    <mergeCell ref="A25:D25"/>
    <mergeCell ref="E25:F25"/>
    <mergeCell ref="G25:J25"/>
    <mergeCell ref="A22:D22"/>
    <mergeCell ref="E22:F22"/>
    <mergeCell ref="G22:J22"/>
    <mergeCell ref="A23:D23"/>
    <mergeCell ref="E23:F23"/>
    <mergeCell ref="G23:J23"/>
    <mergeCell ref="A20:D20"/>
    <mergeCell ref="E20:F20"/>
    <mergeCell ref="G20:J20"/>
    <mergeCell ref="A21:D21"/>
    <mergeCell ref="E21:F21"/>
    <mergeCell ref="G21:J21"/>
    <mergeCell ref="B18:D18"/>
    <mergeCell ref="E18:F18"/>
    <mergeCell ref="G18:J18"/>
    <mergeCell ref="B19:D19"/>
    <mergeCell ref="E19:F19"/>
    <mergeCell ref="G19:J19"/>
    <mergeCell ref="E15:F15"/>
    <mergeCell ref="G15:J15"/>
    <mergeCell ref="B16:D16"/>
    <mergeCell ref="E16:F16"/>
    <mergeCell ref="G16:J16"/>
    <mergeCell ref="B17:D17"/>
    <mergeCell ref="E17:F17"/>
    <mergeCell ref="G17:J17"/>
    <mergeCell ref="A11:G11"/>
    <mergeCell ref="H11:M11"/>
    <mergeCell ref="A12:M12"/>
    <mergeCell ref="A13:F13"/>
    <mergeCell ref="G13:M13"/>
    <mergeCell ref="A14:A15"/>
    <mergeCell ref="B14:D14"/>
    <mergeCell ref="E14:F14"/>
    <mergeCell ref="G14:J14"/>
    <mergeCell ref="B15:D15"/>
    <mergeCell ref="A9:C9"/>
    <mergeCell ref="D9:G9"/>
    <mergeCell ref="H9:J9"/>
    <mergeCell ref="K9:M9"/>
    <mergeCell ref="A10:C10"/>
    <mergeCell ref="D10:G10"/>
    <mergeCell ref="H10:I10"/>
    <mergeCell ref="J10:M10"/>
    <mergeCell ref="A7:C7"/>
    <mergeCell ref="D7:G7"/>
    <mergeCell ref="H7:L7"/>
    <mergeCell ref="A8:C8"/>
    <mergeCell ref="D8:G8"/>
    <mergeCell ref="H8:L8"/>
    <mergeCell ref="A5:D5"/>
    <mergeCell ref="E5:J5"/>
    <mergeCell ref="K5:L5"/>
    <mergeCell ref="A6:D6"/>
    <mergeCell ref="E6:J6"/>
    <mergeCell ref="K6:L6"/>
    <mergeCell ref="A1:M1"/>
    <mergeCell ref="A2:M2"/>
    <mergeCell ref="A3:D3"/>
    <mergeCell ref="E3:J3"/>
    <mergeCell ref="K3:L3"/>
    <mergeCell ref="A4:D4"/>
    <mergeCell ref="E4:J4"/>
    <mergeCell ref="K4:L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Zábranský Ladislav</dc:creator>
  <cp:keywords/>
  <dc:description/>
  <cp:lastModifiedBy>Zábranský Ladislav</cp:lastModifiedBy>
  <dcterms:created xsi:type="dcterms:W3CDTF">2024-02-08T14:51:34Z</dcterms:created>
  <dcterms:modified xsi:type="dcterms:W3CDTF">2024-02-08T14:51:34Z</dcterms:modified>
  <cp:category/>
  <cp:version/>
  <cp:contentType/>
  <cp:contentStatus/>
</cp:coreProperties>
</file>