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oman\Desktop\"/>
    </mc:Choice>
  </mc:AlternateContent>
  <bookViews>
    <workbookView xWindow="0" yWindow="0" windowWidth="0" windowHeight="0"/>
  </bookViews>
  <sheets>
    <sheet name="Rekapitulace stavby" sheetId="1" r:id="rId1"/>
    <sheet name="00 - VEDLEJŠÍ A OSTATNÍ N..." sheetId="2" r:id="rId2"/>
    <sheet name="01 - 1.ETAPA" sheetId="3" r:id="rId3"/>
    <sheet name="02 - 2.ETAPA" sheetId="4" r:id="rId4"/>
    <sheet name="03 - 3.ETAPA" sheetId="5" r:id="rId5"/>
    <sheet name="04 - 4.ETAPA" sheetId="6" r:id="rId6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'00 - VEDLEJŠÍ A OSTATNÍ N...'!$C$80:$K$95</definedName>
    <definedName name="_xlnm.Print_Area" localSheetId="1">'00 - VEDLEJŠÍ A OSTATNÍ N...'!$C$4:$J$39,'00 - VEDLEJŠÍ A OSTATNÍ N...'!$C$68:$K$95</definedName>
    <definedName name="_xlnm.Print_Titles" localSheetId="1">'00 - VEDLEJŠÍ A OSTATNÍ N...'!$80:$80</definedName>
    <definedName name="_xlnm._FilterDatabase" localSheetId="2" hidden="1">'01 - 1.ETAPA'!$C$85:$K$168</definedName>
    <definedName name="_xlnm.Print_Area" localSheetId="2">'01 - 1.ETAPA'!$C$4:$J$39,'01 - 1.ETAPA'!$C$73:$K$168</definedName>
    <definedName name="_xlnm.Print_Titles" localSheetId="2">'01 - 1.ETAPA'!$85:$85</definedName>
    <definedName name="_xlnm._FilterDatabase" localSheetId="3" hidden="1">'02 - 2.ETAPA'!$C$85:$K$402</definedName>
    <definedName name="_xlnm.Print_Area" localSheetId="3">'02 - 2.ETAPA'!$C$4:$J$39,'02 - 2.ETAPA'!$C$73:$K$402</definedName>
    <definedName name="_xlnm.Print_Titles" localSheetId="3">'02 - 2.ETAPA'!$85:$85</definedName>
    <definedName name="_xlnm._FilterDatabase" localSheetId="4" hidden="1">'03 - 3.ETAPA'!$C$85:$K$357</definedName>
    <definedName name="_xlnm.Print_Area" localSheetId="4">'03 - 3.ETAPA'!$C$4:$J$39,'03 - 3.ETAPA'!$C$73:$K$357</definedName>
    <definedName name="_xlnm.Print_Titles" localSheetId="4">'03 - 3.ETAPA'!$85:$85</definedName>
    <definedName name="_xlnm._FilterDatabase" localSheetId="5" hidden="1">'04 - 4.ETAPA'!$C$87:$K$220</definedName>
    <definedName name="_xlnm.Print_Area" localSheetId="5">'04 - 4.ETAPA'!$C$4:$J$39,'04 - 4.ETAPA'!$C$75:$K$220</definedName>
    <definedName name="_xlnm.Print_Titles" localSheetId="5">'04 - 4.ETAPA'!$87:$87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219"/>
  <c r="BH219"/>
  <c r="BG219"/>
  <c r="BF219"/>
  <c r="T219"/>
  <c r="R219"/>
  <c r="P219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5"/>
  <c r="BH195"/>
  <c r="BG195"/>
  <c r="BF195"/>
  <c r="T195"/>
  <c r="R195"/>
  <c r="P195"/>
  <c r="BI188"/>
  <c r="BH188"/>
  <c r="BG188"/>
  <c r="BF188"/>
  <c r="T188"/>
  <c r="R188"/>
  <c r="P188"/>
  <c r="BI179"/>
  <c r="BH179"/>
  <c r="BG179"/>
  <c r="BF179"/>
  <c r="T179"/>
  <c r="R179"/>
  <c r="P179"/>
  <c r="BI174"/>
  <c r="BH174"/>
  <c r="BG174"/>
  <c r="BF174"/>
  <c r="T174"/>
  <c r="R174"/>
  <c r="P174"/>
  <c r="BI171"/>
  <c r="BH171"/>
  <c r="BG171"/>
  <c r="BF171"/>
  <c r="T171"/>
  <c r="T170"/>
  <c r="R171"/>
  <c r="R170"/>
  <c r="P171"/>
  <c r="P170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52"/>
  <c r="E7"/>
  <c r="E78"/>
  <c i="5" r="J37"/>
  <c r="J36"/>
  <c i="1" r="AY58"/>
  <c i="5" r="J35"/>
  <c i="1" r="AX58"/>
  <c i="5"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6"/>
  <c r="BH346"/>
  <c r="BG346"/>
  <c r="BF346"/>
  <c r="T346"/>
  <c r="R346"/>
  <c r="P346"/>
  <c r="BI342"/>
  <c r="BH342"/>
  <c r="BG342"/>
  <c r="BF342"/>
  <c r="T342"/>
  <c r="R342"/>
  <c r="P342"/>
  <c r="BI333"/>
  <c r="BH333"/>
  <c r="BG333"/>
  <c r="BF333"/>
  <c r="T333"/>
  <c r="R333"/>
  <c r="P333"/>
  <c r="BI324"/>
  <c r="BH324"/>
  <c r="BG324"/>
  <c r="BF324"/>
  <c r="T324"/>
  <c r="R324"/>
  <c r="P324"/>
  <c r="BI313"/>
  <c r="BH313"/>
  <c r="BG313"/>
  <c r="BF313"/>
  <c r="T313"/>
  <c r="R313"/>
  <c r="P313"/>
  <c r="BI306"/>
  <c r="BH306"/>
  <c r="BG306"/>
  <c r="BF306"/>
  <c r="T306"/>
  <c r="R306"/>
  <c r="P306"/>
  <c r="BI303"/>
  <c r="BH303"/>
  <c r="BG303"/>
  <c r="BF303"/>
  <c r="T303"/>
  <c r="T302"/>
  <c r="R303"/>
  <c r="R302"/>
  <c r="P303"/>
  <c r="P302"/>
  <c r="BI298"/>
  <c r="BH298"/>
  <c r="BG298"/>
  <c r="BF298"/>
  <c r="T298"/>
  <c r="R298"/>
  <c r="P298"/>
  <c r="BI291"/>
  <c r="BH291"/>
  <c r="BG291"/>
  <c r="BF291"/>
  <c r="T291"/>
  <c r="R291"/>
  <c r="P291"/>
  <c r="BI290"/>
  <c r="BH290"/>
  <c r="BG290"/>
  <c r="BF290"/>
  <c r="T290"/>
  <c r="R290"/>
  <c r="P290"/>
  <c r="BI280"/>
  <c r="BH280"/>
  <c r="BG280"/>
  <c r="BF280"/>
  <c r="T280"/>
  <c r="R280"/>
  <c r="P280"/>
  <c r="BI279"/>
  <c r="BH279"/>
  <c r="BG279"/>
  <c r="BF279"/>
  <c r="T279"/>
  <c r="R279"/>
  <c r="P279"/>
  <c r="BI275"/>
  <c r="BH275"/>
  <c r="BG275"/>
  <c r="BF275"/>
  <c r="T275"/>
  <c r="R275"/>
  <c r="P275"/>
  <c r="BI262"/>
  <c r="BH262"/>
  <c r="BG262"/>
  <c r="BF262"/>
  <c r="T262"/>
  <c r="R262"/>
  <c r="P262"/>
  <c r="BI250"/>
  <c r="BH250"/>
  <c r="BG250"/>
  <c r="BF250"/>
  <c r="T250"/>
  <c r="R250"/>
  <c r="P250"/>
  <c r="BI248"/>
  <c r="BH248"/>
  <c r="BG248"/>
  <c r="BF248"/>
  <c r="T248"/>
  <c r="R248"/>
  <c r="P248"/>
  <c r="BI243"/>
  <c r="BH243"/>
  <c r="BG243"/>
  <c r="BF243"/>
  <c r="T243"/>
  <c r="R243"/>
  <c r="P243"/>
  <c r="BI240"/>
  <c r="BH240"/>
  <c r="BG240"/>
  <c r="BF240"/>
  <c r="T240"/>
  <c r="R240"/>
  <c r="P240"/>
  <c r="BI235"/>
  <c r="BH235"/>
  <c r="BG235"/>
  <c r="BF235"/>
  <c r="T235"/>
  <c r="R235"/>
  <c r="P235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16"/>
  <c r="BH216"/>
  <c r="BG216"/>
  <c r="BF216"/>
  <c r="T216"/>
  <c r="R216"/>
  <c r="P216"/>
  <c r="BI213"/>
  <c r="BH213"/>
  <c r="BG213"/>
  <c r="BF213"/>
  <c r="T213"/>
  <c r="R213"/>
  <c r="P213"/>
  <c r="BI207"/>
  <c r="BH207"/>
  <c r="BG207"/>
  <c r="BF207"/>
  <c r="T207"/>
  <c r="R207"/>
  <c r="P207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0"/>
  <c r="BH190"/>
  <c r="BG190"/>
  <c r="BF190"/>
  <c r="T190"/>
  <c r="R190"/>
  <c r="P190"/>
  <c r="BI186"/>
  <c r="BH186"/>
  <c r="BG186"/>
  <c r="BF186"/>
  <c r="T186"/>
  <c r="R186"/>
  <c r="P186"/>
  <c r="BI178"/>
  <c r="BH178"/>
  <c r="BG178"/>
  <c r="BF178"/>
  <c r="T178"/>
  <c r="R178"/>
  <c r="P178"/>
  <c r="BI171"/>
  <c r="BH171"/>
  <c r="BG171"/>
  <c r="BF171"/>
  <c r="T171"/>
  <c r="R171"/>
  <c r="P171"/>
  <c r="BI169"/>
  <c r="BH169"/>
  <c r="BG169"/>
  <c r="BF169"/>
  <c r="T169"/>
  <c r="R169"/>
  <c r="P169"/>
  <c r="BI157"/>
  <c r="BH157"/>
  <c r="BG157"/>
  <c r="BF157"/>
  <c r="T157"/>
  <c r="R157"/>
  <c r="P157"/>
  <c r="BI148"/>
  <c r="BH148"/>
  <c r="BG148"/>
  <c r="BF148"/>
  <c r="T148"/>
  <c r="R148"/>
  <c r="P148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19"/>
  <c r="BH119"/>
  <c r="BG119"/>
  <c r="BF119"/>
  <c r="T119"/>
  <c r="R119"/>
  <c r="P119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48"/>
  <c i="4" r="J37"/>
  <c r="J36"/>
  <c i="1" r="AY57"/>
  <c i="4" r="J35"/>
  <c i="1" r="AX57"/>
  <c i="4"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91"/>
  <c r="BH391"/>
  <c r="BG391"/>
  <c r="BF391"/>
  <c r="T391"/>
  <c r="R391"/>
  <c r="P391"/>
  <c r="BI387"/>
  <c r="BH387"/>
  <c r="BG387"/>
  <c r="BF387"/>
  <c r="T387"/>
  <c r="R387"/>
  <c r="P387"/>
  <c r="BI378"/>
  <c r="BH378"/>
  <c r="BG378"/>
  <c r="BF378"/>
  <c r="T378"/>
  <c r="R378"/>
  <c r="P378"/>
  <c r="BI369"/>
  <c r="BH369"/>
  <c r="BG369"/>
  <c r="BF369"/>
  <c r="T369"/>
  <c r="R369"/>
  <c r="P369"/>
  <c r="BI358"/>
  <c r="BH358"/>
  <c r="BG358"/>
  <c r="BF358"/>
  <c r="T358"/>
  <c r="R358"/>
  <c r="P358"/>
  <c r="BI351"/>
  <c r="BH351"/>
  <c r="BG351"/>
  <c r="BF351"/>
  <c r="T351"/>
  <c r="R351"/>
  <c r="P351"/>
  <c r="BI348"/>
  <c r="BH348"/>
  <c r="BG348"/>
  <c r="BF348"/>
  <c r="T348"/>
  <c r="T347"/>
  <c r="R348"/>
  <c r="R347"/>
  <c r="P348"/>
  <c r="P347"/>
  <c r="BI343"/>
  <c r="BH343"/>
  <c r="BG343"/>
  <c r="BF343"/>
  <c r="T343"/>
  <c r="R343"/>
  <c r="P343"/>
  <c r="BI335"/>
  <c r="BH335"/>
  <c r="BG335"/>
  <c r="BF335"/>
  <c r="T335"/>
  <c r="R335"/>
  <c r="P335"/>
  <c r="BI334"/>
  <c r="BH334"/>
  <c r="BG334"/>
  <c r="BF334"/>
  <c r="T334"/>
  <c r="R334"/>
  <c r="P334"/>
  <c r="BI320"/>
  <c r="BH320"/>
  <c r="BG320"/>
  <c r="BF320"/>
  <c r="T320"/>
  <c r="R320"/>
  <c r="P320"/>
  <c r="BI319"/>
  <c r="BH319"/>
  <c r="BG319"/>
  <c r="BF319"/>
  <c r="T319"/>
  <c r="R319"/>
  <c r="P319"/>
  <c r="BI315"/>
  <c r="BH315"/>
  <c r="BG315"/>
  <c r="BF315"/>
  <c r="T315"/>
  <c r="R315"/>
  <c r="P315"/>
  <c r="BI314"/>
  <c r="BH314"/>
  <c r="BG314"/>
  <c r="BF314"/>
  <c r="T314"/>
  <c r="R314"/>
  <c r="P314"/>
  <c r="BI308"/>
  <c r="BH308"/>
  <c r="BG308"/>
  <c r="BF308"/>
  <c r="T308"/>
  <c r="R308"/>
  <c r="P308"/>
  <c r="BI289"/>
  <c r="BH289"/>
  <c r="BG289"/>
  <c r="BF289"/>
  <c r="T289"/>
  <c r="R289"/>
  <c r="P289"/>
  <c r="BI280"/>
  <c r="BH280"/>
  <c r="BG280"/>
  <c r="BF280"/>
  <c r="T280"/>
  <c r="R280"/>
  <c r="P280"/>
  <c r="BI268"/>
  <c r="BH268"/>
  <c r="BG268"/>
  <c r="BF268"/>
  <c r="T268"/>
  <c r="R268"/>
  <c r="P268"/>
  <c r="BI266"/>
  <c r="BH266"/>
  <c r="BG266"/>
  <c r="BF266"/>
  <c r="T266"/>
  <c r="R266"/>
  <c r="P266"/>
  <c r="BI257"/>
  <c r="BH257"/>
  <c r="BG257"/>
  <c r="BF257"/>
  <c r="T257"/>
  <c r="R257"/>
  <c r="P257"/>
  <c r="BI254"/>
  <c r="BH254"/>
  <c r="BG254"/>
  <c r="BF254"/>
  <c r="T254"/>
  <c r="R254"/>
  <c r="P254"/>
  <c r="BI249"/>
  <c r="BH249"/>
  <c r="BG249"/>
  <c r="BF249"/>
  <c r="T249"/>
  <c r="R249"/>
  <c r="P249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25"/>
  <c r="BH225"/>
  <c r="BG225"/>
  <c r="BF225"/>
  <c r="T225"/>
  <c r="R225"/>
  <c r="P225"/>
  <c r="BI219"/>
  <c r="BH219"/>
  <c r="BG219"/>
  <c r="BF219"/>
  <c r="T219"/>
  <c r="R219"/>
  <c r="P219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2"/>
  <c r="BH202"/>
  <c r="BG202"/>
  <c r="BF202"/>
  <c r="T202"/>
  <c r="R202"/>
  <c r="P202"/>
  <c r="BI198"/>
  <c r="BH198"/>
  <c r="BG198"/>
  <c r="BF198"/>
  <c r="T198"/>
  <c r="R198"/>
  <c r="P198"/>
  <c r="BI190"/>
  <c r="BH190"/>
  <c r="BG190"/>
  <c r="BF190"/>
  <c r="T190"/>
  <c r="R190"/>
  <c r="P190"/>
  <c r="BI183"/>
  <c r="BH183"/>
  <c r="BG183"/>
  <c r="BF183"/>
  <c r="T183"/>
  <c r="R183"/>
  <c r="P183"/>
  <c r="BI181"/>
  <c r="BH181"/>
  <c r="BG181"/>
  <c r="BF181"/>
  <c r="T181"/>
  <c r="R181"/>
  <c r="P181"/>
  <c r="BI157"/>
  <c r="BH157"/>
  <c r="BG157"/>
  <c r="BF157"/>
  <c r="T157"/>
  <c r="R157"/>
  <c r="P157"/>
  <c r="BI148"/>
  <c r="BH148"/>
  <c r="BG148"/>
  <c r="BF148"/>
  <c r="T148"/>
  <c r="R148"/>
  <c r="P148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19"/>
  <c r="BH119"/>
  <c r="BG119"/>
  <c r="BF119"/>
  <c r="T119"/>
  <c r="R119"/>
  <c r="P119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76"/>
  <c i="3" r="J37"/>
  <c r="J36"/>
  <c i="1" r="AY56"/>
  <c i="3" r="J35"/>
  <c i="1" r="AX56"/>
  <c i="3"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37"/>
  <c r="BH137"/>
  <c r="BG137"/>
  <c r="BF137"/>
  <c r="T137"/>
  <c r="R137"/>
  <c r="P137"/>
  <c r="BI134"/>
  <c r="BH134"/>
  <c r="BG134"/>
  <c r="BF134"/>
  <c r="T134"/>
  <c r="T133"/>
  <c r="R134"/>
  <c r="R133"/>
  <c r="P134"/>
  <c r="P133"/>
  <c r="BI131"/>
  <c r="BH131"/>
  <c r="BG131"/>
  <c r="BF131"/>
  <c r="T131"/>
  <c r="R131"/>
  <c r="P131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6"/>
  <c r="BH96"/>
  <c r="BG96"/>
  <c r="BF96"/>
  <c r="T96"/>
  <c r="R96"/>
  <c r="P96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48"/>
  <c i="2" r="J37"/>
  <c r="J36"/>
  <c i="1" r="AY55"/>
  <c i="2" r="J35"/>
  <c i="1" r="AX55"/>
  <c i="2"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6"/>
  <c r="BH86"/>
  <c r="BG86"/>
  <c r="BF86"/>
  <c r="T86"/>
  <c r="R86"/>
  <c r="P86"/>
  <c r="BI83"/>
  <c r="BH83"/>
  <c r="BG83"/>
  <c r="BF83"/>
  <c r="T83"/>
  <c r="T82"/>
  <c r="R83"/>
  <c r="R82"/>
  <c r="P83"/>
  <c r="P82"/>
  <c r="J78"/>
  <c r="J77"/>
  <c r="F77"/>
  <c r="F75"/>
  <c r="E73"/>
  <c r="J55"/>
  <c r="J54"/>
  <c r="F54"/>
  <c r="F52"/>
  <c r="E50"/>
  <c r="J18"/>
  <c r="E18"/>
  <c r="F78"/>
  <c r="J17"/>
  <c r="J12"/>
  <c r="J52"/>
  <c r="E7"/>
  <c r="E71"/>
  <c i="1" r="L50"/>
  <c r="AM50"/>
  <c r="AM49"/>
  <c r="L49"/>
  <c r="AM47"/>
  <c r="L47"/>
  <c r="L45"/>
  <c r="L44"/>
  <c i="2" r="J91"/>
  <c i="3" r="BK101"/>
  <c r="J124"/>
  <c r="J122"/>
  <c r="J101"/>
  <c r="BK137"/>
  <c r="BK89"/>
  <c i="4" r="BK249"/>
  <c r="BK378"/>
  <c r="BK181"/>
  <c r="J358"/>
  <c r="J266"/>
  <c r="J314"/>
  <c r="BK157"/>
  <c r="J393"/>
  <c r="J308"/>
  <c r="BK93"/>
  <c r="BK343"/>
  <c r="BK391"/>
  <c r="J249"/>
  <c r="BK132"/>
  <c i="5" r="J348"/>
  <c r="J169"/>
  <c r="J279"/>
  <c r="J201"/>
  <c r="BK106"/>
  <c r="J111"/>
  <c r="BK129"/>
  <c r="J216"/>
  <c r="J136"/>
  <c r="J306"/>
  <c r="BK97"/>
  <c i="6" r="BK188"/>
  <c r="J206"/>
  <c r="BK115"/>
  <c r="J131"/>
  <c r="J179"/>
  <c r="J105"/>
  <c r="BK210"/>
  <c r="BK160"/>
  <c r="BK109"/>
  <c r="BK91"/>
  <c i="2" r="J83"/>
  <c i="3" r="J116"/>
  <c r="J113"/>
  <c r="BK163"/>
  <c i="4" r="J319"/>
  <c r="J97"/>
  <c r="J387"/>
  <c r="BK106"/>
  <c r="J209"/>
  <c r="BK308"/>
  <c r="BK97"/>
  <c i="5" r="BK342"/>
  <c r="J157"/>
  <c r="BK313"/>
  <c r="J123"/>
  <c r="J129"/>
  <c r="BK240"/>
  <c r="BK213"/>
  <c r="J352"/>
  <c r="J280"/>
  <c r="J101"/>
  <c r="J89"/>
  <c i="6" r="J139"/>
  <c r="J156"/>
  <c r="J154"/>
  <c r="BK218"/>
  <c r="J100"/>
  <c r="BK219"/>
  <c r="J214"/>
  <c r="BK102"/>
  <c i="2" r="BK83"/>
  <c i="1" r="AS54"/>
  <c i="3" r="J167"/>
  <c r="BK118"/>
  <c r="BK103"/>
  <c r="BK111"/>
  <c i="4" r="BK315"/>
  <c r="J369"/>
  <c r="J289"/>
  <c r="J123"/>
  <c r="J343"/>
  <c r="J241"/>
  <c r="J136"/>
  <c r="BK209"/>
  <c r="J268"/>
  <c r="BK219"/>
  <c r="BK254"/>
  <c r="BK119"/>
  <c r="J202"/>
  <c r="BK89"/>
  <c i="5" r="BK148"/>
  <c r="BK227"/>
  <c r="J97"/>
  <c r="J178"/>
  <c r="BK132"/>
  <c r="BK250"/>
  <c r="J240"/>
  <c r="BK303"/>
  <c r="BK199"/>
  <c i="6" r="J115"/>
  <c r="BK143"/>
  <c r="J165"/>
  <c r="J135"/>
  <c r="BK122"/>
  <c r="BK179"/>
  <c r="J119"/>
  <c i="2" r="BK86"/>
  <c i="3" r="J109"/>
  <c r="J137"/>
  <c r="BK105"/>
  <c r="J120"/>
  <c r="BK113"/>
  <c i="4" r="J351"/>
  <c r="BK348"/>
  <c r="J132"/>
  <c r="J125"/>
  <c r="BK268"/>
  <c r="J243"/>
  <c r="J181"/>
  <c r="BK397"/>
  <c r="J391"/>
  <c r="J238"/>
  <c r="BK257"/>
  <c r="J129"/>
  <c r="J198"/>
  <c i="5" r="J243"/>
  <c r="J303"/>
  <c r="J148"/>
  <c r="BK333"/>
  <c r="BK216"/>
  <c r="J132"/>
  <c r="BK346"/>
  <c r="J313"/>
  <c r="BK356"/>
  <c r="J298"/>
  <c r="J186"/>
  <c r="BK224"/>
  <c r="BK119"/>
  <c i="6" r="J210"/>
  <c r="BK174"/>
  <c r="J202"/>
  <c r="J204"/>
  <c r="J218"/>
  <c r="J109"/>
  <c i="2" r="J86"/>
  <c i="3" r="J131"/>
  <c r="BK167"/>
  <c r="BK109"/>
  <c r="BK151"/>
  <c r="BK114"/>
  <c r="BK156"/>
  <c r="BK96"/>
  <c i="4" r="BK225"/>
  <c r="J280"/>
  <c r="BK211"/>
  <c r="BK289"/>
  <c r="BK335"/>
  <c r="BK228"/>
  <c r="J148"/>
  <c i="5" r="BK279"/>
  <c r="BK111"/>
  <c r="BK235"/>
  <c r="BK136"/>
  <c r="BK280"/>
  <c r="J333"/>
  <c r="J342"/>
  <c r="BK123"/>
  <c r="J190"/>
  <c r="J356"/>
  <c r="BK169"/>
  <c i="6" r="BK95"/>
  <c r="BK204"/>
  <c r="BK141"/>
  <c r="J141"/>
  <c r="J91"/>
  <c r="J219"/>
  <c r="J95"/>
  <c i="2" r="BK94"/>
  <c i="3" r="J103"/>
  <c r="BK120"/>
  <c r="J134"/>
  <c i="4" r="BK319"/>
  <c r="J190"/>
  <c r="BK401"/>
  <c r="J119"/>
  <c r="BK243"/>
  <c r="BK387"/>
  <c r="BK314"/>
  <c r="J157"/>
  <c r="J93"/>
  <c i="5" r="BK93"/>
  <c r="BK190"/>
  <c r="J324"/>
  <c r="J250"/>
  <c r="BK275"/>
  <c r="BK243"/>
  <c r="BK298"/>
  <c r="J248"/>
  <c r="BK89"/>
  <c r="J227"/>
  <c r="J199"/>
  <c i="6" r="J171"/>
  <c r="J188"/>
  <c r="J174"/>
  <c r="BK131"/>
  <c r="J147"/>
  <c i="2" r="BK88"/>
  <c r="BK91"/>
  <c i="3" r="J96"/>
  <c r="BK134"/>
  <c r="J114"/>
  <c r="J89"/>
  <c r="J163"/>
  <c r="J111"/>
  <c r="BK116"/>
  <c i="4" r="J320"/>
  <c r="BK136"/>
  <c r="J254"/>
  <c r="BK213"/>
  <c r="BK198"/>
  <c r="BK369"/>
  <c r="BK280"/>
  <c r="J213"/>
  <c r="J89"/>
  <c r="J219"/>
  <c r="J106"/>
  <c r="J257"/>
  <c r="BK233"/>
  <c r="J348"/>
  <c r="J228"/>
  <c r="BK358"/>
  <c r="BK239"/>
  <c r="BK190"/>
  <c i="5" r="BK207"/>
  <c r="BK222"/>
  <c r="J235"/>
  <c r="BK157"/>
  <c r="BK306"/>
  <c r="BK186"/>
  <c r="J125"/>
  <c r="J229"/>
  <c r="J93"/>
  <c i="6" r="J93"/>
  <c r="BK154"/>
  <c r="BK127"/>
  <c r="BK214"/>
  <c r="BK135"/>
  <c r="BK139"/>
  <c i="3" r="J146"/>
  <c r="J156"/>
  <c r="BK146"/>
  <c r="J91"/>
  <c i="4" r="BK111"/>
  <c r="BK183"/>
  <c r="BK123"/>
  <c r="J236"/>
  <c r="J315"/>
  <c r="J211"/>
  <c r="BK202"/>
  <c r="J239"/>
  <c r="BK393"/>
  <c r="BK238"/>
  <c r="J334"/>
  <c r="BK236"/>
  <c i="5" r="J224"/>
  <c r="BK248"/>
  <c r="BK348"/>
  <c r="J275"/>
  <c r="J290"/>
  <c r="BK101"/>
  <c r="J222"/>
  <c r="J171"/>
  <c r="J225"/>
  <c r="BK171"/>
  <c r="J291"/>
  <c r="J106"/>
  <c r="BK178"/>
  <c i="6" r="J133"/>
  <c r="J127"/>
  <c r="BK171"/>
  <c r="BK195"/>
  <c r="BK133"/>
  <c r="J102"/>
  <c i="2" r="J88"/>
  <c i="3" r="BK122"/>
  <c r="BK131"/>
  <c r="J118"/>
  <c r="BK91"/>
  <c r="J151"/>
  <c i="4" r="J378"/>
  <c r="J233"/>
  <c r="BK320"/>
  <c r="BK241"/>
  <c r="BK101"/>
  <c r="BK334"/>
  <c r="BK129"/>
  <c r="J401"/>
  <c r="J397"/>
  <c r="BK148"/>
  <c r="J335"/>
  <c r="J183"/>
  <c i="5" r="BK262"/>
  <c r="BK290"/>
  <c r="J346"/>
  <c r="BK324"/>
  <c r="J213"/>
  <c r="BK197"/>
  <c i="6" r="BK147"/>
  <c r="BK202"/>
  <c r="J122"/>
  <c r="J195"/>
  <c r="J143"/>
  <c r="BK165"/>
  <c r="BK105"/>
  <c i="2" r="J94"/>
  <c i="3" r="J161"/>
  <c r="BK124"/>
  <c r="BK161"/>
  <c r="J105"/>
  <c i="4" r="BK125"/>
  <c r="J101"/>
  <c r="BK351"/>
  <c r="J225"/>
  <c r="BK266"/>
  <c r="J111"/>
  <c i="5" r="BK291"/>
  <c r="J119"/>
  <c r="BK229"/>
  <c r="J262"/>
  <c r="BK125"/>
  <c r="BK225"/>
  <c r="J207"/>
  <c r="BK352"/>
  <c r="BK201"/>
  <c r="J197"/>
  <c i="6" r="J160"/>
  <c r="BK93"/>
  <c r="BK206"/>
  <c r="BK156"/>
  <c r="BK100"/>
  <c r="BK119"/>
  <c i="5" l="1" r="T221"/>
  <c i="2" r="P85"/>
  <c r="P81"/>
  <c i="1" r="AU55"/>
  <c i="3" r="T95"/>
  <c r="T108"/>
  <c i="4" r="R147"/>
  <c r="P350"/>
  <c i="5" r="R88"/>
  <c r="R185"/>
  <c i="2" r="BK85"/>
  <c r="J85"/>
  <c r="J61"/>
  <c i="3" r="T88"/>
  <c r="P136"/>
  <c i="4" r="R235"/>
  <c i="5" r="BK147"/>
  <c r="J147"/>
  <c r="J62"/>
  <c r="P305"/>
  <c i="3" r="BK88"/>
  <c r="BK108"/>
  <c r="J108"/>
  <c r="J63"/>
  <c r="R117"/>
  <c i="4" r="T88"/>
  <c r="P197"/>
  <c r="R197"/>
  <c i="5" r="R147"/>
  <c r="T305"/>
  <c i="6" r="P90"/>
  <c i="5" r="P88"/>
  <c r="P185"/>
  <c i="6" r="BK90"/>
  <c r="BK114"/>
  <c r="J114"/>
  <c r="J62"/>
  <c i="2" r="R85"/>
  <c r="R81"/>
  <c i="3" r="P95"/>
  <c r="R136"/>
  <c i="4" r="P88"/>
  <c r="T235"/>
  <c i="5" r="P147"/>
  <c r="R305"/>
  <c i="6" r="R90"/>
  <c r="P114"/>
  <c i="3" r="P108"/>
  <c r="T117"/>
  <c i="4" r="P147"/>
  <c r="T350"/>
  <c i="5" r="T147"/>
  <c r="BK305"/>
  <c r="J305"/>
  <c r="J66"/>
  <c i="6" r="P138"/>
  <c i="2" r="T85"/>
  <c r="T81"/>
  <c i="3" r="T136"/>
  <c i="4" r="BK147"/>
  <c r="J147"/>
  <c r="J62"/>
  <c r="BK350"/>
  <c r="J350"/>
  <c r="J66"/>
  <c i="5" r="BK221"/>
  <c r="J221"/>
  <c r="J64"/>
  <c i="6" r="T90"/>
  <c r="P121"/>
  <c r="R121"/>
  <c r="BK173"/>
  <c r="J173"/>
  <c r="J66"/>
  <c i="3" r="R95"/>
  <c r="P117"/>
  <c i="4" r="T147"/>
  <c r="R350"/>
  <c i="5" r="R221"/>
  <c i="6" r="R114"/>
  <c r="T114"/>
  <c r="R138"/>
  <c i="3" r="R88"/>
  <c r="R87"/>
  <c r="R86"/>
  <c r="R108"/>
  <c i="4" r="BK88"/>
  <c r="P235"/>
  <c i="5" r="P221"/>
  <c i="6" r="T121"/>
  <c r="P173"/>
  <c i="3" r="BK95"/>
  <c r="J95"/>
  <c r="J62"/>
  <c r="BK117"/>
  <c r="J117"/>
  <c r="J64"/>
  <c i="4" r="BK235"/>
  <c r="J235"/>
  <c r="J64"/>
  <c i="5" r="T88"/>
  <c r="T87"/>
  <c r="T86"/>
  <c r="T185"/>
  <c i="6" r="BK121"/>
  <c r="J121"/>
  <c r="J63"/>
  <c r="BK138"/>
  <c r="J138"/>
  <c r="J64"/>
  <c r="R173"/>
  <c i="3" r="P88"/>
  <c r="P87"/>
  <c r="P86"/>
  <c i="1" r="AU56"/>
  <c i="3" r="BK136"/>
  <c r="J136"/>
  <c r="J66"/>
  <c i="4" r="R88"/>
  <c r="R87"/>
  <c r="R86"/>
  <c r="BK197"/>
  <c r="J197"/>
  <c r="J63"/>
  <c r="T197"/>
  <c i="5" r="BK88"/>
  <c r="J88"/>
  <c r="J61"/>
  <c r="BK185"/>
  <c r="J185"/>
  <c r="J63"/>
  <c i="6" r="T138"/>
  <c r="T173"/>
  <c r="BK213"/>
  <c r="J213"/>
  <c r="J68"/>
  <c r="P213"/>
  <c r="P212"/>
  <c r="R213"/>
  <c r="R212"/>
  <c r="T213"/>
  <c r="T212"/>
  <c i="4" r="BK347"/>
  <c r="J347"/>
  <c r="J65"/>
  <c i="5" r="BK302"/>
  <c r="J302"/>
  <c r="J65"/>
  <c i="2" r="BK82"/>
  <c r="J82"/>
  <c r="J60"/>
  <c i="6" r="BK170"/>
  <c r="J170"/>
  <c r="J65"/>
  <c i="3" r="BK133"/>
  <c r="J133"/>
  <c r="J65"/>
  <c i="5" r="BK87"/>
  <c r="BK86"/>
  <c r="J86"/>
  <c i="6" r="E48"/>
  <c r="F85"/>
  <c r="BE95"/>
  <c r="BE115"/>
  <c r="BE131"/>
  <c r="BE135"/>
  <c r="BE179"/>
  <c r="BE195"/>
  <c r="BE206"/>
  <c r="BE102"/>
  <c r="BE154"/>
  <c r="BE160"/>
  <c r="BE219"/>
  <c r="J82"/>
  <c r="BE91"/>
  <c r="BE100"/>
  <c r="BE174"/>
  <c r="BE188"/>
  <c r="BE202"/>
  <c r="BE210"/>
  <c r="BE109"/>
  <c r="BE143"/>
  <c r="BE147"/>
  <c r="BE156"/>
  <c r="BE165"/>
  <c r="BE171"/>
  <c r="BE122"/>
  <c r="BE214"/>
  <c r="BE218"/>
  <c r="BE93"/>
  <c r="BE105"/>
  <c r="BE119"/>
  <c r="BE127"/>
  <c r="BE204"/>
  <c r="BE133"/>
  <c r="BE139"/>
  <c r="BE141"/>
  <c i="5" r="E76"/>
  <c r="BE136"/>
  <c r="BE157"/>
  <c r="BE97"/>
  <c i="4" r="J88"/>
  <c r="J61"/>
  <c i="5" r="F83"/>
  <c r="BE129"/>
  <c r="BE248"/>
  <c r="BE178"/>
  <c r="BE222"/>
  <c r="BE346"/>
  <c r="BE348"/>
  <c r="BE352"/>
  <c r="BE356"/>
  <c r="J52"/>
  <c r="BE93"/>
  <c r="BE106"/>
  <c r="BE111"/>
  <c r="BE119"/>
  <c r="BE199"/>
  <c r="BE298"/>
  <c r="BE324"/>
  <c r="BE333"/>
  <c r="BE342"/>
  <c r="BE132"/>
  <c r="BE148"/>
  <c r="BE303"/>
  <c r="BE201"/>
  <c r="BE224"/>
  <c r="BE225"/>
  <c r="BE240"/>
  <c r="BE280"/>
  <c r="BE290"/>
  <c r="BE123"/>
  <c r="BE190"/>
  <c r="BE197"/>
  <c r="BE207"/>
  <c r="BE216"/>
  <c r="BE291"/>
  <c r="BE89"/>
  <c r="BE171"/>
  <c r="BE306"/>
  <c r="BE125"/>
  <c r="BE169"/>
  <c r="BE186"/>
  <c r="BE213"/>
  <c r="BE229"/>
  <c r="BE243"/>
  <c r="BE250"/>
  <c r="BE262"/>
  <c r="BE275"/>
  <c r="BE279"/>
  <c r="BE101"/>
  <c r="BE227"/>
  <c r="BE235"/>
  <c r="BE313"/>
  <c i="3" r="J88"/>
  <c r="J61"/>
  <c i="4" r="F83"/>
  <c r="BE129"/>
  <c r="BE241"/>
  <c r="BE123"/>
  <c r="BE225"/>
  <c r="J52"/>
  <c r="BE101"/>
  <c r="BE106"/>
  <c r="BE119"/>
  <c r="BE183"/>
  <c r="BE190"/>
  <c r="BE211"/>
  <c r="BE397"/>
  <c r="BE125"/>
  <c r="BE228"/>
  <c r="BE266"/>
  <c r="BE391"/>
  <c r="BE401"/>
  <c r="BE93"/>
  <c r="BE198"/>
  <c r="BE209"/>
  <c r="BE236"/>
  <c r="BE257"/>
  <c r="BE97"/>
  <c r="BE132"/>
  <c r="BE136"/>
  <c r="BE148"/>
  <c r="BE157"/>
  <c r="BE181"/>
  <c r="BE239"/>
  <c r="BE280"/>
  <c r="BE314"/>
  <c r="BE319"/>
  <c r="BE320"/>
  <c r="BE348"/>
  <c r="BE358"/>
  <c r="BE238"/>
  <c r="BE254"/>
  <c r="BE387"/>
  <c r="BE111"/>
  <c r="BE202"/>
  <c r="BE243"/>
  <c r="BE249"/>
  <c r="BE268"/>
  <c r="BE315"/>
  <c r="BE335"/>
  <c r="BE343"/>
  <c r="BE351"/>
  <c r="BE369"/>
  <c r="BE378"/>
  <c r="E48"/>
  <c r="BE233"/>
  <c r="BE334"/>
  <c r="BE393"/>
  <c r="BE89"/>
  <c r="BE213"/>
  <c r="BE219"/>
  <c r="BE289"/>
  <c r="BE308"/>
  <c i="3" r="J52"/>
  <c i="2" r="BK81"/>
  <c r="J81"/>
  <c r="J59"/>
  <c i="3" r="BE103"/>
  <c r="BE161"/>
  <c r="BE163"/>
  <c r="BE167"/>
  <c r="E76"/>
  <c r="F83"/>
  <c r="BE89"/>
  <c r="BE101"/>
  <c r="BE109"/>
  <c r="BE124"/>
  <c r="BE134"/>
  <c r="BE146"/>
  <c r="BE151"/>
  <c r="BE116"/>
  <c r="BE131"/>
  <c r="BE91"/>
  <c r="BE96"/>
  <c r="BE111"/>
  <c r="BE120"/>
  <c r="BE122"/>
  <c r="BE137"/>
  <c r="BE156"/>
  <c r="BE105"/>
  <c r="BE113"/>
  <c r="BE118"/>
  <c r="BE114"/>
  <c i="2" r="J75"/>
  <c r="BE94"/>
  <c r="BE86"/>
  <c r="E48"/>
  <c r="BE83"/>
  <c r="BE91"/>
  <c r="F55"/>
  <c r="BE88"/>
  <c i="5" r="F34"/>
  <c i="1" r="BA58"/>
  <c i="6" r="J34"/>
  <c i="1" r="AW59"/>
  <c i="6" r="F35"/>
  <c i="1" r="BB59"/>
  <c i="3" r="J34"/>
  <c i="1" r="AW56"/>
  <c i="5" r="F36"/>
  <c i="1" r="BC58"/>
  <c i="2" r="F35"/>
  <c i="1" r="BB55"/>
  <c i="3" r="F36"/>
  <c i="1" r="BC56"/>
  <c i="6" r="F34"/>
  <c i="1" r="BA59"/>
  <c i="6" r="F37"/>
  <c i="1" r="BD59"/>
  <c i="6" r="F36"/>
  <c i="1" r="BC59"/>
  <c i="2" r="F34"/>
  <c i="1" r="BA55"/>
  <c i="4" r="J34"/>
  <c i="1" r="AW57"/>
  <c i="5" r="J30"/>
  <c i="2" r="J34"/>
  <c i="1" r="AW55"/>
  <c i="4" r="F37"/>
  <c i="1" r="BD57"/>
  <c i="3" r="F35"/>
  <c i="1" r="BB56"/>
  <c i="5" r="J34"/>
  <c i="1" r="AW58"/>
  <c i="2" r="F36"/>
  <c i="1" r="BC55"/>
  <c i="4" r="F34"/>
  <c i="1" r="BA57"/>
  <c i="3" r="F37"/>
  <c i="1" r="BD56"/>
  <c i="5" r="F35"/>
  <c i="1" r="BB58"/>
  <c i="4" r="F35"/>
  <c i="1" r="BB57"/>
  <c i="3" r="F34"/>
  <c i="1" r="BA56"/>
  <c i="5" r="F37"/>
  <c i="1" r="BD58"/>
  <c i="2" r="F37"/>
  <c i="1" r="BD55"/>
  <c i="4" r="F36"/>
  <c i="1" r="BC57"/>
  <c i="6" l="1" r="T89"/>
  <c r="T88"/>
  <c i="4" r="P87"/>
  <c r="P86"/>
  <c i="1" r="AU57"/>
  <c i="6" r="P89"/>
  <c r="P88"/>
  <c i="1" r="AU59"/>
  <c i="6" r="R89"/>
  <c r="R88"/>
  <c r="BK89"/>
  <c r="J89"/>
  <c r="J60"/>
  <c i="4" r="BK87"/>
  <c r="J87"/>
  <c r="J60"/>
  <c i="5" r="R87"/>
  <c r="R86"/>
  <c r="P87"/>
  <c r="P86"/>
  <c i="1" r="AU58"/>
  <c i="4" r="T87"/>
  <c r="T86"/>
  <c i="3" r="BK87"/>
  <c r="BK86"/>
  <c r="J86"/>
  <c r="T87"/>
  <c r="T86"/>
  <c i="6" r="J90"/>
  <c r="J61"/>
  <c r="BK212"/>
  <c r="J212"/>
  <c r="J67"/>
  <c i="1" r="AG58"/>
  <c i="5" r="J87"/>
  <c r="J60"/>
  <c r="J59"/>
  <c i="2" r="F33"/>
  <c i="1" r="AZ55"/>
  <c r="BC54"/>
  <c r="W32"/>
  <c r="BD54"/>
  <c r="W33"/>
  <c i="4" r="J33"/>
  <c i="1" r="AV57"/>
  <c r="AT57"/>
  <c i="3" r="J30"/>
  <c i="1" r="AG56"/>
  <c i="3" r="J33"/>
  <c i="1" r="AV56"/>
  <c r="AT56"/>
  <c r="AN56"/>
  <c i="2" r="J30"/>
  <c i="1" r="AG55"/>
  <c i="6" r="F33"/>
  <c i="1" r="AZ59"/>
  <c i="2" r="J33"/>
  <c i="1" r="AV55"/>
  <c r="AT55"/>
  <c r="BB54"/>
  <c r="AX54"/>
  <c i="3" r="F33"/>
  <c i="1" r="AZ56"/>
  <c i="4" r="F33"/>
  <c i="1" r="AZ57"/>
  <c i="5" r="F33"/>
  <c i="1" r="AZ58"/>
  <c i="5" r="J33"/>
  <c i="1" r="AV58"/>
  <c r="AT58"/>
  <c r="AN58"/>
  <c i="6" r="J33"/>
  <c i="1" r="AV59"/>
  <c r="AT59"/>
  <c r="BA54"/>
  <c r="W30"/>
  <c i="3" l="1" r="J87"/>
  <c r="J60"/>
  <c i="6" r="BK88"/>
  <c r="J88"/>
  <c r="J59"/>
  <c i="4" r="BK86"/>
  <c r="J86"/>
  <c i="3" r="J59"/>
  <c i="5" r="J39"/>
  <c i="1" r="AN55"/>
  <c i="3" r="J39"/>
  <c i="2" r="J39"/>
  <c i="1" r="AU54"/>
  <c r="AW54"/>
  <c r="AK30"/>
  <c i="4" r="J30"/>
  <c i="1" r="AG57"/>
  <c r="AZ54"/>
  <c r="W29"/>
  <c r="W31"/>
  <c r="AY54"/>
  <c i="4" l="1" r="J39"/>
  <c r="J59"/>
  <c i="1" r="AN57"/>
  <c i="6" r="J30"/>
  <c i="1" r="AG59"/>
  <c r="AG54"/>
  <c r="AK26"/>
  <c r="AV54"/>
  <c r="AK29"/>
  <c r="AK35"/>
  <c i="6" l="1" r="J39"/>
  <c i="1" r="AN59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<sst xmlns="http://schemas.openxmlformats.org/spreadsheetml/2006/main">
  <si>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</si>
  <si>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</si>
  <si>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</si>
  <si>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</si>
  <si>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</si>
  <si>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{7a3cd93f-9b6f-4534-bcc1-f10c19277622}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</si>
  <si>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</si>
  <si>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</si>
  <si>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</si>
  <si>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</si>
  <si>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</si>
  <si>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</si>
  <si>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</si>
  <si>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</si>
  <si>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</si>
  <si>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</si>
  <si>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</si>
  <si>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II/198 Přimda – Nová Ves, oprava</t>
  </si>
  <si>
    <t>KSO:</t>
  </si>
  <si>
    <t/>
  </si>
  <si>
    <t>CC-CZ:</t>
  </si>
  <si>
    <t>Místo:</t>
  </si>
  <si>
    <t xml:space="preserve"> </t>
  </si>
  <si>
    <t>Datum:</t>
  </si>
  <si>
    <t>17. 1. 2024</t>
  </si>
  <si>
    <t>Zadavatel:</t>
  </si>
  <si>
    <t>IČ:</t>
  </si>
  <si>
    <t>Správa a údržba silnic Plzeňského kraje</t>
  </si>
  <si>
    <t>DIČ:</t>
  </si>
  <si>
    <t>Uchazeč:</t>
  </si>
  <si>
    <t>Vyplň údaj</t>
  </si>
  <si>
    <t>Projektant:</t>
  </si>
  <si>
    <t>SG Geotechnika a.s.</t>
  </si>
  <si>
    <t>True</t>
  </si>
  <si>
    <t>Zpracovatel:</t>
  </si>
  <si>
    <t>ROMAN MITAS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</si>
  <si>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</si>
  <si>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</si>
  <si>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</si>
  <si>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</si>
  <si>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</si>
  <si>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</si>
  <si>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</si>
  <si>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</si>
  <si>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</si>
  <si>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</si>
  <si>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</si>
  <si>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</si>
  <si>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</si>
  <si>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</si>
  <si>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</si>
  <si>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</si>
  <si>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</si>
  <si>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</si>
  <si>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</si>
  <si>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</si>
  <si>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</si>
  <si>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</si>
  <si>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</si>
  <si>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</si>
  <si>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</si>
  <si>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</si>
  <si>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</si>
  <si>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</si>
  <si>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</si>
  <si>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</si>
  <si>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</si>
  <si>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</si>
  <si>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</si>
  <si>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</si>
  <si>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</si>
  <si>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</si>
  <si>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</si>
  <si>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</si>
  <si>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</si>
  <si>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</si>
  <si>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</si>
  <si>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</si>
  <si>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A OSTATNÍ NÁKLADY</t>
  </si>
  <si>
    <t>VON</t>
  </si>
  <si>
    <t>1</t>
  </si>
  <si>
    <t>{fe176d02-c274-441d-9acd-fbe02d5b888a}</t>
  </si>
  <si>
    <t>2</t>
  </si>
  <si>
    <t>1.ETAPA</t>
  </si>
  <si>
    <t>STA</t>
  </si>
  <si>
    <t>{4e75b596-9b6a-4ff0-a07a-7f3add5bed88}</t>
  </si>
  <si>
    <t>02</t>
  </si>
  <si>
    <t>2.ETAPA</t>
  </si>
  <si>
    <t>{7f30310a-0912-4f29-8e23-7eed3c4e1bee}</t>
  </si>
  <si>
    <t>03</t>
  </si>
  <si>
    <t>3.ETAPA</t>
  </si>
  <si>
    <t>{334879d2-b559-463b-9700-9683ca26829d}</t>
  </si>
  <si>
    <t>04</t>
  </si>
  <si>
    <t>4.ETAPA</t>
  </si>
  <si>
    <t>{5739a2e8-012a-45e8-9444-c3f9dca40d0e}</t>
  </si>
  <si>
    <t>KRYCÍ LIST SOUPISU PRACÍ</t>
  </si>
  <si>
    <t>Objekt:</t>
  </si>
  <si>
    <t>00 - VEDLEJŠÍ A OSTATNÍ NÁKLADY</t>
  </si>
  <si>
    <t>REKAPITULACE ČLENĚNÍ SOUPISU PRACÍ</t>
  </si>
  <si>
    <t>Kód dílu - Popis</t>
  </si>
  <si>
    <t>Cena celkem [CZK]</t>
  </si>
  <si>
    <t>-1</t>
  </si>
  <si>
    <t>VN - VEDLEJŠÍ NÁKLADY</t>
  </si>
  <si>
    <t>ON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</si>
  <si>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</si>
  <si>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</si>
  <si>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</si>
  <si>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</si>
  <si>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</si>
  <si>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</si>
  <si>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</si>
  <si>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</si>
  <si>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</si>
  <si>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</si>
  <si>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</si>
  <si>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</si>
  <si>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</si>
  <si>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VN</t>
  </si>
  <si>
    <t>VEDLEJŠÍ NÁKLADY</t>
  </si>
  <si>
    <t>ROZPOCET</t>
  </si>
  <si>
    <t>K</t>
  </si>
  <si>
    <t>034503000</t>
  </si>
  <si>
    <t>Zařízení staveniště zabezpečení staveniště informační tabule</t>
  </si>
  <si>
    <t>kus</t>
  </si>
  <si>
    <t>CS ÚRS 2024 01</t>
  </si>
  <si>
    <t>1024</t>
  </si>
  <si>
    <t>269221046</t>
  </si>
  <si>
    <t>Online PSC</t>
  </si>
  <si>
    <t>https://podminky.urs.cz/item/CS_URS_2024_01/034503000</t>
  </si>
  <si>
    <t>ON</t>
  </si>
  <si>
    <t>OSTATNÍ NÁKLADY</t>
  </si>
  <si>
    <t>013294000</t>
  </si>
  <si>
    <t>Ostatní dokumentace (zaměření ploch nově pokládaných krytových vrstev obrusu)</t>
  </si>
  <si>
    <t>Kč</t>
  </si>
  <si>
    <t>1234464612</t>
  </si>
  <si>
    <t>https://podminky.urs.cz/item/CS_URS_2024_01/013294000</t>
  </si>
  <si>
    <t>3</t>
  </si>
  <si>
    <t>013254000</t>
  </si>
  <si>
    <t>Průzkumné, geodetické a projektové práce projektové práce dokumentace stavby (výkresová a textová) skutečného provedení stavby</t>
  </si>
  <si>
    <t>729616956</t>
  </si>
  <si>
    <t>https://podminky.urs.cz/item/CS_URS_2024_01/013254000</t>
  </si>
  <si>
    <t>P</t>
  </si>
  <si>
    <t xml:space="preserve">Poznámka k položce:_x000d_
Do ceny položky  zhotovitel zahrne:_x000d_
- náklady na zpracování a předložení dokumentace skutečného provedení stavby v požadovaném počtu a v v digitální formě na CD, popř. DVD ve formátech *.dwg a *.dgn, *.pdf a formátech MS Office.
Dokumentace skutečného provedení bude minimálně obsahovat kompletní výkresy skutečného provedení a kompletní seznam použitých materiálů. Dokumentace skutečného provedení bude zahrnovat kromě výše uvedeného 
tyto následující části: 
_x000d_
- projektovou dokumentaci se zakreslením všech změn odsouhlasených TDI / správcem stavby; 
_x000d_
Dokumentace skutečného provedení bude bude předána zadavateli před vydáním protokolu o převzetí stavebních prací. _x000d_
Položka bude fakturována na základě faktury vztahující se ke konkrétní dodávce dokumentace skutečného provedení.</t>
  </si>
  <si>
    <t>4</t>
  </si>
  <si>
    <t>043002000</t>
  </si>
  <si>
    <t>Hlavní tituly průvodních činností a nákladů inženýrská činnost zkoušky a ostatní měření</t>
  </si>
  <si>
    <t>712609832</t>
  </si>
  <si>
    <t>https://podminky.urs.cz/item/CS_URS_2024_01/043002000</t>
  </si>
  <si>
    <t>Poznámka k položce:_x000d_
Do ceny položky zhotovitel zahrne:_x000d_
- náklady na vlastní provedení zkoušek;
_x000d_
- náklady na jejich organizaci;_x000d_
- náklady na energie, média a materiály nutné pro provedení zkoušek._x000d_
Položka bude fakturována průběžně na základě dílčích faktur vztahujícím se ke konkrétním dílčím komplexním zkouškám skupin strojů a zařízení.</t>
  </si>
  <si>
    <t>5</t>
  </si>
  <si>
    <t>900901016</t>
  </si>
  <si>
    <t>Dopravně inženýrské opatření vč. projednání</t>
  </si>
  <si>
    <t>1333255696</t>
  </si>
  <si>
    <t>https://podminky.urs.cz/item/CS_URS_2024_01/900901016</t>
  </si>
  <si>
    <t>01 - 1.ETAPA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</si>
  <si>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</si>
  <si>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</si>
  <si>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</si>
  <si>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</si>
  <si>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</si>
  <si>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99 - Přesun hmot</t>
  </si>
  <si>
    <t xml:space="preserve">    997 - Přesun sutě</t>
  </si>
  <si>
    <t>HSV</t>
  </si>
  <si>
    <t>Práce a dodávky HSV</t>
  </si>
  <si>
    <t>Zemní práce</t>
  </si>
  <si>
    <t>113154321</t>
  </si>
  <si>
    <t>Frézování živičného podkladu nebo krytu s naložením na dopravní prostředek plochy přes 1 000 do 10 000 m2 bez překážek v trase pruhu šířky do 1 m, tloušťky vrstvy do 30 mm</t>
  </si>
  <si>
    <t>m2</t>
  </si>
  <si>
    <t>-1868412878</t>
  </si>
  <si>
    <t>https://podminky.urs.cz/item/CS_URS_2024_01/113154321</t>
  </si>
  <si>
    <t>113154323</t>
  </si>
  <si>
    <t>Frézování živičného podkladu nebo krytu s naložením na dopravní prostředek plochy přes 1 000 do 10 000 m2 bez překážek v trase pruhu šířky do 1 m, tloušťky vrstvy 50 mm</t>
  </si>
  <si>
    <t>849980682</t>
  </si>
  <si>
    <t>https://podminky.urs.cz/item/CS_URS_2024_01/113154323</t>
  </si>
  <si>
    <t>VV</t>
  </si>
  <si>
    <t>sanace</t>
  </si>
  <si>
    <t>150</t>
  </si>
  <si>
    <t>Komunikace pozemní</t>
  </si>
  <si>
    <t>577145032</t>
  </si>
  <si>
    <t>Asfaltový beton vrstva ložní ACL 16 (ABH) s rozprostřením a zhutněním z modifikovaného asfaltu v pruhu šířky do 1,5 m, po zhutnění tl. 50 mm</t>
  </si>
  <si>
    <t>1979544225</t>
  </si>
  <si>
    <t>https://podminky.urs.cz/item/CS_URS_2024_01/577145032</t>
  </si>
  <si>
    <t>doplnění sanace</t>
  </si>
  <si>
    <t>Součet</t>
  </si>
  <si>
    <t>573231106</t>
  </si>
  <si>
    <t>Postřik spojovací PS bez posypu kamenivem ze silniční emulze, v množství 0,30 kg/m2</t>
  </si>
  <si>
    <t>1761076288</t>
  </si>
  <si>
    <t>https://podminky.urs.cz/item/CS_URS_2024_01/573231106</t>
  </si>
  <si>
    <t>577144131</t>
  </si>
  <si>
    <t>Asfaltový beton vrstva obrusná ACO 11 (ABS) s rozprostřením a se zhutněním z modifikovaného asfaltu v pruhu šířky přes do 1,5 do 3 m, po zhutnění tl. 50 mm</t>
  </si>
  <si>
    <t>1169869203</t>
  </si>
  <si>
    <t>https://podminky.urs.cz/item/CS_URS_2024_01/577144131</t>
  </si>
  <si>
    <t>6</t>
  </si>
  <si>
    <t>569931132</t>
  </si>
  <si>
    <t>Zpevnění krajnic nebo komunikací pro pěší s rozprostřením a zhutněním, po zhutnění asfaltovým recyklátem tl. 100 mm</t>
  </si>
  <si>
    <t>85825048</t>
  </si>
  <si>
    <t>https://podminky.urs.cz/item/CS_URS_2024_01/569931132</t>
  </si>
  <si>
    <t>Poznámka k položce:_x000d_
bude použit materiál vytěžený na stavbě vč. naložení, dopravy, manipulace</t>
  </si>
  <si>
    <t>8</t>
  </si>
  <si>
    <t>Trubní vedení</t>
  </si>
  <si>
    <t>7</t>
  </si>
  <si>
    <t>899132212</t>
  </si>
  <si>
    <t>Výměna (výšková úprava) poklopu vodovodního samonivelačního nebo pevného šoupátkového</t>
  </si>
  <si>
    <t>388665301</t>
  </si>
  <si>
    <t>https://podminky.urs.cz/item/CS_URS_2024_01/899132212</t>
  </si>
  <si>
    <t>899133111</t>
  </si>
  <si>
    <t>Výměna (výšková úprava) poklopu s použitím plastových vyrovnávacích prvků kanalizačního s rámem osazeného na betonové šachtě pevného</t>
  </si>
  <si>
    <t>-1273032869</t>
  </si>
  <si>
    <t>https://podminky.urs.cz/item/CS_URS_2024_01/899133111</t>
  </si>
  <si>
    <t>9</t>
  </si>
  <si>
    <t>M</t>
  </si>
  <si>
    <t>55241017</t>
  </si>
  <si>
    <t>poklop šachtový litinový kruhový DN 600 bez ventilace tř D400 pro běžný provoz</t>
  </si>
  <si>
    <t>2083689553</t>
  </si>
  <si>
    <t>10</t>
  </si>
  <si>
    <t>899133211</t>
  </si>
  <si>
    <t>Výměna (výšková úprava) vtokové mříže uliční vpusti na betonové skruži s použitím betonových vyrovnávacích prvků</t>
  </si>
  <si>
    <t>-980821299</t>
  </si>
  <si>
    <t>https://podminky.urs.cz/item/CS_URS_2024_01/899133211</t>
  </si>
  <si>
    <t>11</t>
  </si>
  <si>
    <t>59224481</t>
  </si>
  <si>
    <t>mříž vtoková s rámem pro uliční vpusť 500x500, zatížení 40 tun</t>
  </si>
  <si>
    <t>-483441909</t>
  </si>
  <si>
    <t>Ostatní konstrukce a práce, bourání</t>
  </si>
  <si>
    <t>12</t>
  </si>
  <si>
    <t>915611111</t>
  </si>
  <si>
    <t>Předznačení pro vodorovné značení stříkané barvou nebo prováděné z nátěrových hmot liniové dělicí čáry, vodicí proužky</t>
  </si>
  <si>
    <t>m</t>
  </si>
  <si>
    <t>1599239064</t>
  </si>
  <si>
    <t>https://podminky.urs.cz/item/CS_URS_2024_01/915611111</t>
  </si>
  <si>
    <t>13</t>
  </si>
  <si>
    <t>915211112</t>
  </si>
  <si>
    <t>Vodorovné dopravní značení stříkaným plastem dělící čára šířky 125 mm souvislá bílá retroreflexní</t>
  </si>
  <si>
    <t>1970132460</t>
  </si>
  <si>
    <t>https://podminky.urs.cz/item/CS_URS_2024_01/915211112</t>
  </si>
  <si>
    <t>14</t>
  </si>
  <si>
    <t>919112111</t>
  </si>
  <si>
    <t>Řezání dilatačních spár v živičném krytu příčných nebo podélných, šířky 4 mm, hloubky do 60 mm</t>
  </si>
  <si>
    <t>-1261470340</t>
  </si>
  <si>
    <t>https://podminky.urs.cz/item/CS_URS_2024_01/919112111</t>
  </si>
  <si>
    <t>919121212</t>
  </si>
  <si>
    <t>Utěsnění dilatačních spár zálivkou za studena v cementobetonovém nebo živičném krytu včetně adhezního nátěru bez těsnicího profilu pod zálivkou, pro komůrky šířky 10 mm, hloubky 20 mm</t>
  </si>
  <si>
    <t>710802920</t>
  </si>
  <si>
    <t>https://podminky.urs.cz/item/CS_URS_2024_01/919121212</t>
  </si>
  <si>
    <t>u napojení</t>
  </si>
  <si>
    <t>180</t>
  </si>
  <si>
    <t>středová intravilán</t>
  </si>
  <si>
    <t>250</t>
  </si>
  <si>
    <t>16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</si>
  <si>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</si>
  <si>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</si>
  <si>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-1723977308</t>
  </si>
  <si>
    <t>https://podminky.urs.cz/item/CS_URS_2024_01/938909611</t>
  </si>
  <si>
    <t>99</t>
  </si>
  <si>
    <t>Přesun hmot</t>
  </si>
  <si>
    <t>17</t>
  </si>
  <si>
    <t>998225111</t>
  </si>
  <si>
    <t>Přesun hmot pro komunikace s krytem z kameniva, monolitickým betonovým nebo živičným dopravní vzdálenost do 200 m jakékoliv délky objektu</t>
  </si>
  <si>
    <t>t</t>
  </si>
  <si>
    <t>533530517</t>
  </si>
  <si>
    <t>https://podminky.urs.cz/item/CS_URS_2024_01/998225111</t>
  </si>
  <si>
    <t>997</t>
  </si>
  <si>
    <t>Přesun sutě</t>
  </si>
  <si>
    <t>18</t>
  </si>
  <si>
    <t>997221551</t>
  </si>
  <si>
    <t>Vodorovná doprava suti bez naložení, ale se složením a s hrubým urovnáním ze sypkých materiálů, na vzdálenost do 1 km</t>
  </si>
  <si>
    <t>-1321656856</t>
  </si>
  <si>
    <t>https://podminky.urs.cz/item/CS_URS_2024_01/997221551</t>
  </si>
  <si>
    <t>frézovaná živice na meziskládku pro budoucí použití</t>
  </si>
  <si>
    <t>166,64</t>
  </si>
  <si>
    <t>čištění propustků</t>
  </si>
  <si>
    <t>nánosy krajnice</t>
  </si>
  <si>
    <t>20,16</t>
  </si>
  <si>
    <t>19</t>
  </si>
  <si>
    <t>997221559</t>
  </si>
  <si>
    <t>Vodorovná doprava suti bez naložení, ale se složením a s hrubým urovnáním Příplatek k ceně za každý další i započatý 1 km přes 1 km</t>
  </si>
  <si>
    <t>-1089286662</t>
  </si>
  <si>
    <t>https://podminky.urs.cz/item/CS_URS_2024_01/997221559</t>
  </si>
  <si>
    <t>20,16*19</t>
  </si>
  <si>
    <t>20</t>
  </si>
  <si>
    <t>997221873</t>
  </si>
  <si>
    <t>Poplatek za uložení stavebního odpadu na recyklační skládce (skládkovné) zeminy a kamení zatříděného do Katalogu odpadů pod kódem 17 05 04</t>
  </si>
  <si>
    <t>-216988757</t>
  </si>
  <si>
    <t>https://podminky.urs.cz/item/CS_URS_2024_01/997221873</t>
  </si>
  <si>
    <t>997221611</t>
  </si>
  <si>
    <t>Nakládání na dopravní prostředky pro vodorovnou dopravu suti</t>
  </si>
  <si>
    <t>1910108838</t>
  </si>
  <si>
    <t>https://podminky.urs.cz/item/CS_URS_2024_01/997221611</t>
  </si>
  <si>
    <t>úprava hrnků, poklopů a vpustí</t>
  </si>
  <si>
    <t>2,5</t>
  </si>
  <si>
    <t>22</t>
  </si>
  <si>
    <t>997221561</t>
  </si>
  <si>
    <t>Vodorovná doprava suti bez naložení, ale se složením a s hrubým urovnáním z kusových materiálů, na vzdálenost do 1 km</t>
  </si>
  <si>
    <t>-1910249773</t>
  </si>
  <si>
    <t>https://podminky.urs.cz/item/CS_URS_2024_01/997221561</t>
  </si>
  <si>
    <t>23</t>
  </si>
  <si>
    <t>997221569</t>
  </si>
  <si>
    <t>-1785162452</t>
  </si>
  <si>
    <t>https://podminky.urs.cz/item/CS_URS_2024_01/997221569</t>
  </si>
  <si>
    <t>2,5*19</t>
  </si>
  <si>
    <t>24</t>
  </si>
  <si>
    <t>997221875</t>
  </si>
  <si>
    <t>Poplatek za uložení stavebního odpadu na recyklační skládce (skládkovné) asfaltového bez obsahu dehtu zatříděného do Katalogu odpadů pod kódem 17 03 02</t>
  </si>
  <si>
    <t>-2076772527</t>
  </si>
  <si>
    <t>https://podminky.urs.cz/item/CS_URS_2024_01/997221875</t>
  </si>
  <si>
    <t>02 - 2.ETAPA</t>
  </si>
  <si>
    <t xml:space="preserve">    4 - Vodorovné konstrukce</t>
  </si>
  <si>
    <t>113107421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</si>
  <si>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do 100 mm</t>
  </si>
  <si>
    <t>-799109144</t>
  </si>
  <si>
    <t>https://podminky.urs.cz/item/CS_URS_2024_01/113107421</t>
  </si>
  <si>
    <t>pro obnovu propustků</t>
  </si>
  <si>
    <t>(47,5+23,5)*1</t>
  </si>
  <si>
    <t>113107442</t>
  </si>
  <si>
    <t>Odstranění podkladů nebo krytů při překopech inženýrských sítí s přemístěním hmot na skládku ve vzdálenosti do 3 m nebo s naložením na dopravní prostředek strojně plochy jednotlivě do 15 m2 živičných, o tl. vrstvy přes 50 do 100 mm</t>
  </si>
  <si>
    <t>1999485837</t>
  </si>
  <si>
    <t>https://podminky.urs.cz/item/CS_URS_2024_01/113107442</t>
  </si>
  <si>
    <t>1200</t>
  </si>
  <si>
    <t>131151100</t>
  </si>
  <si>
    <t>Hloubení nezapažených jam a zářezů strojně s urovnáním dna do předepsaného profilu a spádu v hornině třídy těžitelnosti I skupiny 1 a 2 do 20 m3</t>
  </si>
  <si>
    <t>m3</t>
  </si>
  <si>
    <t>489300817</t>
  </si>
  <si>
    <t>https://podminky.urs.cz/item/CS_URS_2024_01/131151100</t>
  </si>
  <si>
    <t>hospodářské vjezdy</t>
  </si>
  <si>
    <t>135*0,05</t>
  </si>
  <si>
    <t>131213701</t>
  </si>
  <si>
    <t>Hloubení nezapažených jam ručně s urovnáním dna do předepsaného profilu a spádu v hornině třídy těžitelnosti I skupiny 3 soudržných</t>
  </si>
  <si>
    <t>-1969817950</t>
  </si>
  <si>
    <t>https://podminky.urs.cz/item/CS_URS_2024_01/131213701</t>
  </si>
  <si>
    <t>propustek pod kamennou dlažbu</t>
  </si>
  <si>
    <t>182*0,25</t>
  </si>
  <si>
    <t>132251101</t>
  </si>
  <si>
    <t>Hloubení nezapažených rýh šířky do 800 mm strojně s urovnáním dna do předepsaného profilu a spádu v hornině třídy těžitelnosti I skupiny 3 do 20 m3</t>
  </si>
  <si>
    <t>-859500319</t>
  </si>
  <si>
    <t>https://podminky.urs.cz/item/CS_URS_2024_01/132251101</t>
  </si>
  <si>
    <t>pro základové prahy propustků</t>
  </si>
  <si>
    <t>1,2*0,6*0,6*2*8</t>
  </si>
  <si>
    <t>pro základové prahy hospodářských sjezdů</t>
  </si>
  <si>
    <t>1,2*0,3*0,8*2*2</t>
  </si>
  <si>
    <t>sanace pod stávajícími propustky</t>
  </si>
  <si>
    <t>(47,5+23,5)*0,8*0,4</t>
  </si>
  <si>
    <t>174151101</t>
  </si>
  <si>
    <t>Zásyp sypaninou z jakékoliv horniny strojně s uložením výkopku ve vrstvách se zhutněním jam, šachet, rýh nebo kolem objektů v těchto vykopávkách</t>
  </si>
  <si>
    <t>2073964813</t>
  </si>
  <si>
    <t>https://podminky.urs.cz/item/CS_URS_2024_01/174151101</t>
  </si>
  <si>
    <t>58380652</t>
  </si>
  <si>
    <t>kámen lomový neupravený tříděný frakce 0/250</t>
  </si>
  <si>
    <t>-1632762422</t>
  </si>
  <si>
    <t>22,72*1,8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</si>
  <si>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</si>
  <si>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</si>
  <si>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54400363</t>
  </si>
  <si>
    <t>https://podminky.urs.cz/item/CS_URS_2024_01/162751117</t>
  </si>
  <si>
    <t>6,75+45,5+30,78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</si>
  <si>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</si>
  <si>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</si>
  <si>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612611760</t>
  </si>
  <si>
    <t>https://podminky.urs.cz/item/CS_URS_2024_01/162751119</t>
  </si>
  <si>
    <t>83,03*19</t>
  </si>
  <si>
    <t>171201231</t>
  </si>
  <si>
    <t>-707417115</t>
  </si>
  <si>
    <t>https://podminky.urs.cz/item/CS_URS_2024_01/171201231</t>
  </si>
  <si>
    <t>83,03*1,85</t>
  </si>
  <si>
    <t>181951112</t>
  </si>
  <si>
    <t>Úprava pláně vyrovnáním výškových rozdílů strojně v hornině třídy těžitelnosti I, skupiny 1 až 3 se zhutněním</t>
  </si>
  <si>
    <t>995891824</t>
  </si>
  <si>
    <t>https://podminky.urs.cz/item/CS_URS_2024_01/181951112</t>
  </si>
  <si>
    <t>135</t>
  </si>
  <si>
    <t>HOSPODÁŘSKÝ SJEZD</t>
  </si>
  <si>
    <t>23*0,8</t>
  </si>
  <si>
    <t>PROPUSTKY</t>
  </si>
  <si>
    <t>71*0,8</t>
  </si>
  <si>
    <t>pod kamennou dlažbu</t>
  </si>
  <si>
    <t>182</t>
  </si>
  <si>
    <t>Vodorovné konstrukce</t>
  </si>
  <si>
    <t>452311162</t>
  </si>
  <si>
    <t>Podkladní a zajišťovací konstrukce z betonu prostého v otevřeném výkopu se zvýšenými nároky na prostředí desky pod potrubí, stoky a drobné objekty z betonu tř. C 25/30</t>
  </si>
  <si>
    <t>-518228275</t>
  </si>
  <si>
    <t>https://podminky.urs.cz/item/CS_URS_2024_01/452311162</t>
  </si>
  <si>
    <t>Mezisoučet</t>
  </si>
  <si>
    <t>8,06*0,1</t>
  </si>
  <si>
    <t>451317111</t>
  </si>
  <si>
    <t>Podklad pod dlažbu z betonu prostého pro prostředí s mrazovými cykly tř. C 25/30 tl. do 100 mm</t>
  </si>
  <si>
    <t>820930120</t>
  </si>
  <si>
    <t>https://podminky.urs.cz/item/CS_URS_2024_01/451317111</t>
  </si>
  <si>
    <t>P01</t>
  </si>
  <si>
    <t>8*2</t>
  </si>
  <si>
    <t>H1</t>
  </si>
  <si>
    <t>P02</t>
  </si>
  <si>
    <t>P03</t>
  </si>
  <si>
    <t>28</t>
  </si>
  <si>
    <t>P04</t>
  </si>
  <si>
    <t>P05</t>
  </si>
  <si>
    <t>P06</t>
  </si>
  <si>
    <t>P07</t>
  </si>
  <si>
    <t>H2</t>
  </si>
  <si>
    <t>P08</t>
  </si>
  <si>
    <t>P09</t>
  </si>
  <si>
    <t>465513227</t>
  </si>
  <si>
    <t>Dlažba z lomového kamene lomařsky upraveného na cementovou maltu, s vyspárováním cementovou maltou, tl. kamene 250 mm</t>
  </si>
  <si>
    <t>-1757600148</t>
  </si>
  <si>
    <t>https://podminky.urs.cz/item/CS_URS_2024_01/465513227</t>
  </si>
  <si>
    <t>451573111</t>
  </si>
  <si>
    <t>Lože pod potrubí, stoky a drobné objekty v otevřeném výkopu z písku a štěrkopísku do 63 mm</t>
  </si>
  <si>
    <t>-97121750</t>
  </si>
  <si>
    <t>https://podminky.urs.cz/item/CS_URS_2024_01/451573111</t>
  </si>
  <si>
    <t>23*0,8*0,1</t>
  </si>
  <si>
    <t>71*0,8*0,1</t>
  </si>
  <si>
    <t>452311151</t>
  </si>
  <si>
    <t>Podkladní a zajišťovací konstrukce z betonu prostého v otevřeném výkopu bez zvýšených nároků na prostředí desky pod potrubí, stoky a drobné objekty z betonu tř. C 20/25</t>
  </si>
  <si>
    <t>1439512027</t>
  </si>
  <si>
    <t>https://podminky.urs.cz/item/CS_URS_2024_01/452311151</t>
  </si>
  <si>
    <t>564861011</t>
  </si>
  <si>
    <t>Podklad ze štěrkodrti ŠD s rozprostřením a zhutněním plochy jednotlivě do 100 m2, po zhutnění tl. 200 mm</t>
  </si>
  <si>
    <t>76000126</t>
  </si>
  <si>
    <t>https://podminky.urs.cz/item/CS_URS_2024_01/564861011</t>
  </si>
  <si>
    <t>rozšíření hospodářských sjezdů</t>
  </si>
  <si>
    <t>115</t>
  </si>
  <si>
    <t>573231107</t>
  </si>
  <si>
    <t>Postřik spojovací PS bez posypu kamenivem ze silniční emulze, v množství 0,40 kg/m2</t>
  </si>
  <si>
    <t>https://podminky.urs.cz/item/CS_URS_2024_01/573231107</t>
  </si>
  <si>
    <t>577145132</t>
  </si>
  <si>
    <t>Asfaltový beton vrstva ložní ACL 16 (ABH) s rozprostřením a zhutněním z modifikovaného asfaltu v pruhu šířky přes 1,5 do 3 m, po zhutnění tl. 50 mm</t>
  </si>
  <si>
    <t>-1513152251</t>
  </si>
  <si>
    <t>https://podminky.urs.cz/item/CS_URS_2024_01/577145132</t>
  </si>
  <si>
    <t>-807297985</t>
  </si>
  <si>
    <t>17010</t>
  </si>
  <si>
    <t>16700</t>
  </si>
  <si>
    <t>25</t>
  </si>
  <si>
    <t>564950413</t>
  </si>
  <si>
    <t>Podklad nebo podsyp z asfaltového recyklátu s rozprostřením a zhutněním plochy jednotlivě do 100 m2, po zhutnění tl. 150 mm</t>
  </si>
  <si>
    <t>-507023153</t>
  </si>
  <si>
    <t>https://podminky.urs.cz/item/CS_URS_2024_01/564950413</t>
  </si>
  <si>
    <t>26</t>
  </si>
  <si>
    <t>-360875736</t>
  </si>
  <si>
    <t>27</t>
  </si>
  <si>
    <t>912221111</t>
  </si>
  <si>
    <t>Montáž směrového sloupku ocelového pružného ručním beraněním silničního</t>
  </si>
  <si>
    <t>-284394507</t>
  </si>
  <si>
    <t>https://podminky.urs.cz/item/CS_URS_2024_01/912221111</t>
  </si>
  <si>
    <t>40445165</t>
  </si>
  <si>
    <t>sloupek směrový silniční ocelový</t>
  </si>
  <si>
    <t>1593176830</t>
  </si>
  <si>
    <t>29</t>
  </si>
  <si>
    <t>30</t>
  </si>
  <si>
    <t>31</t>
  </si>
  <si>
    <t>70</t>
  </si>
  <si>
    <t>(47,5+23,5)*2</t>
  </si>
  <si>
    <t>32</t>
  </si>
  <si>
    <t>33</t>
  </si>
  <si>
    <t>938902151</t>
  </si>
  <si>
    <t>Čištění příkopů komunikací s odstraněním travnatého porostu nebo nánosu s naložením na dopravní prostředek nebo s přemístěním na hromady na vzdálenost do 20 m strojně příkopovou frézou při šířce dna do 400 mm</t>
  </si>
  <si>
    <t>-1858622156</t>
  </si>
  <si>
    <t>https://podminky.urs.cz/item/CS_URS_2024_01/938902151</t>
  </si>
  <si>
    <t>Poznámka k položce:_x000d_
materiál zůstává na místě</t>
  </si>
  <si>
    <t>34</t>
  </si>
  <si>
    <t>938902421</t>
  </si>
  <si>
    <t>Čištění propustků s odstraněním travnatého porostu nebo nánosu, s naložením na dopravní prostředek nebo s přemístěním na hromady na vzdálenost do 20 m strojně tlakovou vodou tloušťky nánosu přes 25 do 50% průměru propustku do 500 mm</t>
  </si>
  <si>
    <t>458789947</t>
  </si>
  <si>
    <t>https://podminky.urs.cz/item/CS_URS_2024_01/938902421</t>
  </si>
  <si>
    <t>hospod. vjezdy</t>
  </si>
  <si>
    <t>50</t>
  </si>
  <si>
    <t>9*2</t>
  </si>
  <si>
    <t>35</t>
  </si>
  <si>
    <t>36</t>
  </si>
  <si>
    <t>966008112</t>
  </si>
  <si>
    <t>Bourání trubního propustku s odklizením a uložením vybouraného materiálu na skládku na vzdálenost do 3 m nebo s naložením na dopravní prostředek z trub betonových nebo železobetonových DN přes 300 do 500 mm</t>
  </si>
  <si>
    <t>-1766294339</t>
  </si>
  <si>
    <t>https://podminky.urs.cz/item/CS_URS_2024_01/966008112</t>
  </si>
  <si>
    <t>8,5</t>
  </si>
  <si>
    <t>37</t>
  </si>
  <si>
    <t>966008113</t>
  </si>
  <si>
    <t>Bourání trubního propustku s odklizením a uložením vybouraného materiálu na skládku na vzdálenost do 3 m nebo s naložením na dopravní prostředek z trub betonových nebo železobetonových DN přes 500 do 800 mm</t>
  </si>
  <si>
    <t>1556779440</t>
  </si>
  <si>
    <t>https://podminky.urs.cz/item/CS_URS_2024_01/966008113</t>
  </si>
  <si>
    <t>38</t>
  </si>
  <si>
    <t>966008311</t>
  </si>
  <si>
    <t>Bourání trubního propustku s odklizením a uložením vybouraného materiálu na skládku na vzdálenost do 3 m nebo s naložením na dopravní prostředek čela z betonu železového</t>
  </si>
  <si>
    <t>1091192169</t>
  </si>
  <si>
    <t>https://podminky.urs.cz/item/CS_URS_2024_01/966008311</t>
  </si>
  <si>
    <t>neznámý rozsah čel, předpokládám 1,5 m3/kus</t>
  </si>
  <si>
    <t>1,5*2</t>
  </si>
  <si>
    <t>39</t>
  </si>
  <si>
    <t>919551112</t>
  </si>
  <si>
    <t>Zřízení propustku z trub plastových polyetylenových rýhovaných se spojkami nebo s hrdlem DN 400 mm</t>
  </si>
  <si>
    <t>-2067588808</t>
  </si>
  <si>
    <t>https://podminky.urs.cz/item/CS_URS_2024_01/919551112</t>
  </si>
  <si>
    <t>40</t>
  </si>
  <si>
    <t>PPL.ID104006</t>
  </si>
  <si>
    <t>PRAGMA+ID trubka SN10 DN400x6m</t>
  </si>
  <si>
    <t>445178340</t>
  </si>
  <si>
    <t>41</t>
  </si>
  <si>
    <t>919551113</t>
  </si>
  <si>
    <t>Zřízení propustku z trub plastových polyetylenových rýhovaných se spojkami nebo s hrdlem DN 500 mm</t>
  </si>
  <si>
    <t>88986168</t>
  </si>
  <si>
    <t>https://podminky.urs.cz/item/CS_URS_2024_01/919551113</t>
  </si>
  <si>
    <t>3*2</t>
  </si>
  <si>
    <t>42</t>
  </si>
  <si>
    <t>PPL.ID105006</t>
  </si>
  <si>
    <t>PRAGMA+ID trubka SN10 DN500x6m</t>
  </si>
  <si>
    <t>121588855</t>
  </si>
  <si>
    <t>43</t>
  </si>
  <si>
    <t>919551114</t>
  </si>
  <si>
    <t>Zřízení propustku z trub plastových polyetylenových rýhovaných se spojkami nebo s hrdlem DN 600 mm</t>
  </si>
  <si>
    <t>-2096827501</t>
  </si>
  <si>
    <t>https://podminky.urs.cz/item/CS_URS_2024_01/919551114</t>
  </si>
  <si>
    <t>44</t>
  </si>
  <si>
    <t>PPL.ID106006</t>
  </si>
  <si>
    <t>PRAGMA+ID trubka SN10 DN600x6m</t>
  </si>
  <si>
    <t>66655686</t>
  </si>
  <si>
    <t>45</t>
  </si>
  <si>
    <t>919535556</t>
  </si>
  <si>
    <t>Obetonování trubního propustku betonem prostým se zvýšenými nároky na prostředí tř. C 25/30</t>
  </si>
  <si>
    <t>1406655166</t>
  </si>
  <si>
    <t>https://podminky.urs.cz/item/CS_URS_2024_01/919535556</t>
  </si>
  <si>
    <t>23*(0,8*0,7-pi*0,2*0,2)</t>
  </si>
  <si>
    <t>65*(0,8*0,9-pi*0,3*0,3)</t>
  </si>
  <si>
    <t>6*(0,8*0,9-pi*0,25*0,25)</t>
  </si>
  <si>
    <t>46</t>
  </si>
  <si>
    <t>899658211</t>
  </si>
  <si>
    <t>Výztuž pro obetonování potrubí ze svařovaných sítí typu Kari</t>
  </si>
  <si>
    <t>-1175757707</t>
  </si>
  <si>
    <t>https://podminky.urs.cz/item/CS_URS_2024_01/899658211</t>
  </si>
  <si>
    <t>23*0,8*5,27/1000*1,25</t>
  </si>
  <si>
    <t>47</t>
  </si>
  <si>
    <t>48</t>
  </si>
  <si>
    <t>2017734844</t>
  </si>
  <si>
    <t>kamenivo</t>
  </si>
  <si>
    <t>13,49</t>
  </si>
  <si>
    <t>6,62</t>
  </si>
  <si>
    <t>49</t>
  </si>
  <si>
    <t>138</t>
  </si>
  <si>
    <t>386,82</t>
  </si>
  <si>
    <t>13,49*19</t>
  </si>
  <si>
    <t>6,62*19</t>
  </si>
  <si>
    <t>386,82*19</t>
  </si>
  <si>
    <t>51</t>
  </si>
  <si>
    <t>52</t>
  </si>
  <si>
    <t>15,62+46,55+48,29+57,6</t>
  </si>
  <si>
    <t>53</t>
  </si>
  <si>
    <t>54</t>
  </si>
  <si>
    <t>168,06*19</t>
  </si>
  <si>
    <t>55</t>
  </si>
  <si>
    <t>997221862</t>
  </si>
  <si>
    <t>Poplatek za uložení stavebního odpadu na recyklační skládce (skládkovné) z armovaného betonu zatříděného do Katalogu odpadů pod kódem 17 01 01</t>
  </si>
  <si>
    <t>https://podminky.urs.cz/item/CS_URS_2024_01/997221862</t>
  </si>
  <si>
    <t>46,55+48,29+57,6</t>
  </si>
  <si>
    <t>56</t>
  </si>
  <si>
    <t>-639296544</t>
  </si>
  <si>
    <t>03 - 3.ETAPA</t>
  </si>
  <si>
    <t>1844529787</t>
  </si>
  <si>
    <t>42*1</t>
  </si>
  <si>
    <t>-1168022171</t>
  </si>
  <si>
    <t>1300</t>
  </si>
  <si>
    <t>25*0,05</t>
  </si>
  <si>
    <t>80*0,25</t>
  </si>
  <si>
    <t>1,2*0,6*0,6*2*4</t>
  </si>
  <si>
    <t>1,2*0,3*0,8*2*1</t>
  </si>
  <si>
    <t>42*0,8*0,4</t>
  </si>
  <si>
    <t>-897601364</t>
  </si>
  <si>
    <t>1854587361</t>
  </si>
  <si>
    <t>13,44*1,8</t>
  </si>
  <si>
    <t>1,25+20+17,47</t>
  </si>
  <si>
    <t>1314396921</t>
  </si>
  <si>
    <t>38,72*19</t>
  </si>
  <si>
    <t>38,72*1,85</t>
  </si>
  <si>
    <t>10*0,8</t>
  </si>
  <si>
    <t>38,5*0,8</t>
  </si>
  <si>
    <t>80</t>
  </si>
  <si>
    <t>4,032*0,1</t>
  </si>
  <si>
    <t>P10</t>
  </si>
  <si>
    <t>P11</t>
  </si>
  <si>
    <t>P12</t>
  </si>
  <si>
    <t>P13</t>
  </si>
  <si>
    <t>H3</t>
  </si>
  <si>
    <t>10*0,8*0,1</t>
  </si>
  <si>
    <t>38,5*0,8*0,1</t>
  </si>
  <si>
    <t>336638869</t>
  </si>
  <si>
    <t>65</t>
  </si>
  <si>
    <t>18400</t>
  </si>
  <si>
    <t>18100</t>
  </si>
  <si>
    <t>75</t>
  </si>
  <si>
    <t>33*2</t>
  </si>
  <si>
    <t>7,5</t>
  </si>
  <si>
    <t>9,5</t>
  </si>
  <si>
    <t>10*(0,8*0,7-pi*0,2*0,2)</t>
  </si>
  <si>
    <t>38,5*(0,8*0,9-pi*0,3*0,3)</t>
  </si>
  <si>
    <t>10*0,8*5,27/1000*1,25</t>
  </si>
  <si>
    <t>-379429000</t>
  </si>
  <si>
    <t>7,98</t>
  </si>
  <si>
    <t>2,4</t>
  </si>
  <si>
    <t>149,5</t>
  </si>
  <si>
    <t>2,41</t>
  </si>
  <si>
    <t>418,32</t>
  </si>
  <si>
    <t>7,98*19</t>
  </si>
  <si>
    <t>2,41*19</t>
  </si>
  <si>
    <t>418,32*19</t>
  </si>
  <si>
    <t>9,24+41,16+36</t>
  </si>
  <si>
    <t>86,4*19</t>
  </si>
  <si>
    <t>41,16+36</t>
  </si>
  <si>
    <t>1332995035</t>
  </si>
  <si>
    <t>04 - 4.ETAPA</t>
  </si>
  <si>
    <t>PSV - Práce a dodávky PSV</t>
  </si>
  <si>
    <t xml:space="preserve">    767 - Konstrukce zámečnické</t>
  </si>
  <si>
    <t>808460744</t>
  </si>
  <si>
    <t>16*0,25</t>
  </si>
  <si>
    <t>-1947011400</t>
  </si>
  <si>
    <t>516193768</t>
  </si>
  <si>
    <t>4*10</t>
  </si>
  <si>
    <t>1335213267</t>
  </si>
  <si>
    <t>4*1,85</t>
  </si>
  <si>
    <t>1909225477</t>
  </si>
  <si>
    <t>1425701990</t>
  </si>
  <si>
    <t>P14</t>
  </si>
  <si>
    <t>552053238</t>
  </si>
  <si>
    <t>500258994</t>
  </si>
  <si>
    <t>podbalení</t>
  </si>
  <si>
    <t>750</t>
  </si>
  <si>
    <t>185+91</t>
  </si>
  <si>
    <t>869794979</t>
  </si>
  <si>
    <t>1680583810</t>
  </si>
  <si>
    <t>977213214</t>
  </si>
  <si>
    <t>Řezání trub betonových, železobetonových nebo kameninových kruhových šikmý řez DN 500</t>
  </si>
  <si>
    <t>1201517004</t>
  </si>
  <si>
    <t>https://podminky.urs.cz/item/CS_URS_2024_01/977213214</t>
  </si>
  <si>
    <t>-54359694</t>
  </si>
  <si>
    <t>0,82</t>
  </si>
  <si>
    <t>136,76</t>
  </si>
  <si>
    <t>38,68</t>
  </si>
  <si>
    <t>38,68*19</t>
  </si>
  <si>
    <t>0,82*19</t>
  </si>
  <si>
    <t>7,2*19</t>
  </si>
  <si>
    <t>PSV</t>
  </si>
  <si>
    <t>Práce a dodávky PSV</t>
  </si>
  <si>
    <t>767</t>
  </si>
  <si>
    <t>Konstrukce zámečnické</t>
  </si>
  <si>
    <t>767662120</t>
  </si>
  <si>
    <t>Montáž mříží pevných, připevněných svařováním</t>
  </si>
  <si>
    <t>159794797</t>
  </si>
  <si>
    <t>https://podminky.urs.cz/item/CS_URS_2024_01/767662120</t>
  </si>
  <si>
    <t>vvtoková část propustku P14</t>
  </si>
  <si>
    <t>0,6*1,2</t>
  </si>
  <si>
    <t>54912001</t>
  </si>
  <si>
    <t>mříž pro stavební otvory pevná</t>
  </si>
  <si>
    <t>44188464</t>
  </si>
  <si>
    <t>998767101</t>
  </si>
  <si>
    <t>Přesun hmot pro zámečnické konstrukce stanovený z hmotnosti přesunovaného materiálu vodorovná dopravní vzdálenost do 50 m základní v objektech výšky do 6 m</t>
  </si>
  <si>
    <t>1832929296</t>
  </si>
  <si>
    <t>https://podminky.urs.cz/item/CS_URS_2024_01/998767101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</si>
</sst>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34503000" TargetMode="External" /><Relationship Id="rId2" Type="http://schemas.openxmlformats.org/officeDocument/2006/relationships/hyperlink" Target="https://podminky.urs.cz/item/CS_URS_2024_01/013294000" TargetMode="External" /><Relationship Id="rId3" Type="http://schemas.openxmlformats.org/officeDocument/2006/relationships/hyperlink" Target="https://podminky.urs.cz/item/CS_URS_2024_01/013254000" TargetMode="External" /><Relationship Id="rId4" Type="http://schemas.openxmlformats.org/officeDocument/2006/relationships/hyperlink" Target="https://podminky.urs.cz/item/CS_URS_2024_01/043002000" TargetMode="External" /><Relationship Id="rId5" Type="http://schemas.openxmlformats.org/officeDocument/2006/relationships/hyperlink" Target="https://podminky.urs.cz/item/CS_URS_2024_01/900901016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54321" TargetMode="External" /><Relationship Id="rId2" Type="http://schemas.openxmlformats.org/officeDocument/2006/relationships/hyperlink" Target="https://podminky.urs.cz/item/CS_URS_2024_01/113154323" TargetMode="External" /><Relationship Id="rId3" Type="http://schemas.openxmlformats.org/officeDocument/2006/relationships/hyperlink" Target="https://podminky.urs.cz/item/CS_URS_2024_01/577145032" TargetMode="External" /><Relationship Id="rId4" Type="http://schemas.openxmlformats.org/officeDocument/2006/relationships/hyperlink" Target="https://podminky.urs.cz/item/CS_URS_2024_01/573231106" TargetMode="External" /><Relationship Id="rId5" Type="http://schemas.openxmlformats.org/officeDocument/2006/relationships/hyperlink" Target="https://podminky.urs.cz/item/CS_URS_2024_01/577144131" TargetMode="External" /><Relationship Id="rId6" Type="http://schemas.openxmlformats.org/officeDocument/2006/relationships/hyperlink" Target="https://podminky.urs.cz/item/CS_URS_2024_01/569931132" TargetMode="External" /><Relationship Id="rId7" Type="http://schemas.openxmlformats.org/officeDocument/2006/relationships/hyperlink" Target="https://podminky.urs.cz/item/CS_URS_2024_01/899132212" TargetMode="External" /><Relationship Id="rId8" Type="http://schemas.openxmlformats.org/officeDocument/2006/relationships/hyperlink" Target="https://podminky.urs.cz/item/CS_URS_2024_01/899133111" TargetMode="External" /><Relationship Id="rId9" Type="http://schemas.openxmlformats.org/officeDocument/2006/relationships/hyperlink" Target="https://podminky.urs.cz/item/CS_URS_2024_01/899133211" TargetMode="External" /><Relationship Id="rId10" Type="http://schemas.openxmlformats.org/officeDocument/2006/relationships/hyperlink" Target="https://podminky.urs.cz/item/CS_URS_2024_01/915611111" TargetMode="External" /><Relationship Id="rId11" Type="http://schemas.openxmlformats.org/officeDocument/2006/relationships/hyperlink" Target="https://podminky.urs.cz/item/CS_URS_2024_01/915211112" TargetMode="External" /><Relationship Id="rId12" Type="http://schemas.openxmlformats.org/officeDocument/2006/relationships/hyperlink" Target="https://podminky.urs.cz/item/CS_URS_2024_01/919112111" TargetMode="External" /><Relationship Id="rId13" Type="http://schemas.openxmlformats.org/officeDocument/2006/relationships/hyperlink" Target="https://podminky.urs.cz/item/CS_URS_2024_01/919121212" TargetMode="External" /><Relationship Id="rId14" Type="http://schemas.openxmlformats.org/officeDocument/2006/relationships/hyperlink" Target="https://podminky.urs.cz/item/CS_URS_2024_01/938909611" TargetMode="External" /><Relationship Id="rId15" Type="http://schemas.openxmlformats.org/officeDocument/2006/relationships/hyperlink" Target="https://podminky.urs.cz/item/CS_URS_2024_01/998225111" TargetMode="External" /><Relationship Id="rId16" Type="http://schemas.openxmlformats.org/officeDocument/2006/relationships/hyperlink" Target="https://podminky.urs.cz/item/CS_URS_2024_01/997221551" TargetMode="External" /><Relationship Id="rId17" Type="http://schemas.openxmlformats.org/officeDocument/2006/relationships/hyperlink" Target="https://podminky.urs.cz/item/CS_URS_2024_01/997221559" TargetMode="External" /><Relationship Id="rId18" Type="http://schemas.openxmlformats.org/officeDocument/2006/relationships/hyperlink" Target="https://podminky.urs.cz/item/CS_URS_2024_01/997221873" TargetMode="External" /><Relationship Id="rId19" Type="http://schemas.openxmlformats.org/officeDocument/2006/relationships/hyperlink" Target="https://podminky.urs.cz/item/CS_URS_2024_01/997221611" TargetMode="External" /><Relationship Id="rId20" Type="http://schemas.openxmlformats.org/officeDocument/2006/relationships/hyperlink" Target="https://podminky.urs.cz/item/CS_URS_2024_01/997221561" TargetMode="External" /><Relationship Id="rId21" Type="http://schemas.openxmlformats.org/officeDocument/2006/relationships/hyperlink" Target="https://podminky.urs.cz/item/CS_URS_2024_01/997221569" TargetMode="External" /><Relationship Id="rId22" Type="http://schemas.openxmlformats.org/officeDocument/2006/relationships/hyperlink" Target="https://podminky.urs.cz/item/CS_URS_2024_01/997221875" TargetMode="External" /><Relationship Id="rId2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421" TargetMode="External" /><Relationship Id="rId2" Type="http://schemas.openxmlformats.org/officeDocument/2006/relationships/hyperlink" Target="https://podminky.urs.cz/item/CS_URS_2024_01/113107442" TargetMode="External" /><Relationship Id="rId3" Type="http://schemas.openxmlformats.org/officeDocument/2006/relationships/hyperlink" Target="https://podminky.urs.cz/item/CS_URS_2024_01/113154323" TargetMode="External" /><Relationship Id="rId4" Type="http://schemas.openxmlformats.org/officeDocument/2006/relationships/hyperlink" Target="https://podminky.urs.cz/item/CS_URS_2024_01/131151100" TargetMode="External" /><Relationship Id="rId5" Type="http://schemas.openxmlformats.org/officeDocument/2006/relationships/hyperlink" Target="https://podminky.urs.cz/item/CS_URS_2024_01/131213701" TargetMode="External" /><Relationship Id="rId6" Type="http://schemas.openxmlformats.org/officeDocument/2006/relationships/hyperlink" Target="https://podminky.urs.cz/item/CS_URS_2024_01/132251101" TargetMode="External" /><Relationship Id="rId7" Type="http://schemas.openxmlformats.org/officeDocument/2006/relationships/hyperlink" Target="https://podminky.urs.cz/item/CS_URS_2024_01/174151101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62751119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81951112" TargetMode="External" /><Relationship Id="rId12" Type="http://schemas.openxmlformats.org/officeDocument/2006/relationships/hyperlink" Target="https://podminky.urs.cz/item/CS_URS_2024_01/452311162" TargetMode="External" /><Relationship Id="rId13" Type="http://schemas.openxmlformats.org/officeDocument/2006/relationships/hyperlink" Target="https://podminky.urs.cz/item/CS_URS_2024_01/451317111" TargetMode="External" /><Relationship Id="rId14" Type="http://schemas.openxmlformats.org/officeDocument/2006/relationships/hyperlink" Target="https://podminky.urs.cz/item/CS_URS_2024_01/465513227" TargetMode="External" /><Relationship Id="rId15" Type="http://schemas.openxmlformats.org/officeDocument/2006/relationships/hyperlink" Target="https://podminky.urs.cz/item/CS_URS_2024_01/451573111" TargetMode="External" /><Relationship Id="rId16" Type="http://schemas.openxmlformats.org/officeDocument/2006/relationships/hyperlink" Target="https://podminky.urs.cz/item/CS_URS_2024_01/452311151" TargetMode="External" /><Relationship Id="rId17" Type="http://schemas.openxmlformats.org/officeDocument/2006/relationships/hyperlink" Target="https://podminky.urs.cz/item/CS_URS_2024_01/564861011" TargetMode="External" /><Relationship Id="rId18" Type="http://schemas.openxmlformats.org/officeDocument/2006/relationships/hyperlink" Target="https://podminky.urs.cz/item/CS_URS_2024_01/577145032" TargetMode="External" /><Relationship Id="rId19" Type="http://schemas.openxmlformats.org/officeDocument/2006/relationships/hyperlink" Target="https://podminky.urs.cz/item/CS_URS_2024_01/573231107" TargetMode="External" /><Relationship Id="rId20" Type="http://schemas.openxmlformats.org/officeDocument/2006/relationships/hyperlink" Target="https://podminky.urs.cz/item/CS_URS_2024_01/577145132" TargetMode="External" /><Relationship Id="rId21" Type="http://schemas.openxmlformats.org/officeDocument/2006/relationships/hyperlink" Target="https://podminky.urs.cz/item/CS_URS_2024_01/573231106" TargetMode="External" /><Relationship Id="rId22" Type="http://schemas.openxmlformats.org/officeDocument/2006/relationships/hyperlink" Target="https://podminky.urs.cz/item/CS_URS_2024_01/577144131" TargetMode="External" /><Relationship Id="rId23" Type="http://schemas.openxmlformats.org/officeDocument/2006/relationships/hyperlink" Target="https://podminky.urs.cz/item/CS_URS_2024_01/569931132" TargetMode="External" /><Relationship Id="rId24" Type="http://schemas.openxmlformats.org/officeDocument/2006/relationships/hyperlink" Target="https://podminky.urs.cz/item/CS_URS_2024_01/564950413" TargetMode="External" /><Relationship Id="rId25" Type="http://schemas.openxmlformats.org/officeDocument/2006/relationships/hyperlink" Target="https://podminky.urs.cz/item/CS_URS_2024_01/577145032" TargetMode="External" /><Relationship Id="rId26" Type="http://schemas.openxmlformats.org/officeDocument/2006/relationships/hyperlink" Target="https://podminky.urs.cz/item/CS_URS_2024_01/912221111" TargetMode="External" /><Relationship Id="rId27" Type="http://schemas.openxmlformats.org/officeDocument/2006/relationships/hyperlink" Target="https://podminky.urs.cz/item/CS_URS_2024_01/915611111" TargetMode="External" /><Relationship Id="rId28" Type="http://schemas.openxmlformats.org/officeDocument/2006/relationships/hyperlink" Target="https://podminky.urs.cz/item/CS_URS_2024_01/915211112" TargetMode="External" /><Relationship Id="rId29" Type="http://schemas.openxmlformats.org/officeDocument/2006/relationships/hyperlink" Target="https://podminky.urs.cz/item/CS_URS_2024_01/919112111" TargetMode="External" /><Relationship Id="rId30" Type="http://schemas.openxmlformats.org/officeDocument/2006/relationships/hyperlink" Target="https://podminky.urs.cz/item/CS_URS_2024_01/919121212" TargetMode="External" /><Relationship Id="rId31" Type="http://schemas.openxmlformats.org/officeDocument/2006/relationships/hyperlink" Target="https://podminky.urs.cz/item/CS_URS_2024_01/938902151" TargetMode="External" /><Relationship Id="rId32" Type="http://schemas.openxmlformats.org/officeDocument/2006/relationships/hyperlink" Target="https://podminky.urs.cz/item/CS_URS_2024_01/938902421" TargetMode="External" /><Relationship Id="rId33" Type="http://schemas.openxmlformats.org/officeDocument/2006/relationships/hyperlink" Target="https://podminky.urs.cz/item/CS_URS_2024_01/938909611" TargetMode="External" /><Relationship Id="rId34" Type="http://schemas.openxmlformats.org/officeDocument/2006/relationships/hyperlink" Target="https://podminky.urs.cz/item/CS_URS_2024_01/966008112" TargetMode="External" /><Relationship Id="rId35" Type="http://schemas.openxmlformats.org/officeDocument/2006/relationships/hyperlink" Target="https://podminky.urs.cz/item/CS_URS_2024_01/966008113" TargetMode="External" /><Relationship Id="rId36" Type="http://schemas.openxmlformats.org/officeDocument/2006/relationships/hyperlink" Target="https://podminky.urs.cz/item/CS_URS_2024_01/966008311" TargetMode="External" /><Relationship Id="rId37" Type="http://schemas.openxmlformats.org/officeDocument/2006/relationships/hyperlink" Target="https://podminky.urs.cz/item/CS_URS_2024_01/919551112" TargetMode="External" /><Relationship Id="rId38" Type="http://schemas.openxmlformats.org/officeDocument/2006/relationships/hyperlink" Target="https://podminky.urs.cz/item/CS_URS_2024_01/919551113" TargetMode="External" /><Relationship Id="rId39" Type="http://schemas.openxmlformats.org/officeDocument/2006/relationships/hyperlink" Target="https://podminky.urs.cz/item/CS_URS_2024_01/919551114" TargetMode="External" /><Relationship Id="rId40" Type="http://schemas.openxmlformats.org/officeDocument/2006/relationships/hyperlink" Target="https://podminky.urs.cz/item/CS_URS_2024_01/919535556" TargetMode="External" /><Relationship Id="rId41" Type="http://schemas.openxmlformats.org/officeDocument/2006/relationships/hyperlink" Target="https://podminky.urs.cz/item/CS_URS_2024_01/899658211" TargetMode="External" /><Relationship Id="rId42" Type="http://schemas.openxmlformats.org/officeDocument/2006/relationships/hyperlink" Target="https://podminky.urs.cz/item/CS_URS_2024_01/998225111" TargetMode="External" /><Relationship Id="rId43" Type="http://schemas.openxmlformats.org/officeDocument/2006/relationships/hyperlink" Target="https://podminky.urs.cz/item/CS_URS_2024_01/997221611" TargetMode="External" /><Relationship Id="rId44" Type="http://schemas.openxmlformats.org/officeDocument/2006/relationships/hyperlink" Target="https://podminky.urs.cz/item/CS_URS_2024_01/997221551" TargetMode="External" /><Relationship Id="rId45" Type="http://schemas.openxmlformats.org/officeDocument/2006/relationships/hyperlink" Target="https://podminky.urs.cz/item/CS_URS_2024_01/997221559" TargetMode="External" /><Relationship Id="rId46" Type="http://schemas.openxmlformats.org/officeDocument/2006/relationships/hyperlink" Target="https://podminky.urs.cz/item/CS_URS_2024_01/997221873" TargetMode="External" /><Relationship Id="rId47" Type="http://schemas.openxmlformats.org/officeDocument/2006/relationships/hyperlink" Target="https://podminky.urs.cz/item/CS_URS_2024_01/997221611" TargetMode="External" /><Relationship Id="rId48" Type="http://schemas.openxmlformats.org/officeDocument/2006/relationships/hyperlink" Target="https://podminky.urs.cz/item/CS_URS_2024_01/997221561" TargetMode="External" /><Relationship Id="rId49" Type="http://schemas.openxmlformats.org/officeDocument/2006/relationships/hyperlink" Target="https://podminky.urs.cz/item/CS_URS_2024_01/997221569" TargetMode="External" /><Relationship Id="rId50" Type="http://schemas.openxmlformats.org/officeDocument/2006/relationships/hyperlink" Target="https://podminky.urs.cz/item/CS_URS_2024_01/997221862" TargetMode="External" /><Relationship Id="rId51" Type="http://schemas.openxmlformats.org/officeDocument/2006/relationships/hyperlink" Target="https://podminky.urs.cz/item/CS_URS_2024_01/997221875" TargetMode="External" /><Relationship Id="rId5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421" TargetMode="External" /><Relationship Id="rId2" Type="http://schemas.openxmlformats.org/officeDocument/2006/relationships/hyperlink" Target="https://podminky.urs.cz/item/CS_URS_2024_01/113107442" TargetMode="External" /><Relationship Id="rId3" Type="http://schemas.openxmlformats.org/officeDocument/2006/relationships/hyperlink" Target="https://podminky.urs.cz/item/CS_URS_2024_01/113154323" TargetMode="External" /><Relationship Id="rId4" Type="http://schemas.openxmlformats.org/officeDocument/2006/relationships/hyperlink" Target="https://podminky.urs.cz/item/CS_URS_2024_01/131151100" TargetMode="External" /><Relationship Id="rId5" Type="http://schemas.openxmlformats.org/officeDocument/2006/relationships/hyperlink" Target="https://podminky.urs.cz/item/CS_URS_2024_01/131213701" TargetMode="External" /><Relationship Id="rId6" Type="http://schemas.openxmlformats.org/officeDocument/2006/relationships/hyperlink" Target="https://podminky.urs.cz/item/CS_URS_2024_01/132251101" TargetMode="External" /><Relationship Id="rId7" Type="http://schemas.openxmlformats.org/officeDocument/2006/relationships/hyperlink" Target="https://podminky.urs.cz/item/CS_URS_2024_01/174151101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62751119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81951112" TargetMode="External" /><Relationship Id="rId12" Type="http://schemas.openxmlformats.org/officeDocument/2006/relationships/hyperlink" Target="https://podminky.urs.cz/item/CS_URS_2024_01/452311162" TargetMode="External" /><Relationship Id="rId13" Type="http://schemas.openxmlformats.org/officeDocument/2006/relationships/hyperlink" Target="https://podminky.urs.cz/item/CS_URS_2024_01/451317111" TargetMode="External" /><Relationship Id="rId14" Type="http://schemas.openxmlformats.org/officeDocument/2006/relationships/hyperlink" Target="https://podminky.urs.cz/item/CS_URS_2024_01/465513227" TargetMode="External" /><Relationship Id="rId15" Type="http://schemas.openxmlformats.org/officeDocument/2006/relationships/hyperlink" Target="https://podminky.urs.cz/item/CS_URS_2024_01/451573111" TargetMode="External" /><Relationship Id="rId16" Type="http://schemas.openxmlformats.org/officeDocument/2006/relationships/hyperlink" Target="https://podminky.urs.cz/item/CS_URS_2024_01/452311151" TargetMode="External" /><Relationship Id="rId17" Type="http://schemas.openxmlformats.org/officeDocument/2006/relationships/hyperlink" Target="https://podminky.urs.cz/item/CS_URS_2024_01/564861011" TargetMode="External" /><Relationship Id="rId18" Type="http://schemas.openxmlformats.org/officeDocument/2006/relationships/hyperlink" Target="https://podminky.urs.cz/item/CS_URS_2024_01/577145032" TargetMode="External" /><Relationship Id="rId19" Type="http://schemas.openxmlformats.org/officeDocument/2006/relationships/hyperlink" Target="https://podminky.urs.cz/item/CS_URS_2024_01/573231107" TargetMode="External" /><Relationship Id="rId20" Type="http://schemas.openxmlformats.org/officeDocument/2006/relationships/hyperlink" Target="https://podminky.urs.cz/item/CS_URS_2024_01/577145132" TargetMode="External" /><Relationship Id="rId21" Type="http://schemas.openxmlformats.org/officeDocument/2006/relationships/hyperlink" Target="https://podminky.urs.cz/item/CS_URS_2024_01/573231106" TargetMode="External" /><Relationship Id="rId22" Type="http://schemas.openxmlformats.org/officeDocument/2006/relationships/hyperlink" Target="https://podminky.urs.cz/item/CS_URS_2024_01/577144131" TargetMode="External" /><Relationship Id="rId23" Type="http://schemas.openxmlformats.org/officeDocument/2006/relationships/hyperlink" Target="https://podminky.urs.cz/item/CS_URS_2024_01/569931132" TargetMode="External" /><Relationship Id="rId24" Type="http://schemas.openxmlformats.org/officeDocument/2006/relationships/hyperlink" Target="https://podminky.urs.cz/item/CS_URS_2024_01/564950413" TargetMode="External" /><Relationship Id="rId25" Type="http://schemas.openxmlformats.org/officeDocument/2006/relationships/hyperlink" Target="https://podminky.urs.cz/item/CS_URS_2024_01/912221111" TargetMode="External" /><Relationship Id="rId26" Type="http://schemas.openxmlformats.org/officeDocument/2006/relationships/hyperlink" Target="https://podminky.urs.cz/item/CS_URS_2024_01/915611111" TargetMode="External" /><Relationship Id="rId27" Type="http://schemas.openxmlformats.org/officeDocument/2006/relationships/hyperlink" Target="https://podminky.urs.cz/item/CS_URS_2024_01/915211112" TargetMode="External" /><Relationship Id="rId28" Type="http://schemas.openxmlformats.org/officeDocument/2006/relationships/hyperlink" Target="https://podminky.urs.cz/item/CS_URS_2024_01/919112111" TargetMode="External" /><Relationship Id="rId29" Type="http://schemas.openxmlformats.org/officeDocument/2006/relationships/hyperlink" Target="https://podminky.urs.cz/item/CS_URS_2024_01/919121212" TargetMode="External" /><Relationship Id="rId30" Type="http://schemas.openxmlformats.org/officeDocument/2006/relationships/hyperlink" Target="https://podminky.urs.cz/item/CS_URS_2024_01/938902151" TargetMode="External" /><Relationship Id="rId31" Type="http://schemas.openxmlformats.org/officeDocument/2006/relationships/hyperlink" Target="https://podminky.urs.cz/item/CS_URS_2024_01/938902421" TargetMode="External" /><Relationship Id="rId32" Type="http://schemas.openxmlformats.org/officeDocument/2006/relationships/hyperlink" Target="https://podminky.urs.cz/item/CS_URS_2024_01/938909611" TargetMode="External" /><Relationship Id="rId33" Type="http://schemas.openxmlformats.org/officeDocument/2006/relationships/hyperlink" Target="https://podminky.urs.cz/item/CS_URS_2024_01/966008112" TargetMode="External" /><Relationship Id="rId34" Type="http://schemas.openxmlformats.org/officeDocument/2006/relationships/hyperlink" Target="https://podminky.urs.cz/item/CS_URS_2024_01/966008311" TargetMode="External" /><Relationship Id="rId35" Type="http://schemas.openxmlformats.org/officeDocument/2006/relationships/hyperlink" Target="https://podminky.urs.cz/item/CS_URS_2024_01/919551112" TargetMode="External" /><Relationship Id="rId36" Type="http://schemas.openxmlformats.org/officeDocument/2006/relationships/hyperlink" Target="https://podminky.urs.cz/item/CS_URS_2024_01/919551114" TargetMode="External" /><Relationship Id="rId37" Type="http://schemas.openxmlformats.org/officeDocument/2006/relationships/hyperlink" Target="https://podminky.urs.cz/item/CS_URS_2024_01/919535556" TargetMode="External" /><Relationship Id="rId38" Type="http://schemas.openxmlformats.org/officeDocument/2006/relationships/hyperlink" Target="https://podminky.urs.cz/item/CS_URS_2024_01/899658211" TargetMode="External" /><Relationship Id="rId39" Type="http://schemas.openxmlformats.org/officeDocument/2006/relationships/hyperlink" Target="https://podminky.urs.cz/item/CS_URS_2024_01/998225111" TargetMode="External" /><Relationship Id="rId40" Type="http://schemas.openxmlformats.org/officeDocument/2006/relationships/hyperlink" Target="https://podminky.urs.cz/item/CS_URS_2024_01/997221611" TargetMode="External" /><Relationship Id="rId41" Type="http://schemas.openxmlformats.org/officeDocument/2006/relationships/hyperlink" Target="https://podminky.urs.cz/item/CS_URS_2024_01/997221551" TargetMode="External" /><Relationship Id="rId42" Type="http://schemas.openxmlformats.org/officeDocument/2006/relationships/hyperlink" Target="https://podminky.urs.cz/item/CS_URS_2024_01/997221559" TargetMode="External" /><Relationship Id="rId43" Type="http://schemas.openxmlformats.org/officeDocument/2006/relationships/hyperlink" Target="https://podminky.urs.cz/item/CS_URS_2024_01/997221873" TargetMode="External" /><Relationship Id="rId44" Type="http://schemas.openxmlformats.org/officeDocument/2006/relationships/hyperlink" Target="https://podminky.urs.cz/item/CS_URS_2024_01/997221611" TargetMode="External" /><Relationship Id="rId45" Type="http://schemas.openxmlformats.org/officeDocument/2006/relationships/hyperlink" Target="https://podminky.urs.cz/item/CS_URS_2024_01/997221561" TargetMode="External" /><Relationship Id="rId46" Type="http://schemas.openxmlformats.org/officeDocument/2006/relationships/hyperlink" Target="https://podminky.urs.cz/item/CS_URS_2024_01/997221569" TargetMode="External" /><Relationship Id="rId47" Type="http://schemas.openxmlformats.org/officeDocument/2006/relationships/hyperlink" Target="https://podminky.urs.cz/item/CS_URS_2024_01/997221862" TargetMode="External" /><Relationship Id="rId48" Type="http://schemas.openxmlformats.org/officeDocument/2006/relationships/hyperlink" Target="https://podminky.urs.cz/item/CS_URS_2024_01/997221875" TargetMode="External" /><Relationship Id="rId4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54321" TargetMode="External" /><Relationship Id="rId2" Type="http://schemas.openxmlformats.org/officeDocument/2006/relationships/hyperlink" Target="https://podminky.urs.cz/item/CS_URS_2024_01/113154323" TargetMode="External" /><Relationship Id="rId3" Type="http://schemas.openxmlformats.org/officeDocument/2006/relationships/hyperlink" Target="https://podminky.urs.cz/item/CS_URS_2024_01/131213701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62751119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81951112" TargetMode="External" /><Relationship Id="rId8" Type="http://schemas.openxmlformats.org/officeDocument/2006/relationships/hyperlink" Target="https://podminky.urs.cz/item/CS_URS_2024_01/451317111" TargetMode="External" /><Relationship Id="rId9" Type="http://schemas.openxmlformats.org/officeDocument/2006/relationships/hyperlink" Target="https://podminky.urs.cz/item/CS_URS_2024_01/465513227" TargetMode="External" /><Relationship Id="rId10" Type="http://schemas.openxmlformats.org/officeDocument/2006/relationships/hyperlink" Target="https://podminky.urs.cz/item/CS_URS_2024_01/577145032" TargetMode="External" /><Relationship Id="rId11" Type="http://schemas.openxmlformats.org/officeDocument/2006/relationships/hyperlink" Target="https://podminky.urs.cz/item/CS_URS_2024_01/577145132" TargetMode="External" /><Relationship Id="rId12" Type="http://schemas.openxmlformats.org/officeDocument/2006/relationships/hyperlink" Target="https://podminky.urs.cz/item/CS_URS_2024_01/573231106" TargetMode="External" /><Relationship Id="rId13" Type="http://schemas.openxmlformats.org/officeDocument/2006/relationships/hyperlink" Target="https://podminky.urs.cz/item/CS_URS_2024_01/577144131" TargetMode="External" /><Relationship Id="rId14" Type="http://schemas.openxmlformats.org/officeDocument/2006/relationships/hyperlink" Target="https://podminky.urs.cz/item/CS_URS_2024_01/569931132" TargetMode="External" /><Relationship Id="rId15" Type="http://schemas.openxmlformats.org/officeDocument/2006/relationships/hyperlink" Target="https://podminky.urs.cz/item/CS_URS_2024_01/915611111" TargetMode="External" /><Relationship Id="rId16" Type="http://schemas.openxmlformats.org/officeDocument/2006/relationships/hyperlink" Target="https://podminky.urs.cz/item/CS_URS_2024_01/915211112" TargetMode="External" /><Relationship Id="rId17" Type="http://schemas.openxmlformats.org/officeDocument/2006/relationships/hyperlink" Target="https://podminky.urs.cz/item/CS_URS_2024_01/919112111" TargetMode="External" /><Relationship Id="rId18" Type="http://schemas.openxmlformats.org/officeDocument/2006/relationships/hyperlink" Target="https://podminky.urs.cz/item/CS_URS_2024_01/919121212" TargetMode="External" /><Relationship Id="rId19" Type="http://schemas.openxmlformats.org/officeDocument/2006/relationships/hyperlink" Target="https://podminky.urs.cz/item/CS_URS_2024_01/938909611" TargetMode="External" /><Relationship Id="rId20" Type="http://schemas.openxmlformats.org/officeDocument/2006/relationships/hyperlink" Target="https://podminky.urs.cz/item/CS_URS_2024_01/938902421" TargetMode="External" /><Relationship Id="rId21" Type="http://schemas.openxmlformats.org/officeDocument/2006/relationships/hyperlink" Target="https://podminky.urs.cz/item/CS_URS_2024_01/966008311" TargetMode="External" /><Relationship Id="rId22" Type="http://schemas.openxmlformats.org/officeDocument/2006/relationships/hyperlink" Target="https://podminky.urs.cz/item/CS_URS_2024_01/977213214" TargetMode="External" /><Relationship Id="rId23" Type="http://schemas.openxmlformats.org/officeDocument/2006/relationships/hyperlink" Target="https://podminky.urs.cz/item/CS_URS_2024_01/998225111" TargetMode="External" /><Relationship Id="rId24" Type="http://schemas.openxmlformats.org/officeDocument/2006/relationships/hyperlink" Target="https://podminky.urs.cz/item/CS_URS_2024_01/997221611" TargetMode="External" /><Relationship Id="rId25" Type="http://schemas.openxmlformats.org/officeDocument/2006/relationships/hyperlink" Target="https://podminky.urs.cz/item/CS_URS_2024_01/997221551" TargetMode="External" /><Relationship Id="rId26" Type="http://schemas.openxmlformats.org/officeDocument/2006/relationships/hyperlink" Target="https://podminky.urs.cz/item/CS_URS_2024_01/997221559" TargetMode="External" /><Relationship Id="rId27" Type="http://schemas.openxmlformats.org/officeDocument/2006/relationships/hyperlink" Target="https://podminky.urs.cz/item/CS_URS_2024_01/997221873" TargetMode="External" /><Relationship Id="rId28" Type="http://schemas.openxmlformats.org/officeDocument/2006/relationships/hyperlink" Target="https://podminky.urs.cz/item/CS_URS_2024_01/997221611" TargetMode="External" /><Relationship Id="rId29" Type="http://schemas.openxmlformats.org/officeDocument/2006/relationships/hyperlink" Target="https://podminky.urs.cz/item/CS_URS_2024_01/997221561" TargetMode="External" /><Relationship Id="rId30" Type="http://schemas.openxmlformats.org/officeDocument/2006/relationships/hyperlink" Target="https://podminky.urs.cz/item/CS_URS_2024_01/997221569" TargetMode="External" /><Relationship Id="rId31" Type="http://schemas.openxmlformats.org/officeDocument/2006/relationships/hyperlink" Target="https://podminky.urs.cz/item/CS_URS_2024_01/997221862" TargetMode="External" /><Relationship Id="rId32" Type="http://schemas.openxmlformats.org/officeDocument/2006/relationships/hyperlink" Target="https://podminky.urs.cz/item/CS_URS_2024_01/767662120" TargetMode="External" /><Relationship Id="rId33" Type="http://schemas.openxmlformats.org/officeDocument/2006/relationships/hyperlink" Target="https://podminky.urs.cz/item/CS_URS_2024_01/998767101" TargetMode="External" /><Relationship Id="rId34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II/198 Přimda – Nová Ves, oprava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17. 1. 2024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Správa a údržba silnic Plzeňského kraje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SG Geotechnika a.s.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ROMAN MITAS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ROUND(SUM(AG55:AG59),2)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ROUND(SUM(AS55:AS59),2)</f>
        <v>0</v>
      </c>
      <c r="AT54" s="107">
        <f>ROUND(SUM(AV54:AW54),2)</f>
        <v>0</v>
      </c>
      <c r="AU54" s="108">
        <f>ROUND(SUM(AU55:AU59),5)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ROUND(SUM(AZ55:AZ59),2)</f>
        <v>0</v>
      </c>
      <c r="BA54" s="107">
        <f>ROUND(SUM(BA55:BA59),2)</f>
        <v>0</v>
      </c>
      <c r="BB54" s="107">
        <f>ROUND(SUM(BB55:BB59),2)</f>
        <v>0</v>
      </c>
      <c r="BC54" s="107">
        <f>ROUND(SUM(BC55:BC59),2)</f>
        <v>0</v>
      </c>
      <c r="BD54" s="109">
        <f>ROUND(SUM(BD55:BD59),2)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'00 - VEDLEJŠÍ A OSTATNÍ N...'!J30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'00 - VEDLEJŠÍ A OSTATNÍ N...'!P81</f>
        <v>0</v>
      </c>
      <c r="AV55" s="121">
        <f>'00 - VEDLEJŠÍ A OSTATNÍ N...'!J33</f>
        <v>0</v>
      </c>
      <c r="AW55" s="121">
        <f>'00 - VEDLEJŠÍ A OSTATNÍ N...'!J34</f>
        <v>0</v>
      </c>
      <c r="AX55" s="121">
        <f>'00 - VEDLEJŠÍ A OSTATNÍ N...'!J35</f>
        <v>0</v>
      </c>
      <c r="AY55" s="121">
        <f>'00 - VEDLEJŠÍ A OSTATNÍ N...'!J36</f>
        <v>0</v>
      </c>
      <c r="AZ55" s="121">
        <f>'00 - VEDLEJŠÍ A OSTATNÍ N...'!F33</f>
        <v>0</v>
      </c>
      <c r="BA55" s="121">
        <f>'00 - VEDLEJŠÍ A OSTATNÍ N...'!F34</f>
        <v>0</v>
      </c>
      <c r="BB55" s="121">
        <f>'00 - VEDLEJŠÍ A OSTATNÍ N...'!F35</f>
        <v>0</v>
      </c>
      <c r="BC55" s="121">
        <f>'00 - VEDLEJŠÍ A OSTATNÍ N...'!F36</f>
        <v>0</v>
      </c>
      <c r="BD55" s="123">
        <f>'00 - VEDLEJŠÍ A OSTATNÍ N...'!F37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112" t="s">
        <v>76</v>
      </c>
      <c r="B56" s="113"/>
      <c r="C56" s="114"/>
      <c r="D56" s="115" t="s">
        <v>14</v>
      </c>
      <c r="E56" s="115"/>
      <c r="F56" s="115"/>
      <c r="G56" s="115"/>
      <c r="H56" s="115"/>
      <c r="I56" s="116"/>
      <c r="J56" s="115" t="s">
        <v>83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'01 - 1.ETAPA'!J30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84</v>
      </c>
      <c r="AR56" s="119"/>
      <c r="AS56" s="120">
        <v>0</v>
      </c>
      <c r="AT56" s="121">
        <f>ROUND(SUM(AV56:AW56),2)</f>
        <v>0</v>
      </c>
      <c r="AU56" s="122">
        <f>'01 - 1.ETAPA'!P86</f>
        <v>0</v>
      </c>
      <c r="AV56" s="121">
        <f>'01 - 1.ETAPA'!J33</f>
        <v>0</v>
      </c>
      <c r="AW56" s="121">
        <f>'01 - 1.ETAPA'!J34</f>
        <v>0</v>
      </c>
      <c r="AX56" s="121">
        <f>'01 - 1.ETAPA'!J35</f>
        <v>0</v>
      </c>
      <c r="AY56" s="121">
        <f>'01 - 1.ETAPA'!J36</f>
        <v>0</v>
      </c>
      <c r="AZ56" s="121">
        <f>'01 - 1.ETAPA'!F33</f>
        <v>0</v>
      </c>
      <c r="BA56" s="121">
        <f>'01 - 1.ETAPA'!F34</f>
        <v>0</v>
      </c>
      <c r="BB56" s="121">
        <f>'01 - 1.ETAPA'!F35</f>
        <v>0</v>
      </c>
      <c r="BC56" s="121">
        <f>'01 - 1.ETAPA'!F36</f>
        <v>0</v>
      </c>
      <c r="BD56" s="123">
        <f>'01 - 1.ETAPA'!F37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7" customFormat="1" ht="16.5" customHeight="1">
      <c r="A57" s="112" t="s">
        <v>76</v>
      </c>
      <c r="B57" s="113"/>
      <c r="C57" s="114"/>
      <c r="D57" s="115" t="s">
        <v>86</v>
      </c>
      <c r="E57" s="115"/>
      <c r="F57" s="115"/>
      <c r="G57" s="115"/>
      <c r="H57" s="115"/>
      <c r="I57" s="116"/>
      <c r="J57" s="115" t="s">
        <v>87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'02 - 2.ETAPA'!J30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84</v>
      </c>
      <c r="AR57" s="119"/>
      <c r="AS57" s="120">
        <v>0</v>
      </c>
      <c r="AT57" s="121">
        <f>ROUND(SUM(AV57:AW57),2)</f>
        <v>0</v>
      </c>
      <c r="AU57" s="122">
        <f>'02 - 2.ETAPA'!P86</f>
        <v>0</v>
      </c>
      <c r="AV57" s="121">
        <f>'02 - 2.ETAPA'!J33</f>
        <v>0</v>
      </c>
      <c r="AW57" s="121">
        <f>'02 - 2.ETAPA'!J34</f>
        <v>0</v>
      </c>
      <c r="AX57" s="121">
        <f>'02 - 2.ETAPA'!J35</f>
        <v>0</v>
      </c>
      <c r="AY57" s="121">
        <f>'02 - 2.ETAPA'!J36</f>
        <v>0</v>
      </c>
      <c r="AZ57" s="121">
        <f>'02 - 2.ETAPA'!F33</f>
        <v>0</v>
      </c>
      <c r="BA57" s="121">
        <f>'02 - 2.ETAPA'!F34</f>
        <v>0</v>
      </c>
      <c r="BB57" s="121">
        <f>'02 - 2.ETAPA'!F35</f>
        <v>0</v>
      </c>
      <c r="BC57" s="121">
        <f>'02 - 2.ETAPA'!F36</f>
        <v>0</v>
      </c>
      <c r="BD57" s="123">
        <f>'02 - 2.ETAPA'!F37</f>
        <v>0</v>
      </c>
      <c r="BE57" s="7"/>
      <c r="BT57" s="124" t="s">
        <v>80</v>
      </c>
      <c r="BV57" s="124" t="s">
        <v>74</v>
      </c>
      <c r="BW57" s="124" t="s">
        <v>88</v>
      </c>
      <c r="BX57" s="124" t="s">
        <v>5</v>
      </c>
      <c r="CL57" s="124" t="s">
        <v>19</v>
      </c>
      <c r="CM57" s="124" t="s">
        <v>82</v>
      </c>
    </row>
    <row r="58" s="7" customFormat="1" ht="16.5" customHeight="1">
      <c r="A58" s="112" t="s">
        <v>76</v>
      </c>
      <c r="B58" s="113"/>
      <c r="C58" s="114"/>
      <c r="D58" s="115" t="s">
        <v>89</v>
      </c>
      <c r="E58" s="115"/>
      <c r="F58" s="115"/>
      <c r="G58" s="115"/>
      <c r="H58" s="115"/>
      <c r="I58" s="116"/>
      <c r="J58" s="115" t="s">
        <v>90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'03 - 3.ETAPA'!J30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84</v>
      </c>
      <c r="AR58" s="119"/>
      <c r="AS58" s="120">
        <v>0</v>
      </c>
      <c r="AT58" s="121">
        <f>ROUND(SUM(AV58:AW58),2)</f>
        <v>0</v>
      </c>
      <c r="AU58" s="122">
        <f>'03 - 3.ETAPA'!P86</f>
        <v>0</v>
      </c>
      <c r="AV58" s="121">
        <f>'03 - 3.ETAPA'!J33</f>
        <v>0</v>
      </c>
      <c r="AW58" s="121">
        <f>'03 - 3.ETAPA'!J34</f>
        <v>0</v>
      </c>
      <c r="AX58" s="121">
        <f>'03 - 3.ETAPA'!J35</f>
        <v>0</v>
      </c>
      <c r="AY58" s="121">
        <f>'03 - 3.ETAPA'!J36</f>
        <v>0</v>
      </c>
      <c r="AZ58" s="121">
        <f>'03 - 3.ETAPA'!F33</f>
        <v>0</v>
      </c>
      <c r="BA58" s="121">
        <f>'03 - 3.ETAPA'!F34</f>
        <v>0</v>
      </c>
      <c r="BB58" s="121">
        <f>'03 - 3.ETAPA'!F35</f>
        <v>0</v>
      </c>
      <c r="BC58" s="121">
        <f>'03 - 3.ETAPA'!F36</f>
        <v>0</v>
      </c>
      <c r="BD58" s="123">
        <f>'03 - 3.ETAPA'!F37</f>
        <v>0</v>
      </c>
      <c r="BE58" s="7"/>
      <c r="BT58" s="124" t="s">
        <v>80</v>
      </c>
      <c r="BV58" s="124" t="s">
        <v>74</v>
      </c>
      <c r="BW58" s="124" t="s">
        <v>91</v>
      </c>
      <c r="BX58" s="124" t="s">
        <v>5</v>
      </c>
      <c r="CL58" s="124" t="s">
        <v>19</v>
      </c>
      <c r="CM58" s="124" t="s">
        <v>82</v>
      </c>
    </row>
    <row r="59" s="7" customFormat="1" ht="16.5" customHeight="1">
      <c r="A59" s="112" t="s">
        <v>76</v>
      </c>
      <c r="B59" s="113"/>
      <c r="C59" s="114"/>
      <c r="D59" s="115" t="s">
        <v>92</v>
      </c>
      <c r="E59" s="115"/>
      <c r="F59" s="115"/>
      <c r="G59" s="115"/>
      <c r="H59" s="115"/>
      <c r="I59" s="116"/>
      <c r="J59" s="115" t="s">
        <v>93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'04 - 4.ETAPA'!J30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84</v>
      </c>
      <c r="AR59" s="119"/>
      <c r="AS59" s="125">
        <v>0</v>
      </c>
      <c r="AT59" s="126">
        <f>ROUND(SUM(AV59:AW59),2)</f>
        <v>0</v>
      </c>
      <c r="AU59" s="127">
        <f>'04 - 4.ETAPA'!P88</f>
        <v>0</v>
      </c>
      <c r="AV59" s="126">
        <f>'04 - 4.ETAPA'!J33</f>
        <v>0</v>
      </c>
      <c r="AW59" s="126">
        <f>'04 - 4.ETAPA'!J34</f>
        <v>0</v>
      </c>
      <c r="AX59" s="126">
        <f>'04 - 4.ETAPA'!J35</f>
        <v>0</v>
      </c>
      <c r="AY59" s="126">
        <f>'04 - 4.ETAPA'!J36</f>
        <v>0</v>
      </c>
      <c r="AZ59" s="126">
        <f>'04 - 4.ETAPA'!F33</f>
        <v>0</v>
      </c>
      <c r="BA59" s="126">
        <f>'04 - 4.ETAPA'!F34</f>
        <v>0</v>
      </c>
      <c r="BB59" s="126">
        <f>'04 - 4.ETAPA'!F35</f>
        <v>0</v>
      </c>
      <c r="BC59" s="126">
        <f>'04 - 4.ETAPA'!F36</f>
        <v>0</v>
      </c>
      <c r="BD59" s="128">
        <f>'04 - 4.ETAPA'!F37</f>
        <v>0</v>
      </c>
      <c r="BE59" s="7"/>
      <c r="BT59" s="124" t="s">
        <v>80</v>
      </c>
      <c r="BV59" s="124" t="s">
        <v>74</v>
      </c>
      <c r="BW59" s="124" t="s">
        <v>94</v>
      </c>
      <c r="BX59" s="124" t="s">
        <v>5</v>
      </c>
      <c r="CL59" s="124" t="s">
        <v>19</v>
      </c>
      <c r="CM59" s="124" t="s">
        <v>82</v>
      </c>
    </row>
    <row r="60" s="2" customFormat="1" ht="30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45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</row>
  </sheetData>
  <sheetProtection sheet="1" formatColumns="0" formatRows="0" objects="1" scenarios="1" spinCount="100000" saltValue="Tm8CEz3kzBctvOLnRLWZvKLy1uBLDRf/V0hMwWGd3rK1v3X4hoejsqOj/1p0HJt03dU+2oNYX+DS7sKajfZzww==" hashValue="C6Tw2FCnFYaOG7u+/OD+N624wqtOqjONuN0Ll8za8c+MHZzK7TXF+zVOVodQwt88KEpEYXE0I90XxU4Ek0lzSg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0 - VEDLEJŠÍ A OSTATNÍ N...'!C2" display="/"/>
    <hyperlink ref="A56" location="'01 - 1.ETAPA'!C2" display="/"/>
    <hyperlink ref="A57" location="'02 - 2.ETAPA'!C2" display="/"/>
    <hyperlink ref="A58" location="'03 - 3.ETAPA'!C2" display="/"/>
    <hyperlink ref="A59" location="'04 - 4.ETAP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II/198 Přimda – Nová Ves, oprava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17. 1. 2024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ROUND((SUM(BE81:BE95)),  2)</f>
        <v>0</v>
      </c>
      <c r="G33" s="39"/>
      <c r="H33" s="39"/>
      <c r="I33" s="149">
        <v>0.20999999999999999</v>
      </c>
      <c r="J33" s="148">
        <f>ROUND(((SUM(BE81:BE95))*I33),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ROUND((SUM(BF81:BF95)),  2)</f>
        <v>0</v>
      </c>
      <c r="G34" s="39"/>
      <c r="H34" s="39"/>
      <c r="I34" s="149">
        <v>0.14999999999999999</v>
      </c>
      <c r="J34" s="148">
        <f>ROUND(((SUM(BF81:BF95))*I34),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ROUND((SUM(BG81:BG95)),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ROUND((SUM(BH81:BH95)),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ROUND((SUM(BI81:BI95)),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II/198 Přimda – Nová Ves, oprava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00 -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17. 1. 2024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Správa a údržba silnic Plzeňského kraje</v>
      </c>
      <c r="G54" s="41"/>
      <c r="H54" s="41"/>
      <c r="I54" s="33" t="s">
        <v>31</v>
      </c>
      <c r="J54" s="37" t="str">
        <f>E21</f>
        <v>SG Geotechnika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ROMAN MITAS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hidden="1" s="9" customFormat="1" ht="24.96" customHeight="1">
      <c r="A60" s="9"/>
      <c r="B60" s="166"/>
      <c r="C60" s="167"/>
      <c r="D60" s="168" t="s">
        <v>102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9" customFormat="1" ht="24.96" customHeight="1">
      <c r="A61" s="9"/>
      <c r="B61" s="166"/>
      <c r="C61" s="167"/>
      <c r="D61" s="168" t="s">
        <v>103</v>
      </c>
      <c r="E61" s="169"/>
      <c r="F61" s="169"/>
      <c r="G61" s="169"/>
      <c r="H61" s="169"/>
      <c r="I61" s="169"/>
      <c r="J61" s="170">
        <f>J85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/>
    <row r="65" hidden="1"/>
    <row r="66" hidden="1"/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104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II/198 Přimda – Nová Ves, oprava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96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00 - VEDLEJŠÍ A OSTATNÍ NÁKLADY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 xml:space="preserve"> </v>
      </c>
      <c r="G75" s="41"/>
      <c r="H75" s="41"/>
      <c r="I75" s="33" t="s">
        <v>23</v>
      </c>
      <c r="J75" s="73" t="str">
        <f>IF(J12="","",J12)</f>
        <v>17. 1. 2024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>Správa a údržba silnic Plzeňského kraje</v>
      </c>
      <c r="G77" s="41"/>
      <c r="H77" s="41"/>
      <c r="I77" s="33" t="s">
        <v>31</v>
      </c>
      <c r="J77" s="37" t="str">
        <f>E21</f>
        <v>SG Geotechnika a.s.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33" t="s">
        <v>34</v>
      </c>
      <c r="J78" s="37" t="str">
        <f>E24</f>
        <v>ROMAN MITAS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0" customFormat="1" ht="29.28" customHeight="1">
      <c r="A80" s="172"/>
      <c r="B80" s="173"/>
      <c r="C80" s="174" t="s">
        <v>105</v>
      </c>
      <c r="D80" s="175" t="s">
        <v>57</v>
      </c>
      <c r="E80" s="175" t="s">
        <v>53</v>
      </c>
      <c r="F80" s="175" t="s">
        <v>54</v>
      </c>
      <c r="G80" s="175" t="s">
        <v>106</v>
      </c>
      <c r="H80" s="175" t="s">
        <v>107</v>
      </c>
      <c r="I80" s="175" t="s">
        <v>108</v>
      </c>
      <c r="J80" s="175" t="s">
        <v>100</v>
      </c>
      <c r="K80" s="176" t="s">
        <v>109</v>
      </c>
      <c r="L80" s="177"/>
      <c r="M80" s="93" t="s">
        <v>19</v>
      </c>
      <c r="N80" s="94" t="s">
        <v>42</v>
      </c>
      <c r="O80" s="94" t="s">
        <v>110</v>
      </c>
      <c r="P80" s="94" t="s">
        <v>111</v>
      </c>
      <c r="Q80" s="94" t="s">
        <v>112</v>
      </c>
      <c r="R80" s="94" t="s">
        <v>113</v>
      </c>
      <c r="S80" s="94" t="s">
        <v>114</v>
      </c>
      <c r="T80" s="95" t="s">
        <v>115</v>
      </c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</row>
    <row r="81" s="2" customFormat="1" ht="22.8" customHeight="1">
      <c r="A81" s="39"/>
      <c r="B81" s="40"/>
      <c r="C81" s="100" t="s">
        <v>116</v>
      </c>
      <c r="D81" s="41"/>
      <c r="E81" s="41"/>
      <c r="F81" s="41"/>
      <c r="G81" s="41"/>
      <c r="H81" s="41"/>
      <c r="I81" s="41"/>
      <c r="J81" s="178">
        <f>BK81</f>
        <v>0</v>
      </c>
      <c r="K81" s="41"/>
      <c r="L81" s="45"/>
      <c r="M81" s="96"/>
      <c r="N81" s="179"/>
      <c r="O81" s="97"/>
      <c r="P81" s="180">
        <f>P82+P85</f>
        <v>0</v>
      </c>
      <c r="Q81" s="97"/>
      <c r="R81" s="180">
        <f>R82+R85</f>
        <v>0</v>
      </c>
      <c r="S81" s="97"/>
      <c r="T81" s="181">
        <f>T82+T85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71</v>
      </c>
      <c r="AU81" s="18" t="s">
        <v>101</v>
      </c>
      <c r="BK81" s="182">
        <f>BK82+BK85</f>
        <v>0</v>
      </c>
    </row>
    <row r="82" s="11" customFormat="1" ht="25.92" customHeight="1">
      <c r="A82" s="11"/>
      <c r="B82" s="183"/>
      <c r="C82" s="184"/>
      <c r="D82" s="185" t="s">
        <v>71</v>
      </c>
      <c r="E82" s="186" t="s">
        <v>117</v>
      </c>
      <c r="F82" s="186" t="s">
        <v>118</v>
      </c>
      <c r="G82" s="184"/>
      <c r="H82" s="184"/>
      <c r="I82" s="187"/>
      <c r="J82" s="188">
        <f>BK82</f>
        <v>0</v>
      </c>
      <c r="K82" s="184"/>
      <c r="L82" s="189"/>
      <c r="M82" s="190"/>
      <c r="N82" s="191"/>
      <c r="O82" s="191"/>
      <c r="P82" s="192">
        <f>SUM(P83:P84)</f>
        <v>0</v>
      </c>
      <c r="Q82" s="191"/>
      <c r="R82" s="192">
        <f>SUM(R83:R84)</f>
        <v>0</v>
      </c>
      <c r="S82" s="191"/>
      <c r="T82" s="193">
        <f>SUM(T83:T84)</f>
        <v>0</v>
      </c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R82" s="194" t="s">
        <v>80</v>
      </c>
      <c r="AT82" s="195" t="s">
        <v>71</v>
      </c>
      <c r="AU82" s="195" t="s">
        <v>72</v>
      </c>
      <c r="AY82" s="194" t="s">
        <v>119</v>
      </c>
      <c r="BK82" s="196">
        <f>SUM(BK83:BK84)</f>
        <v>0</v>
      </c>
    </row>
    <row r="83" s="2" customFormat="1" ht="24.15" customHeight="1">
      <c r="A83" s="39"/>
      <c r="B83" s="40"/>
      <c r="C83" s="197" t="s">
        <v>80</v>
      </c>
      <c r="D83" s="197" t="s">
        <v>120</v>
      </c>
      <c r="E83" s="198" t="s">
        <v>121</v>
      </c>
      <c r="F83" s="199" t="s">
        <v>122</v>
      </c>
      <c r="G83" s="200" t="s">
        <v>123</v>
      </c>
      <c r="H83" s="201">
        <v>6</v>
      </c>
      <c r="I83" s="202"/>
      <c r="J83" s="203">
        <f>ROUND(I83*H83,2)</f>
        <v>0</v>
      </c>
      <c r="K83" s="199" t="s">
        <v>124</v>
      </c>
      <c r="L83" s="45"/>
      <c r="M83" s="204" t="s">
        <v>19</v>
      </c>
      <c r="N83" s="205" t="s">
        <v>43</v>
      </c>
      <c r="O83" s="85"/>
      <c r="P83" s="206">
        <f>O83*H83</f>
        <v>0</v>
      </c>
      <c r="Q83" s="206">
        <v>0</v>
      </c>
      <c r="R83" s="206">
        <f>Q83*H83</f>
        <v>0</v>
      </c>
      <c r="S83" s="206">
        <v>0</v>
      </c>
      <c r="T83" s="207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08" t="s">
        <v>125</v>
      </c>
      <c r="AT83" s="208" t="s">
        <v>120</v>
      </c>
      <c r="AU83" s="208" t="s">
        <v>80</v>
      </c>
      <c r="AY83" s="18" t="s">
        <v>119</v>
      </c>
      <c r="BE83" s="209">
        <f>IF(N83="základní",J83,0)</f>
        <v>0</v>
      </c>
      <c r="BF83" s="209">
        <f>IF(N83="snížená",J83,0)</f>
        <v>0</v>
      </c>
      <c r="BG83" s="209">
        <f>IF(N83="zákl. přenesená",J83,0)</f>
        <v>0</v>
      </c>
      <c r="BH83" s="209">
        <f>IF(N83="sníž. přenesená",J83,0)</f>
        <v>0</v>
      </c>
      <c r="BI83" s="209">
        <f>IF(N83="nulová",J83,0)</f>
        <v>0</v>
      </c>
      <c r="BJ83" s="18" t="s">
        <v>80</v>
      </c>
      <c r="BK83" s="209">
        <f>ROUND(I83*H83,2)</f>
        <v>0</v>
      </c>
      <c r="BL83" s="18" t="s">
        <v>125</v>
      </c>
      <c r="BM83" s="208" t="s">
        <v>126</v>
      </c>
    </row>
    <row r="84" s="2" customFormat="1">
      <c r="A84" s="39"/>
      <c r="B84" s="40"/>
      <c r="C84" s="41"/>
      <c r="D84" s="210" t="s">
        <v>127</v>
      </c>
      <c r="E84" s="41"/>
      <c r="F84" s="211" t="s">
        <v>128</v>
      </c>
      <c r="G84" s="41"/>
      <c r="H84" s="41"/>
      <c r="I84" s="212"/>
      <c r="J84" s="41"/>
      <c r="K84" s="41"/>
      <c r="L84" s="45"/>
      <c r="M84" s="213"/>
      <c r="N84" s="214"/>
      <c r="O84" s="85"/>
      <c r="P84" s="85"/>
      <c r="Q84" s="85"/>
      <c r="R84" s="85"/>
      <c r="S84" s="85"/>
      <c r="T84" s="86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127</v>
      </c>
      <c r="AU84" s="18" t="s">
        <v>80</v>
      </c>
    </row>
    <row r="85" s="11" customFormat="1" ht="25.92" customHeight="1">
      <c r="A85" s="11"/>
      <c r="B85" s="183"/>
      <c r="C85" s="184"/>
      <c r="D85" s="185" t="s">
        <v>71</v>
      </c>
      <c r="E85" s="186" t="s">
        <v>129</v>
      </c>
      <c r="F85" s="186" t="s">
        <v>130</v>
      </c>
      <c r="G85" s="184"/>
      <c r="H85" s="184"/>
      <c r="I85" s="187"/>
      <c r="J85" s="188">
        <f>BK85</f>
        <v>0</v>
      </c>
      <c r="K85" s="184"/>
      <c r="L85" s="189"/>
      <c r="M85" s="190"/>
      <c r="N85" s="191"/>
      <c r="O85" s="191"/>
      <c r="P85" s="192">
        <f>SUM(P86:P95)</f>
        <v>0</v>
      </c>
      <c r="Q85" s="191"/>
      <c r="R85" s="192">
        <f>SUM(R86:R95)</f>
        <v>0</v>
      </c>
      <c r="S85" s="191"/>
      <c r="T85" s="193">
        <f>SUM(T86:T95)</f>
        <v>0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R85" s="194" t="s">
        <v>80</v>
      </c>
      <c r="AT85" s="195" t="s">
        <v>71</v>
      </c>
      <c r="AU85" s="195" t="s">
        <v>72</v>
      </c>
      <c r="AY85" s="194" t="s">
        <v>119</v>
      </c>
      <c r="BK85" s="196">
        <f>SUM(BK86:BK95)</f>
        <v>0</v>
      </c>
    </row>
    <row r="86" s="2" customFormat="1" ht="24.15" customHeight="1">
      <c r="A86" s="39"/>
      <c r="B86" s="40"/>
      <c r="C86" s="197" t="s">
        <v>82</v>
      </c>
      <c r="D86" s="197" t="s">
        <v>120</v>
      </c>
      <c r="E86" s="198" t="s">
        <v>131</v>
      </c>
      <c r="F86" s="199" t="s">
        <v>132</v>
      </c>
      <c r="G86" s="200" t="s">
        <v>133</v>
      </c>
      <c r="H86" s="201">
        <v>1</v>
      </c>
      <c r="I86" s="202"/>
      <c r="J86" s="203">
        <f>ROUND(I86*H86,2)</f>
        <v>0</v>
      </c>
      <c r="K86" s="199" t="s">
        <v>124</v>
      </c>
      <c r="L86" s="45"/>
      <c r="M86" s="204" t="s">
        <v>19</v>
      </c>
      <c r="N86" s="205" t="s">
        <v>43</v>
      </c>
      <c r="O86" s="85"/>
      <c r="P86" s="206">
        <f>O86*H86</f>
        <v>0</v>
      </c>
      <c r="Q86" s="206">
        <v>0</v>
      </c>
      <c r="R86" s="206">
        <f>Q86*H86</f>
        <v>0</v>
      </c>
      <c r="S86" s="206">
        <v>0</v>
      </c>
      <c r="T86" s="207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08" t="s">
        <v>125</v>
      </c>
      <c r="AT86" s="208" t="s">
        <v>120</v>
      </c>
      <c r="AU86" s="208" t="s">
        <v>80</v>
      </c>
      <c r="AY86" s="18" t="s">
        <v>119</v>
      </c>
      <c r="BE86" s="209">
        <f>IF(N86="základní",J86,0)</f>
        <v>0</v>
      </c>
      <c r="BF86" s="209">
        <f>IF(N86="snížená",J86,0)</f>
        <v>0</v>
      </c>
      <c r="BG86" s="209">
        <f>IF(N86="zákl. přenesená",J86,0)</f>
        <v>0</v>
      </c>
      <c r="BH86" s="209">
        <f>IF(N86="sníž. přenesená",J86,0)</f>
        <v>0</v>
      </c>
      <c r="BI86" s="209">
        <f>IF(N86="nulová",J86,0)</f>
        <v>0</v>
      </c>
      <c r="BJ86" s="18" t="s">
        <v>80</v>
      </c>
      <c r="BK86" s="209">
        <f>ROUND(I86*H86,2)</f>
        <v>0</v>
      </c>
      <c r="BL86" s="18" t="s">
        <v>125</v>
      </c>
      <c r="BM86" s="208" t="s">
        <v>134</v>
      </c>
    </row>
    <row r="87" s="2" customFormat="1">
      <c r="A87" s="39"/>
      <c r="B87" s="40"/>
      <c r="C87" s="41"/>
      <c r="D87" s="210" t="s">
        <v>127</v>
      </c>
      <c r="E87" s="41"/>
      <c r="F87" s="211" t="s">
        <v>135</v>
      </c>
      <c r="G87" s="41"/>
      <c r="H87" s="41"/>
      <c r="I87" s="212"/>
      <c r="J87" s="41"/>
      <c r="K87" s="41"/>
      <c r="L87" s="45"/>
      <c r="M87" s="213"/>
      <c r="N87" s="214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127</v>
      </c>
      <c r="AU87" s="18" t="s">
        <v>80</v>
      </c>
    </row>
    <row r="88" s="2" customFormat="1" ht="37.8" customHeight="1">
      <c r="A88" s="39"/>
      <c r="B88" s="40"/>
      <c r="C88" s="197" t="s">
        <v>136</v>
      </c>
      <c r="D88" s="197" t="s">
        <v>120</v>
      </c>
      <c r="E88" s="198" t="s">
        <v>137</v>
      </c>
      <c r="F88" s="199" t="s">
        <v>138</v>
      </c>
      <c r="G88" s="200" t="s">
        <v>133</v>
      </c>
      <c r="H88" s="201">
        <v>1</v>
      </c>
      <c r="I88" s="202"/>
      <c r="J88" s="203">
        <f>ROUND(I88*H88,2)</f>
        <v>0</v>
      </c>
      <c r="K88" s="199" t="s">
        <v>124</v>
      </c>
      <c r="L88" s="45"/>
      <c r="M88" s="204" t="s">
        <v>19</v>
      </c>
      <c r="N88" s="205" t="s">
        <v>43</v>
      </c>
      <c r="O88" s="85"/>
      <c r="P88" s="206">
        <f>O88*H88</f>
        <v>0</v>
      </c>
      <c r="Q88" s="206">
        <v>0</v>
      </c>
      <c r="R88" s="206">
        <f>Q88*H88</f>
        <v>0</v>
      </c>
      <c r="S88" s="206">
        <v>0</v>
      </c>
      <c r="T88" s="207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08" t="s">
        <v>125</v>
      </c>
      <c r="AT88" s="208" t="s">
        <v>120</v>
      </c>
      <c r="AU88" s="208" t="s">
        <v>80</v>
      </c>
      <c r="AY88" s="18" t="s">
        <v>119</v>
      </c>
      <c r="BE88" s="209">
        <f>IF(N88="základní",J88,0)</f>
        <v>0</v>
      </c>
      <c r="BF88" s="209">
        <f>IF(N88="snížená",J88,0)</f>
        <v>0</v>
      </c>
      <c r="BG88" s="209">
        <f>IF(N88="zákl. přenesená",J88,0)</f>
        <v>0</v>
      </c>
      <c r="BH88" s="209">
        <f>IF(N88="sníž. přenesená",J88,0)</f>
        <v>0</v>
      </c>
      <c r="BI88" s="209">
        <f>IF(N88="nulová",J88,0)</f>
        <v>0</v>
      </c>
      <c r="BJ88" s="18" t="s">
        <v>80</v>
      </c>
      <c r="BK88" s="209">
        <f>ROUND(I88*H88,2)</f>
        <v>0</v>
      </c>
      <c r="BL88" s="18" t="s">
        <v>125</v>
      </c>
      <c r="BM88" s="208" t="s">
        <v>139</v>
      </c>
    </row>
    <row r="89" s="2" customFormat="1">
      <c r="A89" s="39"/>
      <c r="B89" s="40"/>
      <c r="C89" s="41"/>
      <c r="D89" s="210" t="s">
        <v>127</v>
      </c>
      <c r="E89" s="41"/>
      <c r="F89" s="211" t="s">
        <v>140</v>
      </c>
      <c r="G89" s="41"/>
      <c r="H89" s="41"/>
      <c r="I89" s="212"/>
      <c r="J89" s="41"/>
      <c r="K89" s="41"/>
      <c r="L89" s="45"/>
      <c r="M89" s="213"/>
      <c r="N89" s="214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127</v>
      </c>
      <c r="AU89" s="18" t="s">
        <v>80</v>
      </c>
    </row>
    <row r="90" s="2" customFormat="1">
      <c r="A90" s="39"/>
      <c r="B90" s="40"/>
      <c r="C90" s="41"/>
      <c r="D90" s="215" t="s">
        <v>141</v>
      </c>
      <c r="E90" s="41"/>
      <c r="F90" s="216" t="s">
        <v>142</v>
      </c>
      <c r="G90" s="41"/>
      <c r="H90" s="41"/>
      <c r="I90" s="212"/>
      <c r="J90" s="41"/>
      <c r="K90" s="41"/>
      <c r="L90" s="45"/>
      <c r="M90" s="213"/>
      <c r="N90" s="21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141</v>
      </c>
      <c r="AU90" s="18" t="s">
        <v>80</v>
      </c>
    </row>
    <row r="91" s="2" customFormat="1" ht="24.15" customHeight="1">
      <c r="A91" s="39"/>
      <c r="B91" s="40"/>
      <c r="C91" s="197" t="s">
        <v>143</v>
      </c>
      <c r="D91" s="197" t="s">
        <v>120</v>
      </c>
      <c r="E91" s="198" t="s">
        <v>144</v>
      </c>
      <c r="F91" s="199" t="s">
        <v>145</v>
      </c>
      <c r="G91" s="200" t="s">
        <v>133</v>
      </c>
      <c r="H91" s="201">
        <v>1</v>
      </c>
      <c r="I91" s="202"/>
      <c r="J91" s="203">
        <f>ROUND(I91*H91,2)</f>
        <v>0</v>
      </c>
      <c r="K91" s="199" t="s">
        <v>124</v>
      </c>
      <c r="L91" s="45"/>
      <c r="M91" s="204" t="s">
        <v>19</v>
      </c>
      <c r="N91" s="205" t="s">
        <v>43</v>
      </c>
      <c r="O91" s="85"/>
      <c r="P91" s="206">
        <f>O91*H91</f>
        <v>0</v>
      </c>
      <c r="Q91" s="206">
        <v>0</v>
      </c>
      <c r="R91" s="206">
        <f>Q91*H91</f>
        <v>0</v>
      </c>
      <c r="S91" s="206">
        <v>0</v>
      </c>
      <c r="T91" s="207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08" t="s">
        <v>125</v>
      </c>
      <c r="AT91" s="208" t="s">
        <v>120</v>
      </c>
      <c r="AU91" s="208" t="s">
        <v>80</v>
      </c>
      <c r="AY91" s="18" t="s">
        <v>119</v>
      </c>
      <c r="BE91" s="209">
        <f>IF(N91="základní",J91,0)</f>
        <v>0</v>
      </c>
      <c r="BF91" s="209">
        <f>IF(N91="snížená",J91,0)</f>
        <v>0</v>
      </c>
      <c r="BG91" s="209">
        <f>IF(N91="zákl. přenesená",J91,0)</f>
        <v>0</v>
      </c>
      <c r="BH91" s="209">
        <f>IF(N91="sníž. přenesená",J91,0)</f>
        <v>0</v>
      </c>
      <c r="BI91" s="209">
        <f>IF(N91="nulová",J91,0)</f>
        <v>0</v>
      </c>
      <c r="BJ91" s="18" t="s">
        <v>80</v>
      </c>
      <c r="BK91" s="209">
        <f>ROUND(I91*H91,2)</f>
        <v>0</v>
      </c>
      <c r="BL91" s="18" t="s">
        <v>125</v>
      </c>
      <c r="BM91" s="208" t="s">
        <v>146</v>
      </c>
    </row>
    <row r="92" s="2" customFormat="1">
      <c r="A92" s="39"/>
      <c r="B92" s="40"/>
      <c r="C92" s="41"/>
      <c r="D92" s="210" t="s">
        <v>127</v>
      </c>
      <c r="E92" s="41"/>
      <c r="F92" s="211" t="s">
        <v>147</v>
      </c>
      <c r="G92" s="41"/>
      <c r="H92" s="41"/>
      <c r="I92" s="212"/>
      <c r="J92" s="41"/>
      <c r="K92" s="41"/>
      <c r="L92" s="45"/>
      <c r="M92" s="213"/>
      <c r="N92" s="21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127</v>
      </c>
      <c r="AU92" s="18" t="s">
        <v>80</v>
      </c>
    </row>
    <row r="93" s="2" customFormat="1">
      <c r="A93" s="39"/>
      <c r="B93" s="40"/>
      <c r="C93" s="41"/>
      <c r="D93" s="215" t="s">
        <v>141</v>
      </c>
      <c r="E93" s="41"/>
      <c r="F93" s="216" t="s">
        <v>148</v>
      </c>
      <c r="G93" s="41"/>
      <c r="H93" s="41"/>
      <c r="I93" s="212"/>
      <c r="J93" s="41"/>
      <c r="K93" s="41"/>
      <c r="L93" s="45"/>
      <c r="M93" s="213"/>
      <c r="N93" s="214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141</v>
      </c>
      <c r="AU93" s="18" t="s">
        <v>80</v>
      </c>
    </row>
    <row r="94" s="2" customFormat="1" ht="16.5" customHeight="1">
      <c r="A94" s="39"/>
      <c r="B94" s="40"/>
      <c r="C94" s="197" t="s">
        <v>149</v>
      </c>
      <c r="D94" s="197" t="s">
        <v>120</v>
      </c>
      <c r="E94" s="198" t="s">
        <v>150</v>
      </c>
      <c r="F94" s="199" t="s">
        <v>151</v>
      </c>
      <c r="G94" s="200" t="s">
        <v>133</v>
      </c>
      <c r="H94" s="201">
        <v>1</v>
      </c>
      <c r="I94" s="202"/>
      <c r="J94" s="203">
        <f>ROUND(I94*H94,2)</f>
        <v>0</v>
      </c>
      <c r="K94" s="199" t="s">
        <v>124</v>
      </c>
      <c r="L94" s="45"/>
      <c r="M94" s="204" t="s">
        <v>19</v>
      </c>
      <c r="N94" s="205" t="s">
        <v>43</v>
      </c>
      <c r="O94" s="85"/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08" t="s">
        <v>125</v>
      </c>
      <c r="AT94" s="208" t="s">
        <v>120</v>
      </c>
      <c r="AU94" s="208" t="s">
        <v>80</v>
      </c>
      <c r="AY94" s="18" t="s">
        <v>119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8" t="s">
        <v>80</v>
      </c>
      <c r="BK94" s="209">
        <f>ROUND(I94*H94,2)</f>
        <v>0</v>
      </c>
      <c r="BL94" s="18" t="s">
        <v>125</v>
      </c>
      <c r="BM94" s="208" t="s">
        <v>152</v>
      </c>
    </row>
    <row r="95" s="2" customFormat="1">
      <c r="A95" s="39"/>
      <c r="B95" s="40"/>
      <c r="C95" s="41"/>
      <c r="D95" s="210" t="s">
        <v>127</v>
      </c>
      <c r="E95" s="41"/>
      <c r="F95" s="211" t="s">
        <v>153</v>
      </c>
      <c r="G95" s="41"/>
      <c r="H95" s="41"/>
      <c r="I95" s="212"/>
      <c r="J95" s="41"/>
      <c r="K95" s="41"/>
      <c r="L95" s="45"/>
      <c r="M95" s="217"/>
      <c r="N95" s="218"/>
      <c r="O95" s="219"/>
      <c r="P95" s="219"/>
      <c r="Q95" s="219"/>
      <c r="R95" s="219"/>
      <c r="S95" s="219"/>
      <c r="T95" s="220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127</v>
      </c>
      <c r="AU95" s="18" t="s">
        <v>80</v>
      </c>
    </row>
    <row r="96" s="2" customFormat="1" ht="6.96" customHeight="1">
      <c r="A96" s="39"/>
      <c r="B96" s="60"/>
      <c r="C96" s="61"/>
      <c r="D96" s="61"/>
      <c r="E96" s="61"/>
      <c r="F96" s="61"/>
      <c r="G96" s="61"/>
      <c r="H96" s="61"/>
      <c r="I96" s="61"/>
      <c r="J96" s="61"/>
      <c r="K96" s="61"/>
      <c r="L96" s="45"/>
      <c r="M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</sheetData>
  <sheetProtection sheet="1" autoFilter="0" formatColumns="0" formatRows="0" objects="1" scenarios="1" spinCount="100000" saltValue="2bQtEE1zQE0S466JlF/mJj5ngBPYxcLI3h6dCrkjGGMfSl9rN9teZ8o9RoGwUhOn4cpgSx+0Idu3pjU2QLgjCA==" hashValue="H13fF8f4LqRD9syMwD4gPw4dB+GVHVZUj8WqK0pAaO9k5Q//swQhUV6Ejeki7ZDfeRa0qdHj44vyGTJ+oBVv7w==" algorithmName="SHA-512" password="CC35"/>
  <autoFilter ref="C80:K9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4" r:id="rId1" display="https://podminky.urs.cz/item/CS_URS_2024_01/034503000"/>
    <hyperlink ref="F87" r:id="rId2" display="https://podminky.urs.cz/item/CS_URS_2024_01/013294000"/>
    <hyperlink ref="F89" r:id="rId3" display="https://podminky.urs.cz/item/CS_URS_2024_01/013254000"/>
    <hyperlink ref="F92" r:id="rId4" display="https://podminky.urs.cz/item/CS_URS_2024_01/043002000"/>
    <hyperlink ref="F95" r:id="rId5" display="https://podminky.urs.cz/item/CS_URS_2024_01/90090101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II/198 Přimda – Nová Ves, oprava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154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17. 1. 2024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ROUND((SUM(BE86:BE168)),  2)</f>
        <v>0</v>
      </c>
      <c r="G33" s="39"/>
      <c r="H33" s="39"/>
      <c r="I33" s="149">
        <v>0.20999999999999999</v>
      </c>
      <c r="J33" s="148">
        <f>ROUND(((SUM(BE86:BE168))*I33),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ROUND((SUM(BF86:BF168)),  2)</f>
        <v>0</v>
      </c>
      <c r="G34" s="39"/>
      <c r="H34" s="39"/>
      <c r="I34" s="149">
        <v>0.14999999999999999</v>
      </c>
      <c r="J34" s="148">
        <f>ROUND(((SUM(BF86:BF168))*I34),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ROUND((SUM(BG86:BG168)),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ROUND((SUM(BH86:BH168)),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ROUND((SUM(BI86:BI168)),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II/198 Přimda – Nová Ves, oprava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01 - 1.ETAPA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17. 1. 2024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Správa a údržba silnic Plzeňského kraje</v>
      </c>
      <c r="G54" s="41"/>
      <c r="H54" s="41"/>
      <c r="I54" s="33" t="s">
        <v>31</v>
      </c>
      <c r="J54" s="37" t="str">
        <f>E21</f>
        <v>SG Geotechnika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ROMAN MITAS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hidden="1" s="9" customFormat="1" ht="24.96" customHeight="1">
      <c r="A60" s="9"/>
      <c r="B60" s="166"/>
      <c r="C60" s="167"/>
      <c r="D60" s="168" t="s">
        <v>155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2" customFormat="1" ht="19.92" customHeight="1">
      <c r="A61" s="12"/>
      <c r="B61" s="221"/>
      <c r="C61" s="222"/>
      <c r="D61" s="223" t="s">
        <v>156</v>
      </c>
      <c r="E61" s="224"/>
      <c r="F61" s="224"/>
      <c r="G61" s="224"/>
      <c r="H61" s="224"/>
      <c r="I61" s="224"/>
      <c r="J61" s="225">
        <f>J88</f>
        <v>0</v>
      </c>
      <c r="K61" s="222"/>
      <c r="L61" s="226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hidden="1" s="12" customFormat="1" ht="19.92" customHeight="1">
      <c r="A62" s="12"/>
      <c r="B62" s="221"/>
      <c r="C62" s="222"/>
      <c r="D62" s="223" t="s">
        <v>157</v>
      </c>
      <c r="E62" s="224"/>
      <c r="F62" s="224"/>
      <c r="G62" s="224"/>
      <c r="H62" s="224"/>
      <c r="I62" s="224"/>
      <c r="J62" s="225">
        <f>J95</f>
        <v>0</v>
      </c>
      <c r="K62" s="222"/>
      <c r="L62" s="226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hidden="1" s="12" customFormat="1" ht="19.92" customHeight="1">
      <c r="A63" s="12"/>
      <c r="B63" s="221"/>
      <c r="C63" s="222"/>
      <c r="D63" s="223" t="s">
        <v>158</v>
      </c>
      <c r="E63" s="224"/>
      <c r="F63" s="224"/>
      <c r="G63" s="224"/>
      <c r="H63" s="224"/>
      <c r="I63" s="224"/>
      <c r="J63" s="225">
        <f>J108</f>
        <v>0</v>
      </c>
      <c r="K63" s="222"/>
      <c r="L63" s="226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hidden="1" s="12" customFormat="1" ht="19.92" customHeight="1">
      <c r="A64" s="12"/>
      <c r="B64" s="221"/>
      <c r="C64" s="222"/>
      <c r="D64" s="223" t="s">
        <v>159</v>
      </c>
      <c r="E64" s="224"/>
      <c r="F64" s="224"/>
      <c r="G64" s="224"/>
      <c r="H64" s="224"/>
      <c r="I64" s="224"/>
      <c r="J64" s="225">
        <f>J117</f>
        <v>0</v>
      </c>
      <c r="K64" s="222"/>
      <c r="L64" s="226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hidden="1" s="12" customFormat="1" ht="19.92" customHeight="1">
      <c r="A65" s="12"/>
      <c r="B65" s="221"/>
      <c r="C65" s="222"/>
      <c r="D65" s="223" t="s">
        <v>160</v>
      </c>
      <c r="E65" s="224"/>
      <c r="F65" s="224"/>
      <c r="G65" s="224"/>
      <c r="H65" s="224"/>
      <c r="I65" s="224"/>
      <c r="J65" s="225">
        <f>J133</f>
        <v>0</v>
      </c>
      <c r="K65" s="222"/>
      <c r="L65" s="22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hidden="1" s="12" customFormat="1" ht="19.92" customHeight="1">
      <c r="A66" s="12"/>
      <c r="B66" s="221"/>
      <c r="C66" s="222"/>
      <c r="D66" s="223" t="s">
        <v>161</v>
      </c>
      <c r="E66" s="224"/>
      <c r="F66" s="224"/>
      <c r="G66" s="224"/>
      <c r="H66" s="224"/>
      <c r="I66" s="224"/>
      <c r="J66" s="225">
        <f>J136</f>
        <v>0</v>
      </c>
      <c r="K66" s="222"/>
      <c r="L66" s="226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hidden="1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/>
    <row r="70" hidden="1"/>
    <row r="71" hidden="1"/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104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II/198 Přimda – Nová Ves, oprava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96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01 - 1.ETAPA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 xml:space="preserve"> </v>
      </c>
      <c r="G80" s="41"/>
      <c r="H80" s="41"/>
      <c r="I80" s="33" t="s">
        <v>23</v>
      </c>
      <c r="J80" s="73" t="str">
        <f>IF(J12="","",J12)</f>
        <v>17. 1. 2024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Správa a údržba silnic Plzeňského kraje</v>
      </c>
      <c r="G82" s="41"/>
      <c r="H82" s="41"/>
      <c r="I82" s="33" t="s">
        <v>31</v>
      </c>
      <c r="J82" s="37" t="str">
        <f>E21</f>
        <v>SG Geotechnika a.s.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34</v>
      </c>
      <c r="J83" s="37" t="str">
        <f>E24</f>
        <v>ROMAN MITAS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0" customFormat="1" ht="29.28" customHeight="1">
      <c r="A85" s="172"/>
      <c r="B85" s="173"/>
      <c r="C85" s="174" t="s">
        <v>105</v>
      </c>
      <c r="D85" s="175" t="s">
        <v>57</v>
      </c>
      <c r="E85" s="175" t="s">
        <v>53</v>
      </c>
      <c r="F85" s="175" t="s">
        <v>54</v>
      </c>
      <c r="G85" s="175" t="s">
        <v>106</v>
      </c>
      <c r="H85" s="175" t="s">
        <v>107</v>
      </c>
      <c r="I85" s="175" t="s">
        <v>108</v>
      </c>
      <c r="J85" s="175" t="s">
        <v>100</v>
      </c>
      <c r="K85" s="176" t="s">
        <v>109</v>
      </c>
      <c r="L85" s="177"/>
      <c r="M85" s="93" t="s">
        <v>19</v>
      </c>
      <c r="N85" s="94" t="s">
        <v>42</v>
      </c>
      <c r="O85" s="94" t="s">
        <v>110</v>
      </c>
      <c r="P85" s="94" t="s">
        <v>111</v>
      </c>
      <c r="Q85" s="94" t="s">
        <v>112</v>
      </c>
      <c r="R85" s="94" t="s">
        <v>113</v>
      </c>
      <c r="S85" s="94" t="s">
        <v>114</v>
      </c>
      <c r="T85" s="95" t="s">
        <v>115</v>
      </c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</row>
    <row r="86" s="2" customFormat="1" ht="22.8" customHeight="1">
      <c r="A86" s="39"/>
      <c r="B86" s="40"/>
      <c r="C86" s="100" t="s">
        <v>116</v>
      </c>
      <c r="D86" s="41"/>
      <c r="E86" s="41"/>
      <c r="F86" s="41"/>
      <c r="G86" s="41"/>
      <c r="H86" s="41"/>
      <c r="I86" s="41"/>
      <c r="J86" s="178">
        <f>BK86</f>
        <v>0</v>
      </c>
      <c r="K86" s="41"/>
      <c r="L86" s="45"/>
      <c r="M86" s="96"/>
      <c r="N86" s="179"/>
      <c r="O86" s="97"/>
      <c r="P86" s="180">
        <f>P87</f>
        <v>0</v>
      </c>
      <c r="Q86" s="97"/>
      <c r="R86" s="180">
        <f>R87</f>
        <v>38.312570000000001</v>
      </c>
      <c r="S86" s="97"/>
      <c r="T86" s="181">
        <f>T87</f>
        <v>189.29500000000002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101</v>
      </c>
      <c r="BK86" s="182">
        <f>BK87</f>
        <v>0</v>
      </c>
    </row>
    <row r="87" s="11" customFormat="1" ht="25.92" customHeight="1">
      <c r="A87" s="11"/>
      <c r="B87" s="183"/>
      <c r="C87" s="184"/>
      <c r="D87" s="185" t="s">
        <v>71</v>
      </c>
      <c r="E87" s="186" t="s">
        <v>162</v>
      </c>
      <c r="F87" s="186" t="s">
        <v>163</v>
      </c>
      <c r="G87" s="184"/>
      <c r="H87" s="184"/>
      <c r="I87" s="187"/>
      <c r="J87" s="188">
        <f>BK87</f>
        <v>0</v>
      </c>
      <c r="K87" s="184"/>
      <c r="L87" s="189"/>
      <c r="M87" s="190"/>
      <c r="N87" s="191"/>
      <c r="O87" s="191"/>
      <c r="P87" s="192">
        <f>P88+P95+P108+P117+P133+P136</f>
        <v>0</v>
      </c>
      <c r="Q87" s="191"/>
      <c r="R87" s="192">
        <f>R88+R95+R108+R117+R133+R136</f>
        <v>38.312570000000001</v>
      </c>
      <c r="S87" s="191"/>
      <c r="T87" s="193">
        <f>T88+T95+T108+T117+T133+T136</f>
        <v>189.29500000000002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194" t="s">
        <v>80</v>
      </c>
      <c r="AT87" s="195" t="s">
        <v>71</v>
      </c>
      <c r="AU87" s="195" t="s">
        <v>72</v>
      </c>
      <c r="AY87" s="194" t="s">
        <v>119</v>
      </c>
      <c r="BK87" s="196">
        <f>BK88+BK95+BK108+BK117+BK133+BK136</f>
        <v>0</v>
      </c>
    </row>
    <row r="88" s="11" customFormat="1" ht="22.8" customHeight="1">
      <c r="A88" s="11"/>
      <c r="B88" s="183"/>
      <c r="C88" s="184"/>
      <c r="D88" s="185" t="s">
        <v>71</v>
      </c>
      <c r="E88" s="227" t="s">
        <v>80</v>
      </c>
      <c r="F88" s="227" t="s">
        <v>164</v>
      </c>
      <c r="G88" s="184"/>
      <c r="H88" s="184"/>
      <c r="I88" s="187"/>
      <c r="J88" s="228">
        <f>BK88</f>
        <v>0</v>
      </c>
      <c r="K88" s="184"/>
      <c r="L88" s="189"/>
      <c r="M88" s="190"/>
      <c r="N88" s="191"/>
      <c r="O88" s="191"/>
      <c r="P88" s="192">
        <f>SUM(P89:P94)</f>
        <v>0</v>
      </c>
      <c r="Q88" s="191"/>
      <c r="R88" s="192">
        <f>SUM(R89:R94)</f>
        <v>0.072450000000000014</v>
      </c>
      <c r="S88" s="191"/>
      <c r="T88" s="193">
        <f>SUM(T89:T94)</f>
        <v>166.63500000000002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194" t="s">
        <v>80</v>
      </c>
      <c r="AT88" s="195" t="s">
        <v>71</v>
      </c>
      <c r="AU88" s="195" t="s">
        <v>80</v>
      </c>
      <c r="AY88" s="194" t="s">
        <v>119</v>
      </c>
      <c r="BK88" s="196">
        <f>SUM(BK89:BK94)</f>
        <v>0</v>
      </c>
    </row>
    <row r="89" s="2" customFormat="1" ht="49.05" customHeight="1">
      <c r="A89" s="39"/>
      <c r="B89" s="40"/>
      <c r="C89" s="197" t="s">
        <v>80</v>
      </c>
      <c r="D89" s="197" t="s">
        <v>120</v>
      </c>
      <c r="E89" s="198" t="s">
        <v>165</v>
      </c>
      <c r="F89" s="199" t="s">
        <v>166</v>
      </c>
      <c r="G89" s="200" t="s">
        <v>167</v>
      </c>
      <c r="H89" s="201">
        <v>2165</v>
      </c>
      <c r="I89" s="202"/>
      <c r="J89" s="203">
        <f>ROUND(I89*H89,2)</f>
        <v>0</v>
      </c>
      <c r="K89" s="199" t="s">
        <v>124</v>
      </c>
      <c r="L89" s="45"/>
      <c r="M89" s="204" t="s">
        <v>19</v>
      </c>
      <c r="N89" s="205" t="s">
        <v>43</v>
      </c>
      <c r="O89" s="85"/>
      <c r="P89" s="206">
        <f>O89*H89</f>
        <v>0</v>
      </c>
      <c r="Q89" s="206">
        <v>3.0000000000000001E-05</v>
      </c>
      <c r="R89" s="206">
        <f>Q89*H89</f>
        <v>0.064950000000000008</v>
      </c>
      <c r="S89" s="206">
        <v>0.069000000000000006</v>
      </c>
      <c r="T89" s="207">
        <f>S89*H89</f>
        <v>149.38500000000002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08" t="s">
        <v>143</v>
      </c>
      <c r="AT89" s="208" t="s">
        <v>120</v>
      </c>
      <c r="AU89" s="208" t="s">
        <v>82</v>
      </c>
      <c r="AY89" s="18" t="s">
        <v>119</v>
      </c>
      <c r="BE89" s="209">
        <f>IF(N89="základní",J89,0)</f>
        <v>0</v>
      </c>
      <c r="BF89" s="209">
        <f>IF(N89="snížená",J89,0)</f>
        <v>0</v>
      </c>
      <c r="BG89" s="209">
        <f>IF(N89="zákl. přenesená",J89,0)</f>
        <v>0</v>
      </c>
      <c r="BH89" s="209">
        <f>IF(N89="sníž. přenesená",J89,0)</f>
        <v>0</v>
      </c>
      <c r="BI89" s="209">
        <f>IF(N89="nulová",J89,0)</f>
        <v>0</v>
      </c>
      <c r="BJ89" s="18" t="s">
        <v>80</v>
      </c>
      <c r="BK89" s="209">
        <f>ROUND(I89*H89,2)</f>
        <v>0</v>
      </c>
      <c r="BL89" s="18" t="s">
        <v>143</v>
      </c>
      <c r="BM89" s="208" t="s">
        <v>168</v>
      </c>
    </row>
    <row r="90" s="2" customFormat="1">
      <c r="A90" s="39"/>
      <c r="B90" s="40"/>
      <c r="C90" s="41"/>
      <c r="D90" s="210" t="s">
        <v>127</v>
      </c>
      <c r="E90" s="41"/>
      <c r="F90" s="211" t="s">
        <v>169</v>
      </c>
      <c r="G90" s="41"/>
      <c r="H90" s="41"/>
      <c r="I90" s="212"/>
      <c r="J90" s="41"/>
      <c r="K90" s="41"/>
      <c r="L90" s="45"/>
      <c r="M90" s="213"/>
      <c r="N90" s="21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127</v>
      </c>
      <c r="AU90" s="18" t="s">
        <v>82</v>
      </c>
    </row>
    <row r="91" s="2" customFormat="1" ht="49.05" customHeight="1">
      <c r="A91" s="39"/>
      <c r="B91" s="40"/>
      <c r="C91" s="197" t="s">
        <v>82</v>
      </c>
      <c r="D91" s="197" t="s">
        <v>120</v>
      </c>
      <c r="E91" s="198" t="s">
        <v>170</v>
      </c>
      <c r="F91" s="199" t="s">
        <v>171</v>
      </c>
      <c r="G91" s="200" t="s">
        <v>167</v>
      </c>
      <c r="H91" s="201">
        <v>150</v>
      </c>
      <c r="I91" s="202"/>
      <c r="J91" s="203">
        <f>ROUND(I91*H91,2)</f>
        <v>0</v>
      </c>
      <c r="K91" s="199" t="s">
        <v>124</v>
      </c>
      <c r="L91" s="45"/>
      <c r="M91" s="204" t="s">
        <v>19</v>
      </c>
      <c r="N91" s="205" t="s">
        <v>43</v>
      </c>
      <c r="O91" s="85"/>
      <c r="P91" s="206">
        <f>O91*H91</f>
        <v>0</v>
      </c>
      <c r="Q91" s="206">
        <v>5.0000000000000002E-05</v>
      </c>
      <c r="R91" s="206">
        <f>Q91*H91</f>
        <v>0.0075000000000000006</v>
      </c>
      <c r="S91" s="206">
        <v>0.11500000000000001</v>
      </c>
      <c r="T91" s="207">
        <f>S91*H91</f>
        <v>17.25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08" t="s">
        <v>143</v>
      </c>
      <c r="AT91" s="208" t="s">
        <v>120</v>
      </c>
      <c r="AU91" s="208" t="s">
        <v>82</v>
      </c>
      <c r="AY91" s="18" t="s">
        <v>119</v>
      </c>
      <c r="BE91" s="209">
        <f>IF(N91="základní",J91,0)</f>
        <v>0</v>
      </c>
      <c r="BF91" s="209">
        <f>IF(N91="snížená",J91,0)</f>
        <v>0</v>
      </c>
      <c r="BG91" s="209">
        <f>IF(N91="zákl. přenesená",J91,0)</f>
        <v>0</v>
      </c>
      <c r="BH91" s="209">
        <f>IF(N91="sníž. přenesená",J91,0)</f>
        <v>0</v>
      </c>
      <c r="BI91" s="209">
        <f>IF(N91="nulová",J91,0)</f>
        <v>0</v>
      </c>
      <c r="BJ91" s="18" t="s">
        <v>80</v>
      </c>
      <c r="BK91" s="209">
        <f>ROUND(I91*H91,2)</f>
        <v>0</v>
      </c>
      <c r="BL91" s="18" t="s">
        <v>143</v>
      </c>
      <c r="BM91" s="208" t="s">
        <v>172</v>
      </c>
    </row>
    <row r="92" s="2" customFormat="1">
      <c r="A92" s="39"/>
      <c r="B92" s="40"/>
      <c r="C92" s="41"/>
      <c r="D92" s="210" t="s">
        <v>127</v>
      </c>
      <c r="E92" s="41"/>
      <c r="F92" s="211" t="s">
        <v>173</v>
      </c>
      <c r="G92" s="41"/>
      <c r="H92" s="41"/>
      <c r="I92" s="212"/>
      <c r="J92" s="41"/>
      <c r="K92" s="41"/>
      <c r="L92" s="45"/>
      <c r="M92" s="213"/>
      <c r="N92" s="21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127</v>
      </c>
      <c r="AU92" s="18" t="s">
        <v>82</v>
      </c>
    </row>
    <row r="93" s="13" customFormat="1">
      <c r="A93" s="13"/>
      <c r="B93" s="229"/>
      <c r="C93" s="230"/>
      <c r="D93" s="215" t="s">
        <v>174</v>
      </c>
      <c r="E93" s="231" t="s">
        <v>19</v>
      </c>
      <c r="F93" s="232" t="s">
        <v>175</v>
      </c>
      <c r="G93" s="230"/>
      <c r="H93" s="231" t="s">
        <v>19</v>
      </c>
      <c r="I93" s="233"/>
      <c r="J93" s="230"/>
      <c r="K93" s="230"/>
      <c r="L93" s="234"/>
      <c r="M93" s="235"/>
      <c r="N93" s="236"/>
      <c r="O93" s="236"/>
      <c r="P93" s="236"/>
      <c r="Q93" s="236"/>
      <c r="R93" s="236"/>
      <c r="S93" s="236"/>
      <c r="T93" s="237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8" t="s">
        <v>174</v>
      </c>
      <c r="AU93" s="238" t="s">
        <v>82</v>
      </c>
      <c r="AV93" s="13" t="s">
        <v>80</v>
      </c>
      <c r="AW93" s="13" t="s">
        <v>33</v>
      </c>
      <c r="AX93" s="13" t="s">
        <v>72</v>
      </c>
      <c r="AY93" s="238" t="s">
        <v>119</v>
      </c>
    </row>
    <row r="94" s="14" customFormat="1">
      <c r="A94" s="14"/>
      <c r="B94" s="239"/>
      <c r="C94" s="240"/>
      <c r="D94" s="215" t="s">
        <v>174</v>
      </c>
      <c r="E94" s="241" t="s">
        <v>19</v>
      </c>
      <c r="F94" s="242" t="s">
        <v>176</v>
      </c>
      <c r="G94" s="240"/>
      <c r="H94" s="243">
        <v>150</v>
      </c>
      <c r="I94" s="244"/>
      <c r="J94" s="240"/>
      <c r="K94" s="240"/>
      <c r="L94" s="245"/>
      <c r="M94" s="246"/>
      <c r="N94" s="247"/>
      <c r="O94" s="247"/>
      <c r="P94" s="247"/>
      <c r="Q94" s="247"/>
      <c r="R94" s="247"/>
      <c r="S94" s="247"/>
      <c r="T94" s="248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9" t="s">
        <v>174</v>
      </c>
      <c r="AU94" s="249" t="s">
        <v>82</v>
      </c>
      <c r="AV94" s="14" t="s">
        <v>82</v>
      </c>
      <c r="AW94" s="14" t="s">
        <v>33</v>
      </c>
      <c r="AX94" s="14" t="s">
        <v>72</v>
      </c>
      <c r="AY94" s="249" t="s">
        <v>119</v>
      </c>
    </row>
    <row r="95" s="11" customFormat="1" ht="22.8" customHeight="1">
      <c r="A95" s="11"/>
      <c r="B95" s="183"/>
      <c r="C95" s="184"/>
      <c r="D95" s="185" t="s">
        <v>71</v>
      </c>
      <c r="E95" s="227" t="s">
        <v>149</v>
      </c>
      <c r="F95" s="227" t="s">
        <v>177</v>
      </c>
      <c r="G95" s="184"/>
      <c r="H95" s="184"/>
      <c r="I95" s="187"/>
      <c r="J95" s="228">
        <f>BK95</f>
        <v>0</v>
      </c>
      <c r="K95" s="184"/>
      <c r="L95" s="189"/>
      <c r="M95" s="190"/>
      <c r="N95" s="191"/>
      <c r="O95" s="191"/>
      <c r="P95" s="192">
        <f>SUM(P96:P107)</f>
        <v>0</v>
      </c>
      <c r="Q95" s="191"/>
      <c r="R95" s="192">
        <f>SUM(R96:R107)</f>
        <v>34.560000000000002</v>
      </c>
      <c r="S95" s="191"/>
      <c r="T95" s="193">
        <f>SUM(T96:T107)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194" t="s">
        <v>80</v>
      </c>
      <c r="AT95" s="195" t="s">
        <v>71</v>
      </c>
      <c r="AU95" s="195" t="s">
        <v>80</v>
      </c>
      <c r="AY95" s="194" t="s">
        <v>119</v>
      </c>
      <c r="BK95" s="196">
        <f>SUM(BK96:BK107)</f>
        <v>0</v>
      </c>
    </row>
    <row r="96" s="2" customFormat="1" ht="44.25" customHeight="1">
      <c r="A96" s="39"/>
      <c r="B96" s="40"/>
      <c r="C96" s="197" t="s">
        <v>136</v>
      </c>
      <c r="D96" s="197" t="s">
        <v>120</v>
      </c>
      <c r="E96" s="198" t="s">
        <v>178</v>
      </c>
      <c r="F96" s="199" t="s">
        <v>179</v>
      </c>
      <c r="G96" s="200" t="s">
        <v>167</v>
      </c>
      <c r="H96" s="201">
        <v>150</v>
      </c>
      <c r="I96" s="202"/>
      <c r="J96" s="203">
        <f>ROUND(I96*H96,2)</f>
        <v>0</v>
      </c>
      <c r="K96" s="199" t="s">
        <v>124</v>
      </c>
      <c r="L96" s="45"/>
      <c r="M96" s="204" t="s">
        <v>19</v>
      </c>
      <c r="N96" s="205" t="s">
        <v>43</v>
      </c>
      <c r="O96" s="85"/>
      <c r="P96" s="206">
        <f>O96*H96</f>
        <v>0</v>
      </c>
      <c r="Q96" s="206">
        <v>0</v>
      </c>
      <c r="R96" s="206">
        <f>Q96*H96</f>
        <v>0</v>
      </c>
      <c r="S96" s="206">
        <v>0</v>
      </c>
      <c r="T96" s="20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08" t="s">
        <v>143</v>
      </c>
      <c r="AT96" s="208" t="s">
        <v>120</v>
      </c>
      <c r="AU96" s="208" t="s">
        <v>82</v>
      </c>
      <c r="AY96" s="18" t="s">
        <v>119</v>
      </c>
      <c r="BE96" s="209">
        <f>IF(N96="základní",J96,0)</f>
        <v>0</v>
      </c>
      <c r="BF96" s="209">
        <f>IF(N96="snížená",J96,0)</f>
        <v>0</v>
      </c>
      <c r="BG96" s="209">
        <f>IF(N96="zákl. přenesená",J96,0)</f>
        <v>0</v>
      </c>
      <c r="BH96" s="209">
        <f>IF(N96="sníž. přenesená",J96,0)</f>
        <v>0</v>
      </c>
      <c r="BI96" s="209">
        <f>IF(N96="nulová",J96,0)</f>
        <v>0</v>
      </c>
      <c r="BJ96" s="18" t="s">
        <v>80</v>
      </c>
      <c r="BK96" s="209">
        <f>ROUND(I96*H96,2)</f>
        <v>0</v>
      </c>
      <c r="BL96" s="18" t="s">
        <v>143</v>
      </c>
      <c r="BM96" s="208" t="s">
        <v>180</v>
      </c>
    </row>
    <row r="97" s="2" customFormat="1">
      <c r="A97" s="39"/>
      <c r="B97" s="40"/>
      <c r="C97" s="41"/>
      <c r="D97" s="210" t="s">
        <v>127</v>
      </c>
      <c r="E97" s="41"/>
      <c r="F97" s="211" t="s">
        <v>181</v>
      </c>
      <c r="G97" s="41"/>
      <c r="H97" s="41"/>
      <c r="I97" s="212"/>
      <c r="J97" s="41"/>
      <c r="K97" s="41"/>
      <c r="L97" s="45"/>
      <c r="M97" s="213"/>
      <c r="N97" s="214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127</v>
      </c>
      <c r="AU97" s="18" t="s">
        <v>82</v>
      </c>
    </row>
    <row r="98" s="13" customFormat="1">
      <c r="A98" s="13"/>
      <c r="B98" s="229"/>
      <c r="C98" s="230"/>
      <c r="D98" s="215" t="s">
        <v>174</v>
      </c>
      <c r="E98" s="231" t="s">
        <v>19</v>
      </c>
      <c r="F98" s="232" t="s">
        <v>182</v>
      </c>
      <c r="G98" s="230"/>
      <c r="H98" s="231" t="s">
        <v>19</v>
      </c>
      <c r="I98" s="233"/>
      <c r="J98" s="230"/>
      <c r="K98" s="230"/>
      <c r="L98" s="234"/>
      <c r="M98" s="235"/>
      <c r="N98" s="236"/>
      <c r="O98" s="236"/>
      <c r="P98" s="236"/>
      <c r="Q98" s="236"/>
      <c r="R98" s="236"/>
      <c r="S98" s="236"/>
      <c r="T98" s="23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8" t="s">
        <v>174</v>
      </c>
      <c r="AU98" s="238" t="s">
        <v>82</v>
      </c>
      <c r="AV98" s="13" t="s">
        <v>80</v>
      </c>
      <c r="AW98" s="13" t="s">
        <v>33</v>
      </c>
      <c r="AX98" s="13" t="s">
        <v>72</v>
      </c>
      <c r="AY98" s="238" t="s">
        <v>119</v>
      </c>
    </row>
    <row r="99" s="14" customFormat="1">
      <c r="A99" s="14"/>
      <c r="B99" s="239"/>
      <c r="C99" s="240"/>
      <c r="D99" s="215" t="s">
        <v>174</v>
      </c>
      <c r="E99" s="241" t="s">
        <v>19</v>
      </c>
      <c r="F99" s="242" t="s">
        <v>176</v>
      </c>
      <c r="G99" s="240"/>
      <c r="H99" s="243">
        <v>150</v>
      </c>
      <c r="I99" s="244"/>
      <c r="J99" s="240"/>
      <c r="K99" s="240"/>
      <c r="L99" s="245"/>
      <c r="M99" s="246"/>
      <c r="N99" s="247"/>
      <c r="O99" s="247"/>
      <c r="P99" s="247"/>
      <c r="Q99" s="247"/>
      <c r="R99" s="247"/>
      <c r="S99" s="247"/>
      <c r="T99" s="248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9" t="s">
        <v>174</v>
      </c>
      <c r="AU99" s="249" t="s">
        <v>82</v>
      </c>
      <c r="AV99" s="14" t="s">
        <v>82</v>
      </c>
      <c r="AW99" s="14" t="s">
        <v>33</v>
      </c>
      <c r="AX99" s="14" t="s">
        <v>72</v>
      </c>
      <c r="AY99" s="249" t="s">
        <v>119</v>
      </c>
    </row>
    <row r="100" s="15" customFormat="1">
      <c r="A100" s="15"/>
      <c r="B100" s="250"/>
      <c r="C100" s="251"/>
      <c r="D100" s="215" t="s">
        <v>174</v>
      </c>
      <c r="E100" s="252" t="s">
        <v>19</v>
      </c>
      <c r="F100" s="253" t="s">
        <v>183</v>
      </c>
      <c r="G100" s="251"/>
      <c r="H100" s="254">
        <v>150</v>
      </c>
      <c r="I100" s="255"/>
      <c r="J100" s="251"/>
      <c r="K100" s="251"/>
      <c r="L100" s="256"/>
      <c r="M100" s="257"/>
      <c r="N100" s="258"/>
      <c r="O100" s="258"/>
      <c r="P100" s="258"/>
      <c r="Q100" s="258"/>
      <c r="R100" s="258"/>
      <c r="S100" s="258"/>
      <c r="T100" s="259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0" t="s">
        <v>174</v>
      </c>
      <c r="AU100" s="260" t="s">
        <v>82</v>
      </c>
      <c r="AV100" s="15" t="s">
        <v>143</v>
      </c>
      <c r="AW100" s="15" t="s">
        <v>4</v>
      </c>
      <c r="AX100" s="15" t="s">
        <v>80</v>
      </c>
      <c r="AY100" s="260" t="s">
        <v>119</v>
      </c>
    </row>
    <row r="101" s="2" customFormat="1" ht="24.15" customHeight="1">
      <c r="A101" s="39"/>
      <c r="B101" s="40"/>
      <c r="C101" s="197" t="s">
        <v>143</v>
      </c>
      <c r="D101" s="197" t="s">
        <v>120</v>
      </c>
      <c r="E101" s="198" t="s">
        <v>184</v>
      </c>
      <c r="F101" s="199" t="s">
        <v>185</v>
      </c>
      <c r="G101" s="200" t="s">
        <v>167</v>
      </c>
      <c r="H101" s="201">
        <v>2165</v>
      </c>
      <c r="I101" s="202"/>
      <c r="J101" s="203">
        <f>ROUND(I101*H101,2)</f>
        <v>0</v>
      </c>
      <c r="K101" s="199" t="s">
        <v>124</v>
      </c>
      <c r="L101" s="45"/>
      <c r="M101" s="204" t="s">
        <v>19</v>
      </c>
      <c r="N101" s="205" t="s">
        <v>43</v>
      </c>
      <c r="O101" s="85"/>
      <c r="P101" s="206">
        <f>O101*H101</f>
        <v>0</v>
      </c>
      <c r="Q101" s="206">
        <v>0</v>
      </c>
      <c r="R101" s="206">
        <f>Q101*H101</f>
        <v>0</v>
      </c>
      <c r="S101" s="206">
        <v>0</v>
      </c>
      <c r="T101" s="20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08" t="s">
        <v>143</v>
      </c>
      <c r="AT101" s="208" t="s">
        <v>120</v>
      </c>
      <c r="AU101" s="208" t="s">
        <v>82</v>
      </c>
      <c r="AY101" s="18" t="s">
        <v>119</v>
      </c>
      <c r="BE101" s="209">
        <f>IF(N101="základní",J101,0)</f>
        <v>0</v>
      </c>
      <c r="BF101" s="209">
        <f>IF(N101="snížená",J101,0)</f>
        <v>0</v>
      </c>
      <c r="BG101" s="209">
        <f>IF(N101="zákl. přenesená",J101,0)</f>
        <v>0</v>
      </c>
      <c r="BH101" s="209">
        <f>IF(N101="sníž. přenesená",J101,0)</f>
        <v>0</v>
      </c>
      <c r="BI101" s="209">
        <f>IF(N101="nulová",J101,0)</f>
        <v>0</v>
      </c>
      <c r="BJ101" s="18" t="s">
        <v>80</v>
      </c>
      <c r="BK101" s="209">
        <f>ROUND(I101*H101,2)</f>
        <v>0</v>
      </c>
      <c r="BL101" s="18" t="s">
        <v>143</v>
      </c>
      <c r="BM101" s="208" t="s">
        <v>186</v>
      </c>
    </row>
    <row r="102" s="2" customFormat="1">
      <c r="A102" s="39"/>
      <c r="B102" s="40"/>
      <c r="C102" s="41"/>
      <c r="D102" s="210" t="s">
        <v>127</v>
      </c>
      <c r="E102" s="41"/>
      <c r="F102" s="211" t="s">
        <v>187</v>
      </c>
      <c r="G102" s="41"/>
      <c r="H102" s="41"/>
      <c r="I102" s="212"/>
      <c r="J102" s="41"/>
      <c r="K102" s="41"/>
      <c r="L102" s="45"/>
      <c r="M102" s="213"/>
      <c r="N102" s="214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127</v>
      </c>
      <c r="AU102" s="18" t="s">
        <v>82</v>
      </c>
    </row>
    <row r="103" s="2" customFormat="1" ht="44.25" customHeight="1">
      <c r="A103" s="39"/>
      <c r="B103" s="40"/>
      <c r="C103" s="197" t="s">
        <v>149</v>
      </c>
      <c r="D103" s="197" t="s">
        <v>120</v>
      </c>
      <c r="E103" s="198" t="s">
        <v>188</v>
      </c>
      <c r="F103" s="199" t="s">
        <v>189</v>
      </c>
      <c r="G103" s="200" t="s">
        <v>167</v>
      </c>
      <c r="H103" s="201">
        <v>2140</v>
      </c>
      <c r="I103" s="202"/>
      <c r="J103" s="203">
        <f>ROUND(I103*H103,2)</f>
        <v>0</v>
      </c>
      <c r="K103" s="199" t="s">
        <v>124</v>
      </c>
      <c r="L103" s="45"/>
      <c r="M103" s="204" t="s">
        <v>19</v>
      </c>
      <c r="N103" s="205" t="s">
        <v>43</v>
      </c>
      <c r="O103" s="85"/>
      <c r="P103" s="206">
        <f>O103*H103</f>
        <v>0</v>
      </c>
      <c r="Q103" s="206">
        <v>0</v>
      </c>
      <c r="R103" s="206">
        <f>Q103*H103</f>
        <v>0</v>
      </c>
      <c r="S103" s="206">
        <v>0</v>
      </c>
      <c r="T103" s="20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8" t="s">
        <v>143</v>
      </c>
      <c r="AT103" s="208" t="s">
        <v>120</v>
      </c>
      <c r="AU103" s="208" t="s">
        <v>82</v>
      </c>
      <c r="AY103" s="18" t="s">
        <v>119</v>
      </c>
      <c r="BE103" s="209">
        <f>IF(N103="základní",J103,0)</f>
        <v>0</v>
      </c>
      <c r="BF103" s="209">
        <f>IF(N103="snížená",J103,0)</f>
        <v>0</v>
      </c>
      <c r="BG103" s="209">
        <f>IF(N103="zákl. přenesená",J103,0)</f>
        <v>0</v>
      </c>
      <c r="BH103" s="209">
        <f>IF(N103="sníž. přenesená",J103,0)</f>
        <v>0</v>
      </c>
      <c r="BI103" s="209">
        <f>IF(N103="nulová",J103,0)</f>
        <v>0</v>
      </c>
      <c r="BJ103" s="18" t="s">
        <v>80</v>
      </c>
      <c r="BK103" s="209">
        <f>ROUND(I103*H103,2)</f>
        <v>0</v>
      </c>
      <c r="BL103" s="18" t="s">
        <v>143</v>
      </c>
      <c r="BM103" s="208" t="s">
        <v>190</v>
      </c>
    </row>
    <row r="104" s="2" customFormat="1">
      <c r="A104" s="39"/>
      <c r="B104" s="40"/>
      <c r="C104" s="41"/>
      <c r="D104" s="210" t="s">
        <v>127</v>
      </c>
      <c r="E104" s="41"/>
      <c r="F104" s="211" t="s">
        <v>191</v>
      </c>
      <c r="G104" s="41"/>
      <c r="H104" s="41"/>
      <c r="I104" s="212"/>
      <c r="J104" s="41"/>
      <c r="K104" s="41"/>
      <c r="L104" s="45"/>
      <c r="M104" s="213"/>
      <c r="N104" s="21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127</v>
      </c>
      <c r="AU104" s="18" t="s">
        <v>82</v>
      </c>
    </row>
    <row r="105" s="2" customFormat="1" ht="37.8" customHeight="1">
      <c r="A105" s="39"/>
      <c r="B105" s="40"/>
      <c r="C105" s="197" t="s">
        <v>192</v>
      </c>
      <c r="D105" s="197" t="s">
        <v>120</v>
      </c>
      <c r="E105" s="198" t="s">
        <v>193</v>
      </c>
      <c r="F105" s="199" t="s">
        <v>194</v>
      </c>
      <c r="G105" s="200" t="s">
        <v>167</v>
      </c>
      <c r="H105" s="201">
        <v>160</v>
      </c>
      <c r="I105" s="202"/>
      <c r="J105" s="203">
        <f>ROUND(I105*H105,2)</f>
        <v>0</v>
      </c>
      <c r="K105" s="199" t="s">
        <v>124</v>
      </c>
      <c r="L105" s="45"/>
      <c r="M105" s="204" t="s">
        <v>19</v>
      </c>
      <c r="N105" s="205" t="s">
        <v>43</v>
      </c>
      <c r="O105" s="85"/>
      <c r="P105" s="206">
        <f>O105*H105</f>
        <v>0</v>
      </c>
      <c r="Q105" s="206">
        <v>0.216</v>
      </c>
      <c r="R105" s="206">
        <f>Q105*H105</f>
        <v>34.560000000000002</v>
      </c>
      <c r="S105" s="206">
        <v>0</v>
      </c>
      <c r="T105" s="20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8" t="s">
        <v>143</v>
      </c>
      <c r="AT105" s="208" t="s">
        <v>120</v>
      </c>
      <c r="AU105" s="208" t="s">
        <v>82</v>
      </c>
      <c r="AY105" s="18" t="s">
        <v>119</v>
      </c>
      <c r="BE105" s="209">
        <f>IF(N105="základní",J105,0)</f>
        <v>0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8" t="s">
        <v>80</v>
      </c>
      <c r="BK105" s="209">
        <f>ROUND(I105*H105,2)</f>
        <v>0</v>
      </c>
      <c r="BL105" s="18" t="s">
        <v>143</v>
      </c>
      <c r="BM105" s="208" t="s">
        <v>195</v>
      </c>
    </row>
    <row r="106" s="2" customFormat="1">
      <c r="A106" s="39"/>
      <c r="B106" s="40"/>
      <c r="C106" s="41"/>
      <c r="D106" s="210" t="s">
        <v>127</v>
      </c>
      <c r="E106" s="41"/>
      <c r="F106" s="211" t="s">
        <v>196</v>
      </c>
      <c r="G106" s="41"/>
      <c r="H106" s="41"/>
      <c r="I106" s="212"/>
      <c r="J106" s="41"/>
      <c r="K106" s="41"/>
      <c r="L106" s="45"/>
      <c r="M106" s="213"/>
      <c r="N106" s="214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127</v>
      </c>
      <c r="AU106" s="18" t="s">
        <v>82</v>
      </c>
    </row>
    <row r="107" s="2" customFormat="1">
      <c r="A107" s="39"/>
      <c r="B107" s="40"/>
      <c r="C107" s="41"/>
      <c r="D107" s="215" t="s">
        <v>141</v>
      </c>
      <c r="E107" s="41"/>
      <c r="F107" s="216" t="s">
        <v>197</v>
      </c>
      <c r="G107" s="41"/>
      <c r="H107" s="41"/>
      <c r="I107" s="212"/>
      <c r="J107" s="41"/>
      <c r="K107" s="41"/>
      <c r="L107" s="45"/>
      <c r="M107" s="213"/>
      <c r="N107" s="214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141</v>
      </c>
      <c r="AU107" s="18" t="s">
        <v>82</v>
      </c>
    </row>
    <row r="108" s="11" customFormat="1" ht="22.8" customHeight="1">
      <c r="A108" s="11"/>
      <c r="B108" s="183"/>
      <c r="C108" s="184"/>
      <c r="D108" s="185" t="s">
        <v>71</v>
      </c>
      <c r="E108" s="227" t="s">
        <v>198</v>
      </c>
      <c r="F108" s="227" t="s">
        <v>199</v>
      </c>
      <c r="G108" s="184"/>
      <c r="H108" s="184"/>
      <c r="I108" s="187"/>
      <c r="J108" s="228">
        <f>BK108</f>
        <v>0</v>
      </c>
      <c r="K108" s="184"/>
      <c r="L108" s="189"/>
      <c r="M108" s="190"/>
      <c r="N108" s="191"/>
      <c r="O108" s="191"/>
      <c r="P108" s="192">
        <f>SUM(P109:P116)</f>
        <v>0</v>
      </c>
      <c r="Q108" s="191"/>
      <c r="R108" s="192">
        <f>SUM(R109:R116)</f>
        <v>3.4205199999999998</v>
      </c>
      <c r="S108" s="191"/>
      <c r="T108" s="193">
        <f>SUM(T109:T116)</f>
        <v>2.5</v>
      </c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R108" s="194" t="s">
        <v>80</v>
      </c>
      <c r="AT108" s="195" t="s">
        <v>71</v>
      </c>
      <c r="AU108" s="195" t="s">
        <v>80</v>
      </c>
      <c r="AY108" s="194" t="s">
        <v>119</v>
      </c>
      <c r="BK108" s="196">
        <f>SUM(BK109:BK116)</f>
        <v>0</v>
      </c>
    </row>
    <row r="109" s="2" customFormat="1" ht="24.15" customHeight="1">
      <c r="A109" s="39"/>
      <c r="B109" s="40"/>
      <c r="C109" s="197" t="s">
        <v>200</v>
      </c>
      <c r="D109" s="197" t="s">
        <v>120</v>
      </c>
      <c r="E109" s="198" t="s">
        <v>201</v>
      </c>
      <c r="F109" s="199" t="s">
        <v>202</v>
      </c>
      <c r="G109" s="200" t="s">
        <v>123</v>
      </c>
      <c r="H109" s="201">
        <v>4</v>
      </c>
      <c r="I109" s="202"/>
      <c r="J109" s="203">
        <f>ROUND(I109*H109,2)</f>
        <v>0</v>
      </c>
      <c r="K109" s="199" t="s">
        <v>124</v>
      </c>
      <c r="L109" s="45"/>
      <c r="M109" s="204" t="s">
        <v>19</v>
      </c>
      <c r="N109" s="205" t="s">
        <v>43</v>
      </c>
      <c r="O109" s="85"/>
      <c r="P109" s="206">
        <f>O109*H109</f>
        <v>0</v>
      </c>
      <c r="Q109" s="206">
        <v>0.10037</v>
      </c>
      <c r="R109" s="206">
        <f>Q109*H109</f>
        <v>0.40148</v>
      </c>
      <c r="S109" s="206">
        <v>0.10000000000000001</v>
      </c>
      <c r="T109" s="207">
        <f>S109*H109</f>
        <v>0.40000000000000002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08" t="s">
        <v>143</v>
      </c>
      <c r="AT109" s="208" t="s">
        <v>120</v>
      </c>
      <c r="AU109" s="208" t="s">
        <v>82</v>
      </c>
      <c r="AY109" s="18" t="s">
        <v>119</v>
      </c>
      <c r="BE109" s="209">
        <f>IF(N109="základní",J109,0)</f>
        <v>0</v>
      </c>
      <c r="BF109" s="209">
        <f>IF(N109="snížená",J109,0)</f>
        <v>0</v>
      </c>
      <c r="BG109" s="209">
        <f>IF(N109="zákl. přenesená",J109,0)</f>
        <v>0</v>
      </c>
      <c r="BH109" s="209">
        <f>IF(N109="sníž. přenesená",J109,0)</f>
        <v>0</v>
      </c>
      <c r="BI109" s="209">
        <f>IF(N109="nulová",J109,0)</f>
        <v>0</v>
      </c>
      <c r="BJ109" s="18" t="s">
        <v>80</v>
      </c>
      <c r="BK109" s="209">
        <f>ROUND(I109*H109,2)</f>
        <v>0</v>
      </c>
      <c r="BL109" s="18" t="s">
        <v>143</v>
      </c>
      <c r="BM109" s="208" t="s">
        <v>203</v>
      </c>
    </row>
    <row r="110" s="2" customFormat="1">
      <c r="A110" s="39"/>
      <c r="B110" s="40"/>
      <c r="C110" s="41"/>
      <c r="D110" s="210" t="s">
        <v>127</v>
      </c>
      <c r="E110" s="41"/>
      <c r="F110" s="211" t="s">
        <v>204</v>
      </c>
      <c r="G110" s="41"/>
      <c r="H110" s="41"/>
      <c r="I110" s="212"/>
      <c r="J110" s="41"/>
      <c r="K110" s="41"/>
      <c r="L110" s="45"/>
      <c r="M110" s="213"/>
      <c r="N110" s="214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127</v>
      </c>
      <c r="AU110" s="18" t="s">
        <v>82</v>
      </c>
    </row>
    <row r="111" s="2" customFormat="1" ht="37.8" customHeight="1">
      <c r="A111" s="39"/>
      <c r="B111" s="40"/>
      <c r="C111" s="197" t="s">
        <v>198</v>
      </c>
      <c r="D111" s="197" t="s">
        <v>120</v>
      </c>
      <c r="E111" s="198" t="s">
        <v>205</v>
      </c>
      <c r="F111" s="199" t="s">
        <v>206</v>
      </c>
      <c r="G111" s="200" t="s">
        <v>123</v>
      </c>
      <c r="H111" s="201">
        <v>3</v>
      </c>
      <c r="I111" s="202"/>
      <c r="J111" s="203">
        <f>ROUND(I111*H111,2)</f>
        <v>0</v>
      </c>
      <c r="K111" s="199" t="s">
        <v>124</v>
      </c>
      <c r="L111" s="45"/>
      <c r="M111" s="204" t="s">
        <v>19</v>
      </c>
      <c r="N111" s="205" t="s">
        <v>43</v>
      </c>
      <c r="O111" s="85"/>
      <c r="P111" s="206">
        <f>O111*H111</f>
        <v>0</v>
      </c>
      <c r="Q111" s="206">
        <v>0.52254</v>
      </c>
      <c r="R111" s="206">
        <f>Q111*H111</f>
        <v>1.56762</v>
      </c>
      <c r="S111" s="206">
        <v>0.5</v>
      </c>
      <c r="T111" s="207">
        <f>S111*H111</f>
        <v>1.5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08" t="s">
        <v>143</v>
      </c>
      <c r="AT111" s="208" t="s">
        <v>120</v>
      </c>
      <c r="AU111" s="208" t="s">
        <v>82</v>
      </c>
      <c r="AY111" s="18" t="s">
        <v>119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8" t="s">
        <v>80</v>
      </c>
      <c r="BK111" s="209">
        <f>ROUND(I111*H111,2)</f>
        <v>0</v>
      </c>
      <c r="BL111" s="18" t="s">
        <v>143</v>
      </c>
      <c r="BM111" s="208" t="s">
        <v>207</v>
      </c>
    </row>
    <row r="112" s="2" customFormat="1">
      <c r="A112" s="39"/>
      <c r="B112" s="40"/>
      <c r="C112" s="41"/>
      <c r="D112" s="210" t="s">
        <v>127</v>
      </c>
      <c r="E112" s="41"/>
      <c r="F112" s="211" t="s">
        <v>208</v>
      </c>
      <c r="G112" s="41"/>
      <c r="H112" s="41"/>
      <c r="I112" s="212"/>
      <c r="J112" s="41"/>
      <c r="K112" s="41"/>
      <c r="L112" s="45"/>
      <c r="M112" s="213"/>
      <c r="N112" s="214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127</v>
      </c>
      <c r="AU112" s="18" t="s">
        <v>82</v>
      </c>
    </row>
    <row r="113" s="2" customFormat="1" ht="24.15" customHeight="1">
      <c r="A113" s="39"/>
      <c r="B113" s="40"/>
      <c r="C113" s="261" t="s">
        <v>209</v>
      </c>
      <c r="D113" s="261" t="s">
        <v>210</v>
      </c>
      <c r="E113" s="262" t="s">
        <v>211</v>
      </c>
      <c r="F113" s="263" t="s">
        <v>212</v>
      </c>
      <c r="G113" s="264" t="s">
        <v>123</v>
      </c>
      <c r="H113" s="265">
        <v>3</v>
      </c>
      <c r="I113" s="266"/>
      <c r="J113" s="267">
        <f>ROUND(I113*H113,2)</f>
        <v>0</v>
      </c>
      <c r="K113" s="263" t="s">
        <v>124</v>
      </c>
      <c r="L113" s="268"/>
      <c r="M113" s="269" t="s">
        <v>19</v>
      </c>
      <c r="N113" s="270" t="s">
        <v>43</v>
      </c>
      <c r="O113" s="85"/>
      <c r="P113" s="206">
        <f>O113*H113</f>
        <v>0</v>
      </c>
      <c r="Q113" s="206">
        <v>0.056300000000000003</v>
      </c>
      <c r="R113" s="206">
        <f>Q113*H113</f>
        <v>0.1689</v>
      </c>
      <c r="S113" s="206">
        <v>0</v>
      </c>
      <c r="T113" s="207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08" t="s">
        <v>198</v>
      </c>
      <c r="AT113" s="208" t="s">
        <v>210</v>
      </c>
      <c r="AU113" s="208" t="s">
        <v>82</v>
      </c>
      <c r="AY113" s="18" t="s">
        <v>119</v>
      </c>
      <c r="BE113" s="209">
        <f>IF(N113="základní",J113,0)</f>
        <v>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18" t="s">
        <v>80</v>
      </c>
      <c r="BK113" s="209">
        <f>ROUND(I113*H113,2)</f>
        <v>0</v>
      </c>
      <c r="BL113" s="18" t="s">
        <v>143</v>
      </c>
      <c r="BM113" s="208" t="s">
        <v>213</v>
      </c>
    </row>
    <row r="114" s="2" customFormat="1" ht="37.8" customHeight="1">
      <c r="A114" s="39"/>
      <c r="B114" s="40"/>
      <c r="C114" s="197" t="s">
        <v>214</v>
      </c>
      <c r="D114" s="197" t="s">
        <v>120</v>
      </c>
      <c r="E114" s="198" t="s">
        <v>215</v>
      </c>
      <c r="F114" s="199" t="s">
        <v>216</v>
      </c>
      <c r="G114" s="200" t="s">
        <v>123</v>
      </c>
      <c r="H114" s="201">
        <v>2</v>
      </c>
      <c r="I114" s="202"/>
      <c r="J114" s="203">
        <f>ROUND(I114*H114,2)</f>
        <v>0</v>
      </c>
      <c r="K114" s="199" t="s">
        <v>124</v>
      </c>
      <c r="L114" s="45"/>
      <c r="M114" s="204" t="s">
        <v>19</v>
      </c>
      <c r="N114" s="205" t="s">
        <v>43</v>
      </c>
      <c r="O114" s="85"/>
      <c r="P114" s="206">
        <f>O114*H114</f>
        <v>0</v>
      </c>
      <c r="Q114" s="206">
        <v>0.53325999999999996</v>
      </c>
      <c r="R114" s="206">
        <f>Q114*H114</f>
        <v>1.0665199999999999</v>
      </c>
      <c r="S114" s="206">
        <v>0.29999999999999999</v>
      </c>
      <c r="T114" s="207">
        <f>S114*H114</f>
        <v>0.59999999999999998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08" t="s">
        <v>143</v>
      </c>
      <c r="AT114" s="208" t="s">
        <v>120</v>
      </c>
      <c r="AU114" s="208" t="s">
        <v>82</v>
      </c>
      <c r="AY114" s="18" t="s">
        <v>119</v>
      </c>
      <c r="BE114" s="209">
        <f>IF(N114="základní",J114,0)</f>
        <v>0</v>
      </c>
      <c r="BF114" s="209">
        <f>IF(N114="snížená",J114,0)</f>
        <v>0</v>
      </c>
      <c r="BG114" s="209">
        <f>IF(N114="zákl. přenesená",J114,0)</f>
        <v>0</v>
      </c>
      <c r="BH114" s="209">
        <f>IF(N114="sníž. přenesená",J114,0)</f>
        <v>0</v>
      </c>
      <c r="BI114" s="209">
        <f>IF(N114="nulová",J114,0)</f>
        <v>0</v>
      </c>
      <c r="BJ114" s="18" t="s">
        <v>80</v>
      </c>
      <c r="BK114" s="209">
        <f>ROUND(I114*H114,2)</f>
        <v>0</v>
      </c>
      <c r="BL114" s="18" t="s">
        <v>143</v>
      </c>
      <c r="BM114" s="208" t="s">
        <v>217</v>
      </c>
    </row>
    <row r="115" s="2" customFormat="1">
      <c r="A115" s="39"/>
      <c r="B115" s="40"/>
      <c r="C115" s="41"/>
      <c r="D115" s="210" t="s">
        <v>127</v>
      </c>
      <c r="E115" s="41"/>
      <c r="F115" s="211" t="s">
        <v>218</v>
      </c>
      <c r="G115" s="41"/>
      <c r="H115" s="41"/>
      <c r="I115" s="212"/>
      <c r="J115" s="41"/>
      <c r="K115" s="41"/>
      <c r="L115" s="45"/>
      <c r="M115" s="213"/>
      <c r="N115" s="214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127</v>
      </c>
      <c r="AU115" s="18" t="s">
        <v>82</v>
      </c>
    </row>
    <row r="116" s="2" customFormat="1" ht="24.15" customHeight="1">
      <c r="A116" s="39"/>
      <c r="B116" s="40"/>
      <c r="C116" s="261" t="s">
        <v>219</v>
      </c>
      <c r="D116" s="261" t="s">
        <v>210</v>
      </c>
      <c r="E116" s="262" t="s">
        <v>220</v>
      </c>
      <c r="F116" s="263" t="s">
        <v>221</v>
      </c>
      <c r="G116" s="264" t="s">
        <v>123</v>
      </c>
      <c r="H116" s="265">
        <v>2</v>
      </c>
      <c r="I116" s="266"/>
      <c r="J116" s="267">
        <f>ROUND(I116*H116,2)</f>
        <v>0</v>
      </c>
      <c r="K116" s="263" t="s">
        <v>124</v>
      </c>
      <c r="L116" s="268"/>
      <c r="M116" s="269" t="s">
        <v>19</v>
      </c>
      <c r="N116" s="270" t="s">
        <v>43</v>
      </c>
      <c r="O116" s="85"/>
      <c r="P116" s="206">
        <f>O116*H116</f>
        <v>0</v>
      </c>
      <c r="Q116" s="206">
        <v>0.108</v>
      </c>
      <c r="R116" s="206">
        <f>Q116*H116</f>
        <v>0.216</v>
      </c>
      <c r="S116" s="206">
        <v>0</v>
      </c>
      <c r="T116" s="20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08" t="s">
        <v>198</v>
      </c>
      <c r="AT116" s="208" t="s">
        <v>210</v>
      </c>
      <c r="AU116" s="208" t="s">
        <v>82</v>
      </c>
      <c r="AY116" s="18" t="s">
        <v>119</v>
      </c>
      <c r="BE116" s="209">
        <f>IF(N116="základní",J116,0)</f>
        <v>0</v>
      </c>
      <c r="BF116" s="209">
        <f>IF(N116="snížená",J116,0)</f>
        <v>0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18" t="s">
        <v>80</v>
      </c>
      <c r="BK116" s="209">
        <f>ROUND(I116*H116,2)</f>
        <v>0</v>
      </c>
      <c r="BL116" s="18" t="s">
        <v>143</v>
      </c>
      <c r="BM116" s="208" t="s">
        <v>222</v>
      </c>
    </row>
    <row r="117" s="11" customFormat="1" ht="22.8" customHeight="1">
      <c r="A117" s="11"/>
      <c r="B117" s="183"/>
      <c r="C117" s="184"/>
      <c r="D117" s="185" t="s">
        <v>71</v>
      </c>
      <c r="E117" s="227" t="s">
        <v>209</v>
      </c>
      <c r="F117" s="227" t="s">
        <v>223</v>
      </c>
      <c r="G117" s="184"/>
      <c r="H117" s="184"/>
      <c r="I117" s="187"/>
      <c r="J117" s="228">
        <f>BK117</f>
        <v>0</v>
      </c>
      <c r="K117" s="184"/>
      <c r="L117" s="189"/>
      <c r="M117" s="190"/>
      <c r="N117" s="191"/>
      <c r="O117" s="191"/>
      <c r="P117" s="192">
        <f>SUM(P118:P132)</f>
        <v>0</v>
      </c>
      <c r="Q117" s="191"/>
      <c r="R117" s="192">
        <f>SUM(R118:R132)</f>
        <v>0.2596</v>
      </c>
      <c r="S117" s="191"/>
      <c r="T117" s="193">
        <f>SUM(T118:T132)</f>
        <v>20.16</v>
      </c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R117" s="194" t="s">
        <v>80</v>
      </c>
      <c r="AT117" s="195" t="s">
        <v>71</v>
      </c>
      <c r="AU117" s="195" t="s">
        <v>80</v>
      </c>
      <c r="AY117" s="194" t="s">
        <v>119</v>
      </c>
      <c r="BK117" s="196">
        <f>SUM(BK118:BK132)</f>
        <v>0</v>
      </c>
    </row>
    <row r="118" s="2" customFormat="1" ht="37.8" customHeight="1">
      <c r="A118" s="39"/>
      <c r="B118" s="40"/>
      <c r="C118" s="197" t="s">
        <v>224</v>
      </c>
      <c r="D118" s="197" t="s">
        <v>120</v>
      </c>
      <c r="E118" s="198" t="s">
        <v>225</v>
      </c>
      <c r="F118" s="199" t="s">
        <v>226</v>
      </c>
      <c r="G118" s="200" t="s">
        <v>227</v>
      </c>
      <c r="H118" s="201">
        <v>500</v>
      </c>
      <c r="I118" s="202"/>
      <c r="J118" s="203">
        <f>ROUND(I118*H118,2)</f>
        <v>0</v>
      </c>
      <c r="K118" s="199" t="s">
        <v>124</v>
      </c>
      <c r="L118" s="45"/>
      <c r="M118" s="204" t="s">
        <v>19</v>
      </c>
      <c r="N118" s="205" t="s">
        <v>43</v>
      </c>
      <c r="O118" s="85"/>
      <c r="P118" s="206">
        <f>O118*H118</f>
        <v>0</v>
      </c>
      <c r="Q118" s="206">
        <v>0</v>
      </c>
      <c r="R118" s="206">
        <f>Q118*H118</f>
        <v>0</v>
      </c>
      <c r="S118" s="206">
        <v>0</v>
      </c>
      <c r="T118" s="20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08" t="s">
        <v>143</v>
      </c>
      <c r="AT118" s="208" t="s">
        <v>120</v>
      </c>
      <c r="AU118" s="208" t="s">
        <v>82</v>
      </c>
      <c r="AY118" s="18" t="s">
        <v>119</v>
      </c>
      <c r="BE118" s="209">
        <f>IF(N118="základní",J118,0)</f>
        <v>0</v>
      </c>
      <c r="BF118" s="209">
        <f>IF(N118="snížená",J118,0)</f>
        <v>0</v>
      </c>
      <c r="BG118" s="209">
        <f>IF(N118="zákl. přenesená",J118,0)</f>
        <v>0</v>
      </c>
      <c r="BH118" s="209">
        <f>IF(N118="sníž. přenesená",J118,0)</f>
        <v>0</v>
      </c>
      <c r="BI118" s="209">
        <f>IF(N118="nulová",J118,0)</f>
        <v>0</v>
      </c>
      <c r="BJ118" s="18" t="s">
        <v>80</v>
      </c>
      <c r="BK118" s="209">
        <f>ROUND(I118*H118,2)</f>
        <v>0</v>
      </c>
      <c r="BL118" s="18" t="s">
        <v>143</v>
      </c>
      <c r="BM118" s="208" t="s">
        <v>228</v>
      </c>
    </row>
    <row r="119" s="2" customFormat="1">
      <c r="A119" s="39"/>
      <c r="B119" s="40"/>
      <c r="C119" s="41"/>
      <c r="D119" s="210" t="s">
        <v>127</v>
      </c>
      <c r="E119" s="41"/>
      <c r="F119" s="211" t="s">
        <v>229</v>
      </c>
      <c r="G119" s="41"/>
      <c r="H119" s="41"/>
      <c r="I119" s="212"/>
      <c r="J119" s="41"/>
      <c r="K119" s="41"/>
      <c r="L119" s="45"/>
      <c r="M119" s="213"/>
      <c r="N119" s="214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127</v>
      </c>
      <c r="AU119" s="18" t="s">
        <v>82</v>
      </c>
    </row>
    <row r="120" s="2" customFormat="1" ht="33" customHeight="1">
      <c r="A120" s="39"/>
      <c r="B120" s="40"/>
      <c r="C120" s="197" t="s">
        <v>230</v>
      </c>
      <c r="D120" s="197" t="s">
        <v>120</v>
      </c>
      <c r="E120" s="198" t="s">
        <v>231</v>
      </c>
      <c r="F120" s="199" t="s">
        <v>232</v>
      </c>
      <c r="G120" s="200" t="s">
        <v>227</v>
      </c>
      <c r="H120" s="201">
        <v>500</v>
      </c>
      <c r="I120" s="202"/>
      <c r="J120" s="203">
        <f>ROUND(I120*H120,2)</f>
        <v>0</v>
      </c>
      <c r="K120" s="199" t="s">
        <v>124</v>
      </c>
      <c r="L120" s="45"/>
      <c r="M120" s="204" t="s">
        <v>19</v>
      </c>
      <c r="N120" s="205" t="s">
        <v>43</v>
      </c>
      <c r="O120" s="85"/>
      <c r="P120" s="206">
        <f>O120*H120</f>
        <v>0</v>
      </c>
      <c r="Q120" s="206">
        <v>0.00033</v>
      </c>
      <c r="R120" s="206">
        <f>Q120*H120</f>
        <v>0.16500000000000001</v>
      </c>
      <c r="S120" s="206">
        <v>0</v>
      </c>
      <c r="T120" s="20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8" t="s">
        <v>143</v>
      </c>
      <c r="AT120" s="208" t="s">
        <v>120</v>
      </c>
      <c r="AU120" s="208" t="s">
        <v>82</v>
      </c>
      <c r="AY120" s="18" t="s">
        <v>119</v>
      </c>
      <c r="BE120" s="209">
        <f>IF(N120="základní",J120,0)</f>
        <v>0</v>
      </c>
      <c r="BF120" s="209">
        <f>IF(N120="snížená",J120,0)</f>
        <v>0</v>
      </c>
      <c r="BG120" s="209">
        <f>IF(N120="zákl. přenesená",J120,0)</f>
        <v>0</v>
      </c>
      <c r="BH120" s="209">
        <f>IF(N120="sníž. přenesená",J120,0)</f>
        <v>0</v>
      </c>
      <c r="BI120" s="209">
        <f>IF(N120="nulová",J120,0)</f>
        <v>0</v>
      </c>
      <c r="BJ120" s="18" t="s">
        <v>80</v>
      </c>
      <c r="BK120" s="209">
        <f>ROUND(I120*H120,2)</f>
        <v>0</v>
      </c>
      <c r="BL120" s="18" t="s">
        <v>143</v>
      </c>
      <c r="BM120" s="208" t="s">
        <v>233</v>
      </c>
    </row>
    <row r="121" s="2" customFormat="1">
      <c r="A121" s="39"/>
      <c r="B121" s="40"/>
      <c r="C121" s="41"/>
      <c r="D121" s="210" t="s">
        <v>127</v>
      </c>
      <c r="E121" s="41"/>
      <c r="F121" s="211" t="s">
        <v>234</v>
      </c>
      <c r="G121" s="41"/>
      <c r="H121" s="41"/>
      <c r="I121" s="212"/>
      <c r="J121" s="41"/>
      <c r="K121" s="41"/>
      <c r="L121" s="45"/>
      <c r="M121" s="213"/>
      <c r="N121" s="214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127</v>
      </c>
      <c r="AU121" s="18" t="s">
        <v>82</v>
      </c>
    </row>
    <row r="122" s="2" customFormat="1" ht="33" customHeight="1">
      <c r="A122" s="39"/>
      <c r="B122" s="40"/>
      <c r="C122" s="197" t="s">
        <v>235</v>
      </c>
      <c r="D122" s="197" t="s">
        <v>120</v>
      </c>
      <c r="E122" s="198" t="s">
        <v>236</v>
      </c>
      <c r="F122" s="199" t="s">
        <v>237</v>
      </c>
      <c r="G122" s="200" t="s">
        <v>227</v>
      </c>
      <c r="H122" s="201">
        <v>185</v>
      </c>
      <c r="I122" s="202"/>
      <c r="J122" s="203">
        <f>ROUND(I122*H122,2)</f>
        <v>0</v>
      </c>
      <c r="K122" s="199" t="s">
        <v>124</v>
      </c>
      <c r="L122" s="45"/>
      <c r="M122" s="204" t="s">
        <v>19</v>
      </c>
      <c r="N122" s="205" t="s">
        <v>43</v>
      </c>
      <c r="O122" s="85"/>
      <c r="P122" s="206">
        <f>O122*H122</f>
        <v>0</v>
      </c>
      <c r="Q122" s="206">
        <v>0</v>
      </c>
      <c r="R122" s="206">
        <f>Q122*H122</f>
        <v>0</v>
      </c>
      <c r="S122" s="206">
        <v>0</v>
      </c>
      <c r="T122" s="20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08" t="s">
        <v>143</v>
      </c>
      <c r="AT122" s="208" t="s">
        <v>120</v>
      </c>
      <c r="AU122" s="208" t="s">
        <v>82</v>
      </c>
      <c r="AY122" s="18" t="s">
        <v>119</v>
      </c>
      <c r="BE122" s="209">
        <f>IF(N122="základní",J122,0)</f>
        <v>0</v>
      </c>
      <c r="BF122" s="209">
        <f>IF(N122="snížená",J122,0)</f>
        <v>0</v>
      </c>
      <c r="BG122" s="209">
        <f>IF(N122="zákl. přenesená",J122,0)</f>
        <v>0</v>
      </c>
      <c r="BH122" s="209">
        <f>IF(N122="sníž. přenesená",J122,0)</f>
        <v>0</v>
      </c>
      <c r="BI122" s="209">
        <f>IF(N122="nulová",J122,0)</f>
        <v>0</v>
      </c>
      <c r="BJ122" s="18" t="s">
        <v>80</v>
      </c>
      <c r="BK122" s="209">
        <f>ROUND(I122*H122,2)</f>
        <v>0</v>
      </c>
      <c r="BL122" s="18" t="s">
        <v>143</v>
      </c>
      <c r="BM122" s="208" t="s">
        <v>238</v>
      </c>
    </row>
    <row r="123" s="2" customFormat="1">
      <c r="A123" s="39"/>
      <c r="B123" s="40"/>
      <c r="C123" s="41"/>
      <c r="D123" s="210" t="s">
        <v>127</v>
      </c>
      <c r="E123" s="41"/>
      <c r="F123" s="211" t="s">
        <v>239</v>
      </c>
      <c r="G123" s="41"/>
      <c r="H123" s="41"/>
      <c r="I123" s="212"/>
      <c r="J123" s="41"/>
      <c r="K123" s="41"/>
      <c r="L123" s="45"/>
      <c r="M123" s="213"/>
      <c r="N123" s="214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127</v>
      </c>
      <c r="AU123" s="18" t="s">
        <v>82</v>
      </c>
    </row>
    <row r="124" s="2" customFormat="1" ht="55.5" customHeight="1">
      <c r="A124" s="39"/>
      <c r="B124" s="40"/>
      <c r="C124" s="197" t="s">
        <v>8</v>
      </c>
      <c r="D124" s="197" t="s">
        <v>120</v>
      </c>
      <c r="E124" s="198" t="s">
        <v>240</v>
      </c>
      <c r="F124" s="199" t="s">
        <v>241</v>
      </c>
      <c r="G124" s="200" t="s">
        <v>227</v>
      </c>
      <c r="H124" s="201">
        <v>430</v>
      </c>
      <c r="I124" s="202"/>
      <c r="J124" s="203">
        <f>ROUND(I124*H124,2)</f>
        <v>0</v>
      </c>
      <c r="K124" s="199" t="s">
        <v>124</v>
      </c>
      <c r="L124" s="45"/>
      <c r="M124" s="204" t="s">
        <v>19</v>
      </c>
      <c r="N124" s="205" t="s">
        <v>43</v>
      </c>
      <c r="O124" s="85"/>
      <c r="P124" s="206">
        <f>O124*H124</f>
        <v>0</v>
      </c>
      <c r="Q124" s="206">
        <v>0.00022000000000000001</v>
      </c>
      <c r="R124" s="206">
        <f>Q124*H124</f>
        <v>0.094600000000000004</v>
      </c>
      <c r="S124" s="206">
        <v>0</v>
      </c>
      <c r="T124" s="20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08" t="s">
        <v>143</v>
      </c>
      <c r="AT124" s="208" t="s">
        <v>120</v>
      </c>
      <c r="AU124" s="208" t="s">
        <v>82</v>
      </c>
      <c r="AY124" s="18" t="s">
        <v>119</v>
      </c>
      <c r="BE124" s="209">
        <f>IF(N124="základní",J124,0)</f>
        <v>0</v>
      </c>
      <c r="BF124" s="209">
        <f>IF(N124="snížená",J124,0)</f>
        <v>0</v>
      </c>
      <c r="BG124" s="209">
        <f>IF(N124="zákl. přenesená",J124,0)</f>
        <v>0</v>
      </c>
      <c r="BH124" s="209">
        <f>IF(N124="sníž. přenesená",J124,0)</f>
        <v>0</v>
      </c>
      <c r="BI124" s="209">
        <f>IF(N124="nulová",J124,0)</f>
        <v>0</v>
      </c>
      <c r="BJ124" s="18" t="s">
        <v>80</v>
      </c>
      <c r="BK124" s="209">
        <f>ROUND(I124*H124,2)</f>
        <v>0</v>
      </c>
      <c r="BL124" s="18" t="s">
        <v>143</v>
      </c>
      <c r="BM124" s="208" t="s">
        <v>242</v>
      </c>
    </row>
    <row r="125" s="2" customFormat="1">
      <c r="A125" s="39"/>
      <c r="B125" s="40"/>
      <c r="C125" s="41"/>
      <c r="D125" s="210" t="s">
        <v>127</v>
      </c>
      <c r="E125" s="41"/>
      <c r="F125" s="211" t="s">
        <v>243</v>
      </c>
      <c r="G125" s="41"/>
      <c r="H125" s="41"/>
      <c r="I125" s="212"/>
      <c r="J125" s="41"/>
      <c r="K125" s="41"/>
      <c r="L125" s="45"/>
      <c r="M125" s="213"/>
      <c r="N125" s="214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127</v>
      </c>
      <c r="AU125" s="18" t="s">
        <v>82</v>
      </c>
    </row>
    <row r="126" s="13" customFormat="1">
      <c r="A126" s="13"/>
      <c r="B126" s="229"/>
      <c r="C126" s="230"/>
      <c r="D126" s="215" t="s">
        <v>174</v>
      </c>
      <c r="E126" s="231" t="s">
        <v>19</v>
      </c>
      <c r="F126" s="232" t="s">
        <v>244</v>
      </c>
      <c r="G126" s="230"/>
      <c r="H126" s="231" t="s">
        <v>19</v>
      </c>
      <c r="I126" s="233"/>
      <c r="J126" s="230"/>
      <c r="K126" s="230"/>
      <c r="L126" s="234"/>
      <c r="M126" s="235"/>
      <c r="N126" s="236"/>
      <c r="O126" s="236"/>
      <c r="P126" s="236"/>
      <c r="Q126" s="236"/>
      <c r="R126" s="236"/>
      <c r="S126" s="236"/>
      <c r="T126" s="23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8" t="s">
        <v>174</v>
      </c>
      <c r="AU126" s="238" t="s">
        <v>82</v>
      </c>
      <c r="AV126" s="13" t="s">
        <v>80</v>
      </c>
      <c r="AW126" s="13" t="s">
        <v>33</v>
      </c>
      <c r="AX126" s="13" t="s">
        <v>72</v>
      </c>
      <c r="AY126" s="238" t="s">
        <v>119</v>
      </c>
    </row>
    <row r="127" s="14" customFormat="1">
      <c r="A127" s="14"/>
      <c r="B127" s="239"/>
      <c r="C127" s="240"/>
      <c r="D127" s="215" t="s">
        <v>174</v>
      </c>
      <c r="E127" s="241" t="s">
        <v>19</v>
      </c>
      <c r="F127" s="242" t="s">
        <v>245</v>
      </c>
      <c r="G127" s="240"/>
      <c r="H127" s="243">
        <v>180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9" t="s">
        <v>174</v>
      </c>
      <c r="AU127" s="249" t="s">
        <v>82</v>
      </c>
      <c r="AV127" s="14" t="s">
        <v>82</v>
      </c>
      <c r="AW127" s="14" t="s">
        <v>33</v>
      </c>
      <c r="AX127" s="14" t="s">
        <v>72</v>
      </c>
      <c r="AY127" s="249" t="s">
        <v>119</v>
      </c>
    </row>
    <row r="128" s="13" customFormat="1">
      <c r="A128" s="13"/>
      <c r="B128" s="229"/>
      <c r="C128" s="230"/>
      <c r="D128" s="215" t="s">
        <v>174</v>
      </c>
      <c r="E128" s="231" t="s">
        <v>19</v>
      </c>
      <c r="F128" s="232" t="s">
        <v>246</v>
      </c>
      <c r="G128" s="230"/>
      <c r="H128" s="231" t="s">
        <v>19</v>
      </c>
      <c r="I128" s="233"/>
      <c r="J128" s="230"/>
      <c r="K128" s="230"/>
      <c r="L128" s="234"/>
      <c r="M128" s="235"/>
      <c r="N128" s="236"/>
      <c r="O128" s="236"/>
      <c r="P128" s="236"/>
      <c r="Q128" s="236"/>
      <c r="R128" s="236"/>
      <c r="S128" s="236"/>
      <c r="T128" s="23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8" t="s">
        <v>174</v>
      </c>
      <c r="AU128" s="238" t="s">
        <v>82</v>
      </c>
      <c r="AV128" s="13" t="s">
        <v>80</v>
      </c>
      <c r="AW128" s="13" t="s">
        <v>33</v>
      </c>
      <c r="AX128" s="13" t="s">
        <v>72</v>
      </c>
      <c r="AY128" s="238" t="s">
        <v>119</v>
      </c>
    </row>
    <row r="129" s="14" customFormat="1">
      <c r="A129" s="14"/>
      <c r="B129" s="239"/>
      <c r="C129" s="240"/>
      <c r="D129" s="215" t="s">
        <v>174</v>
      </c>
      <c r="E129" s="241" t="s">
        <v>19</v>
      </c>
      <c r="F129" s="242" t="s">
        <v>247</v>
      </c>
      <c r="G129" s="240"/>
      <c r="H129" s="243">
        <v>250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9" t="s">
        <v>174</v>
      </c>
      <c r="AU129" s="249" t="s">
        <v>82</v>
      </c>
      <c r="AV129" s="14" t="s">
        <v>82</v>
      </c>
      <c r="AW129" s="14" t="s">
        <v>33</v>
      </c>
      <c r="AX129" s="14" t="s">
        <v>72</v>
      </c>
      <c r="AY129" s="249" t="s">
        <v>119</v>
      </c>
    </row>
    <row r="130" s="15" customFormat="1">
      <c r="A130" s="15"/>
      <c r="B130" s="250"/>
      <c r="C130" s="251"/>
      <c r="D130" s="215" t="s">
        <v>174</v>
      </c>
      <c r="E130" s="252" t="s">
        <v>19</v>
      </c>
      <c r="F130" s="253" t="s">
        <v>183</v>
      </c>
      <c r="G130" s="251"/>
      <c r="H130" s="254">
        <v>430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0" t="s">
        <v>174</v>
      </c>
      <c r="AU130" s="260" t="s">
        <v>82</v>
      </c>
      <c r="AV130" s="15" t="s">
        <v>143</v>
      </c>
      <c r="AW130" s="15" t="s">
        <v>4</v>
      </c>
      <c r="AX130" s="15" t="s">
        <v>80</v>
      </c>
      <c r="AY130" s="260" t="s">
        <v>119</v>
      </c>
    </row>
    <row r="131" s="2" customFormat="1" ht="66.75" customHeight="1">
      <c r="A131" s="39"/>
      <c r="B131" s="40"/>
      <c r="C131" s="197" t="s">
        <v>248</v>
      </c>
      <c r="D131" s="197" t="s">
        <v>120</v>
      </c>
      <c r="E131" s="198" t="s">
        <v>249</v>
      </c>
      <c r="F131" s="199" t="s">
        <v>250</v>
      </c>
      <c r="G131" s="200" t="s">
        <v>167</v>
      </c>
      <c r="H131" s="201">
        <v>160</v>
      </c>
      <c r="I131" s="202"/>
      <c r="J131" s="203">
        <f>ROUND(I131*H131,2)</f>
        <v>0</v>
      </c>
      <c r="K131" s="199" t="s">
        <v>124</v>
      </c>
      <c r="L131" s="45"/>
      <c r="M131" s="204" t="s">
        <v>19</v>
      </c>
      <c r="N131" s="205" t="s">
        <v>43</v>
      </c>
      <c r="O131" s="85"/>
      <c r="P131" s="206">
        <f>O131*H131</f>
        <v>0</v>
      </c>
      <c r="Q131" s="206">
        <v>0</v>
      </c>
      <c r="R131" s="206">
        <f>Q131*H131</f>
        <v>0</v>
      </c>
      <c r="S131" s="206">
        <v>0.126</v>
      </c>
      <c r="T131" s="207">
        <f>S131*H131</f>
        <v>20.16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08" t="s">
        <v>143</v>
      </c>
      <c r="AT131" s="208" t="s">
        <v>120</v>
      </c>
      <c r="AU131" s="208" t="s">
        <v>82</v>
      </c>
      <c r="AY131" s="18" t="s">
        <v>119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8" t="s">
        <v>80</v>
      </c>
      <c r="BK131" s="209">
        <f>ROUND(I131*H131,2)</f>
        <v>0</v>
      </c>
      <c r="BL131" s="18" t="s">
        <v>143</v>
      </c>
      <c r="BM131" s="208" t="s">
        <v>251</v>
      </c>
    </row>
    <row r="132" s="2" customFormat="1">
      <c r="A132" s="39"/>
      <c r="B132" s="40"/>
      <c r="C132" s="41"/>
      <c r="D132" s="210" t="s">
        <v>127</v>
      </c>
      <c r="E132" s="41"/>
      <c r="F132" s="211" t="s">
        <v>252</v>
      </c>
      <c r="G132" s="41"/>
      <c r="H132" s="41"/>
      <c r="I132" s="212"/>
      <c r="J132" s="41"/>
      <c r="K132" s="41"/>
      <c r="L132" s="45"/>
      <c r="M132" s="213"/>
      <c r="N132" s="214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127</v>
      </c>
      <c r="AU132" s="18" t="s">
        <v>82</v>
      </c>
    </row>
    <row r="133" s="11" customFormat="1" ht="22.8" customHeight="1">
      <c r="A133" s="11"/>
      <c r="B133" s="183"/>
      <c r="C133" s="184"/>
      <c r="D133" s="185" t="s">
        <v>71</v>
      </c>
      <c r="E133" s="227" t="s">
        <v>253</v>
      </c>
      <c r="F133" s="227" t="s">
        <v>254</v>
      </c>
      <c r="G133" s="184"/>
      <c r="H133" s="184"/>
      <c r="I133" s="187"/>
      <c r="J133" s="228">
        <f>BK133</f>
        <v>0</v>
      </c>
      <c r="K133" s="184"/>
      <c r="L133" s="189"/>
      <c r="M133" s="190"/>
      <c r="N133" s="191"/>
      <c r="O133" s="191"/>
      <c r="P133" s="192">
        <f>SUM(P134:P135)</f>
        <v>0</v>
      </c>
      <c r="Q133" s="191"/>
      <c r="R133" s="192">
        <f>SUM(R134:R135)</f>
        <v>0</v>
      </c>
      <c r="S133" s="191"/>
      <c r="T133" s="193">
        <f>SUM(T134:T135)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194" t="s">
        <v>80</v>
      </c>
      <c r="AT133" s="195" t="s">
        <v>71</v>
      </c>
      <c r="AU133" s="195" t="s">
        <v>80</v>
      </c>
      <c r="AY133" s="194" t="s">
        <v>119</v>
      </c>
      <c r="BK133" s="196">
        <f>SUM(BK134:BK135)</f>
        <v>0</v>
      </c>
    </row>
    <row r="134" s="2" customFormat="1" ht="44.25" customHeight="1">
      <c r="A134" s="39"/>
      <c r="B134" s="40"/>
      <c r="C134" s="197" t="s">
        <v>255</v>
      </c>
      <c r="D134" s="197" t="s">
        <v>120</v>
      </c>
      <c r="E134" s="198" t="s">
        <v>256</v>
      </c>
      <c r="F134" s="199" t="s">
        <v>257</v>
      </c>
      <c r="G134" s="200" t="s">
        <v>258</v>
      </c>
      <c r="H134" s="201">
        <v>38.313000000000002</v>
      </c>
      <c r="I134" s="202"/>
      <c r="J134" s="203">
        <f>ROUND(I134*H134,2)</f>
        <v>0</v>
      </c>
      <c r="K134" s="199" t="s">
        <v>124</v>
      </c>
      <c r="L134" s="45"/>
      <c r="M134" s="204" t="s">
        <v>19</v>
      </c>
      <c r="N134" s="205" t="s">
        <v>43</v>
      </c>
      <c r="O134" s="85"/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08" t="s">
        <v>143</v>
      </c>
      <c r="AT134" s="208" t="s">
        <v>120</v>
      </c>
      <c r="AU134" s="208" t="s">
        <v>82</v>
      </c>
      <c r="AY134" s="18" t="s">
        <v>119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8" t="s">
        <v>80</v>
      </c>
      <c r="BK134" s="209">
        <f>ROUND(I134*H134,2)</f>
        <v>0</v>
      </c>
      <c r="BL134" s="18" t="s">
        <v>143</v>
      </c>
      <c r="BM134" s="208" t="s">
        <v>259</v>
      </c>
    </row>
    <row r="135" s="2" customFormat="1">
      <c r="A135" s="39"/>
      <c r="B135" s="40"/>
      <c r="C135" s="41"/>
      <c r="D135" s="210" t="s">
        <v>127</v>
      </c>
      <c r="E135" s="41"/>
      <c r="F135" s="211" t="s">
        <v>260</v>
      </c>
      <c r="G135" s="41"/>
      <c r="H135" s="41"/>
      <c r="I135" s="212"/>
      <c r="J135" s="41"/>
      <c r="K135" s="41"/>
      <c r="L135" s="45"/>
      <c r="M135" s="213"/>
      <c r="N135" s="214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127</v>
      </c>
      <c r="AU135" s="18" t="s">
        <v>82</v>
      </c>
    </row>
    <row r="136" s="11" customFormat="1" ht="22.8" customHeight="1">
      <c r="A136" s="11"/>
      <c r="B136" s="183"/>
      <c r="C136" s="184"/>
      <c r="D136" s="185" t="s">
        <v>71</v>
      </c>
      <c r="E136" s="227" t="s">
        <v>261</v>
      </c>
      <c r="F136" s="227" t="s">
        <v>262</v>
      </c>
      <c r="G136" s="184"/>
      <c r="H136" s="184"/>
      <c r="I136" s="187"/>
      <c r="J136" s="228">
        <f>BK136</f>
        <v>0</v>
      </c>
      <c r="K136" s="184"/>
      <c r="L136" s="189"/>
      <c r="M136" s="190"/>
      <c r="N136" s="191"/>
      <c r="O136" s="191"/>
      <c r="P136" s="192">
        <f>SUM(P137:P168)</f>
        <v>0</v>
      </c>
      <c r="Q136" s="191"/>
      <c r="R136" s="192">
        <f>SUM(R137:R168)</f>
        <v>0</v>
      </c>
      <c r="S136" s="191"/>
      <c r="T136" s="193">
        <f>SUM(T137:T168)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194" t="s">
        <v>80</v>
      </c>
      <c r="AT136" s="195" t="s">
        <v>71</v>
      </c>
      <c r="AU136" s="195" t="s">
        <v>80</v>
      </c>
      <c r="AY136" s="194" t="s">
        <v>119</v>
      </c>
      <c r="BK136" s="196">
        <f>SUM(BK137:BK168)</f>
        <v>0</v>
      </c>
    </row>
    <row r="137" s="2" customFormat="1" ht="37.8" customHeight="1">
      <c r="A137" s="39"/>
      <c r="B137" s="40"/>
      <c r="C137" s="197" t="s">
        <v>263</v>
      </c>
      <c r="D137" s="197" t="s">
        <v>120</v>
      </c>
      <c r="E137" s="198" t="s">
        <v>264</v>
      </c>
      <c r="F137" s="199" t="s">
        <v>265</v>
      </c>
      <c r="G137" s="200" t="s">
        <v>258</v>
      </c>
      <c r="H137" s="201">
        <v>186.80000000000001</v>
      </c>
      <c r="I137" s="202"/>
      <c r="J137" s="203">
        <f>ROUND(I137*H137,2)</f>
        <v>0</v>
      </c>
      <c r="K137" s="199" t="s">
        <v>124</v>
      </c>
      <c r="L137" s="45"/>
      <c r="M137" s="204" t="s">
        <v>19</v>
      </c>
      <c r="N137" s="205" t="s">
        <v>43</v>
      </c>
      <c r="O137" s="85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08" t="s">
        <v>143</v>
      </c>
      <c r="AT137" s="208" t="s">
        <v>120</v>
      </c>
      <c r="AU137" s="208" t="s">
        <v>82</v>
      </c>
      <c r="AY137" s="18" t="s">
        <v>119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8" t="s">
        <v>80</v>
      </c>
      <c r="BK137" s="209">
        <f>ROUND(I137*H137,2)</f>
        <v>0</v>
      </c>
      <c r="BL137" s="18" t="s">
        <v>143</v>
      </c>
      <c r="BM137" s="208" t="s">
        <v>266</v>
      </c>
    </row>
    <row r="138" s="2" customFormat="1">
      <c r="A138" s="39"/>
      <c r="B138" s="40"/>
      <c r="C138" s="41"/>
      <c r="D138" s="210" t="s">
        <v>127</v>
      </c>
      <c r="E138" s="41"/>
      <c r="F138" s="211" t="s">
        <v>267</v>
      </c>
      <c r="G138" s="41"/>
      <c r="H138" s="41"/>
      <c r="I138" s="212"/>
      <c r="J138" s="41"/>
      <c r="K138" s="41"/>
      <c r="L138" s="45"/>
      <c r="M138" s="213"/>
      <c r="N138" s="214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127</v>
      </c>
      <c r="AU138" s="18" t="s">
        <v>82</v>
      </c>
    </row>
    <row r="139" s="13" customFormat="1">
      <c r="A139" s="13"/>
      <c r="B139" s="229"/>
      <c r="C139" s="230"/>
      <c r="D139" s="215" t="s">
        <v>174</v>
      </c>
      <c r="E139" s="231" t="s">
        <v>19</v>
      </c>
      <c r="F139" s="232" t="s">
        <v>268</v>
      </c>
      <c r="G139" s="230"/>
      <c r="H139" s="231" t="s">
        <v>19</v>
      </c>
      <c r="I139" s="233"/>
      <c r="J139" s="230"/>
      <c r="K139" s="230"/>
      <c r="L139" s="234"/>
      <c r="M139" s="235"/>
      <c r="N139" s="236"/>
      <c r="O139" s="236"/>
      <c r="P139" s="236"/>
      <c r="Q139" s="236"/>
      <c r="R139" s="236"/>
      <c r="S139" s="236"/>
      <c r="T139" s="23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8" t="s">
        <v>174</v>
      </c>
      <c r="AU139" s="238" t="s">
        <v>82</v>
      </c>
      <c r="AV139" s="13" t="s">
        <v>80</v>
      </c>
      <c r="AW139" s="13" t="s">
        <v>33</v>
      </c>
      <c r="AX139" s="13" t="s">
        <v>72</v>
      </c>
      <c r="AY139" s="238" t="s">
        <v>119</v>
      </c>
    </row>
    <row r="140" s="14" customFormat="1">
      <c r="A140" s="14"/>
      <c r="B140" s="239"/>
      <c r="C140" s="240"/>
      <c r="D140" s="215" t="s">
        <v>174</v>
      </c>
      <c r="E140" s="241" t="s">
        <v>19</v>
      </c>
      <c r="F140" s="242" t="s">
        <v>269</v>
      </c>
      <c r="G140" s="240"/>
      <c r="H140" s="243">
        <v>166.63999999999999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9" t="s">
        <v>174</v>
      </c>
      <c r="AU140" s="249" t="s">
        <v>82</v>
      </c>
      <c r="AV140" s="14" t="s">
        <v>82</v>
      </c>
      <c r="AW140" s="14" t="s">
        <v>33</v>
      </c>
      <c r="AX140" s="14" t="s">
        <v>72</v>
      </c>
      <c r="AY140" s="249" t="s">
        <v>119</v>
      </c>
    </row>
    <row r="141" s="13" customFormat="1">
      <c r="A141" s="13"/>
      <c r="B141" s="229"/>
      <c r="C141" s="230"/>
      <c r="D141" s="215" t="s">
        <v>174</v>
      </c>
      <c r="E141" s="231" t="s">
        <v>19</v>
      </c>
      <c r="F141" s="232" t="s">
        <v>270</v>
      </c>
      <c r="G141" s="230"/>
      <c r="H141" s="231" t="s">
        <v>19</v>
      </c>
      <c r="I141" s="233"/>
      <c r="J141" s="230"/>
      <c r="K141" s="230"/>
      <c r="L141" s="234"/>
      <c r="M141" s="235"/>
      <c r="N141" s="236"/>
      <c r="O141" s="236"/>
      <c r="P141" s="236"/>
      <c r="Q141" s="236"/>
      <c r="R141" s="236"/>
      <c r="S141" s="236"/>
      <c r="T141" s="23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8" t="s">
        <v>174</v>
      </c>
      <c r="AU141" s="238" t="s">
        <v>82</v>
      </c>
      <c r="AV141" s="13" t="s">
        <v>80</v>
      </c>
      <c r="AW141" s="13" t="s">
        <v>33</v>
      </c>
      <c r="AX141" s="13" t="s">
        <v>72</v>
      </c>
      <c r="AY141" s="238" t="s">
        <v>119</v>
      </c>
    </row>
    <row r="142" s="14" customFormat="1">
      <c r="A142" s="14"/>
      <c r="B142" s="239"/>
      <c r="C142" s="240"/>
      <c r="D142" s="215" t="s">
        <v>174</v>
      </c>
      <c r="E142" s="241" t="s">
        <v>19</v>
      </c>
      <c r="F142" s="242" t="s">
        <v>72</v>
      </c>
      <c r="G142" s="240"/>
      <c r="H142" s="243">
        <v>0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9" t="s">
        <v>174</v>
      </c>
      <c r="AU142" s="249" t="s">
        <v>82</v>
      </c>
      <c r="AV142" s="14" t="s">
        <v>82</v>
      </c>
      <c r="AW142" s="14" t="s">
        <v>33</v>
      </c>
      <c r="AX142" s="14" t="s">
        <v>72</v>
      </c>
      <c r="AY142" s="249" t="s">
        <v>119</v>
      </c>
    </row>
    <row r="143" s="13" customFormat="1">
      <c r="A143" s="13"/>
      <c r="B143" s="229"/>
      <c r="C143" s="230"/>
      <c r="D143" s="215" t="s">
        <v>174</v>
      </c>
      <c r="E143" s="231" t="s">
        <v>19</v>
      </c>
      <c r="F143" s="232" t="s">
        <v>271</v>
      </c>
      <c r="G143" s="230"/>
      <c r="H143" s="231" t="s">
        <v>19</v>
      </c>
      <c r="I143" s="233"/>
      <c r="J143" s="230"/>
      <c r="K143" s="230"/>
      <c r="L143" s="234"/>
      <c r="M143" s="235"/>
      <c r="N143" s="236"/>
      <c r="O143" s="236"/>
      <c r="P143" s="236"/>
      <c r="Q143" s="236"/>
      <c r="R143" s="236"/>
      <c r="S143" s="236"/>
      <c r="T143" s="23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8" t="s">
        <v>174</v>
      </c>
      <c r="AU143" s="238" t="s">
        <v>82</v>
      </c>
      <c r="AV143" s="13" t="s">
        <v>80</v>
      </c>
      <c r="AW143" s="13" t="s">
        <v>33</v>
      </c>
      <c r="AX143" s="13" t="s">
        <v>72</v>
      </c>
      <c r="AY143" s="238" t="s">
        <v>119</v>
      </c>
    </row>
    <row r="144" s="14" customFormat="1">
      <c r="A144" s="14"/>
      <c r="B144" s="239"/>
      <c r="C144" s="240"/>
      <c r="D144" s="215" t="s">
        <v>174</v>
      </c>
      <c r="E144" s="241" t="s">
        <v>19</v>
      </c>
      <c r="F144" s="242" t="s">
        <v>272</v>
      </c>
      <c r="G144" s="240"/>
      <c r="H144" s="243">
        <v>20.16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9" t="s">
        <v>174</v>
      </c>
      <c r="AU144" s="249" t="s">
        <v>82</v>
      </c>
      <c r="AV144" s="14" t="s">
        <v>82</v>
      </c>
      <c r="AW144" s="14" t="s">
        <v>33</v>
      </c>
      <c r="AX144" s="14" t="s">
        <v>72</v>
      </c>
      <c r="AY144" s="249" t="s">
        <v>119</v>
      </c>
    </row>
    <row r="145" s="15" customFormat="1">
      <c r="A145" s="15"/>
      <c r="B145" s="250"/>
      <c r="C145" s="251"/>
      <c r="D145" s="215" t="s">
        <v>174</v>
      </c>
      <c r="E145" s="252" t="s">
        <v>19</v>
      </c>
      <c r="F145" s="253" t="s">
        <v>183</v>
      </c>
      <c r="G145" s="251"/>
      <c r="H145" s="254">
        <v>186.80000000000001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0" t="s">
        <v>174</v>
      </c>
      <c r="AU145" s="260" t="s">
        <v>82</v>
      </c>
      <c r="AV145" s="15" t="s">
        <v>143</v>
      </c>
      <c r="AW145" s="15" t="s">
        <v>4</v>
      </c>
      <c r="AX145" s="15" t="s">
        <v>80</v>
      </c>
      <c r="AY145" s="260" t="s">
        <v>119</v>
      </c>
    </row>
    <row r="146" s="2" customFormat="1" ht="37.8" customHeight="1">
      <c r="A146" s="39"/>
      <c r="B146" s="40"/>
      <c r="C146" s="197" t="s">
        <v>273</v>
      </c>
      <c r="D146" s="197" t="s">
        <v>120</v>
      </c>
      <c r="E146" s="198" t="s">
        <v>274</v>
      </c>
      <c r="F146" s="199" t="s">
        <v>275</v>
      </c>
      <c r="G146" s="200" t="s">
        <v>258</v>
      </c>
      <c r="H146" s="201">
        <v>383.04000000000002</v>
      </c>
      <c r="I146" s="202"/>
      <c r="J146" s="203">
        <f>ROUND(I146*H146,2)</f>
        <v>0</v>
      </c>
      <c r="K146" s="199" t="s">
        <v>124</v>
      </c>
      <c r="L146" s="45"/>
      <c r="M146" s="204" t="s">
        <v>19</v>
      </c>
      <c r="N146" s="205" t="s">
        <v>43</v>
      </c>
      <c r="O146" s="85"/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08" t="s">
        <v>143</v>
      </c>
      <c r="AT146" s="208" t="s">
        <v>120</v>
      </c>
      <c r="AU146" s="208" t="s">
        <v>82</v>
      </c>
      <c r="AY146" s="18" t="s">
        <v>119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8" t="s">
        <v>80</v>
      </c>
      <c r="BK146" s="209">
        <f>ROUND(I146*H146,2)</f>
        <v>0</v>
      </c>
      <c r="BL146" s="18" t="s">
        <v>143</v>
      </c>
      <c r="BM146" s="208" t="s">
        <v>276</v>
      </c>
    </row>
    <row r="147" s="2" customFormat="1">
      <c r="A147" s="39"/>
      <c r="B147" s="40"/>
      <c r="C147" s="41"/>
      <c r="D147" s="210" t="s">
        <v>127</v>
      </c>
      <c r="E147" s="41"/>
      <c r="F147" s="211" t="s">
        <v>277</v>
      </c>
      <c r="G147" s="41"/>
      <c r="H147" s="41"/>
      <c r="I147" s="212"/>
      <c r="J147" s="41"/>
      <c r="K147" s="41"/>
      <c r="L147" s="45"/>
      <c r="M147" s="213"/>
      <c r="N147" s="214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127</v>
      </c>
      <c r="AU147" s="18" t="s">
        <v>82</v>
      </c>
    </row>
    <row r="148" s="13" customFormat="1">
      <c r="A148" s="13"/>
      <c r="B148" s="229"/>
      <c r="C148" s="230"/>
      <c r="D148" s="215" t="s">
        <v>174</v>
      </c>
      <c r="E148" s="231" t="s">
        <v>19</v>
      </c>
      <c r="F148" s="232" t="s">
        <v>271</v>
      </c>
      <c r="G148" s="230"/>
      <c r="H148" s="231" t="s">
        <v>19</v>
      </c>
      <c r="I148" s="233"/>
      <c r="J148" s="230"/>
      <c r="K148" s="230"/>
      <c r="L148" s="234"/>
      <c r="M148" s="235"/>
      <c r="N148" s="236"/>
      <c r="O148" s="236"/>
      <c r="P148" s="236"/>
      <c r="Q148" s="236"/>
      <c r="R148" s="236"/>
      <c r="S148" s="236"/>
      <c r="T148" s="23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8" t="s">
        <v>174</v>
      </c>
      <c r="AU148" s="238" t="s">
        <v>82</v>
      </c>
      <c r="AV148" s="13" t="s">
        <v>80</v>
      </c>
      <c r="AW148" s="13" t="s">
        <v>33</v>
      </c>
      <c r="AX148" s="13" t="s">
        <v>72</v>
      </c>
      <c r="AY148" s="238" t="s">
        <v>119</v>
      </c>
    </row>
    <row r="149" s="14" customFormat="1">
      <c r="A149" s="14"/>
      <c r="B149" s="239"/>
      <c r="C149" s="240"/>
      <c r="D149" s="215" t="s">
        <v>174</v>
      </c>
      <c r="E149" s="241" t="s">
        <v>19</v>
      </c>
      <c r="F149" s="242" t="s">
        <v>278</v>
      </c>
      <c r="G149" s="240"/>
      <c r="H149" s="243">
        <v>383.04000000000002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9" t="s">
        <v>174</v>
      </c>
      <c r="AU149" s="249" t="s">
        <v>82</v>
      </c>
      <c r="AV149" s="14" t="s">
        <v>82</v>
      </c>
      <c r="AW149" s="14" t="s">
        <v>33</v>
      </c>
      <c r="AX149" s="14" t="s">
        <v>72</v>
      </c>
      <c r="AY149" s="249" t="s">
        <v>119</v>
      </c>
    </row>
    <row r="150" s="15" customFormat="1">
      <c r="A150" s="15"/>
      <c r="B150" s="250"/>
      <c r="C150" s="251"/>
      <c r="D150" s="215" t="s">
        <v>174</v>
      </c>
      <c r="E150" s="252" t="s">
        <v>19</v>
      </c>
      <c r="F150" s="253" t="s">
        <v>183</v>
      </c>
      <c r="G150" s="251"/>
      <c r="H150" s="254">
        <v>383.04000000000002</v>
      </c>
      <c r="I150" s="255"/>
      <c r="J150" s="251"/>
      <c r="K150" s="251"/>
      <c r="L150" s="256"/>
      <c r="M150" s="257"/>
      <c r="N150" s="258"/>
      <c r="O150" s="258"/>
      <c r="P150" s="258"/>
      <c r="Q150" s="258"/>
      <c r="R150" s="258"/>
      <c r="S150" s="258"/>
      <c r="T150" s="25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0" t="s">
        <v>174</v>
      </c>
      <c r="AU150" s="260" t="s">
        <v>82</v>
      </c>
      <c r="AV150" s="15" t="s">
        <v>143</v>
      </c>
      <c r="AW150" s="15" t="s">
        <v>4</v>
      </c>
      <c r="AX150" s="15" t="s">
        <v>80</v>
      </c>
      <c r="AY150" s="260" t="s">
        <v>119</v>
      </c>
    </row>
    <row r="151" s="2" customFormat="1" ht="44.25" customHeight="1">
      <c r="A151" s="39"/>
      <c r="B151" s="40"/>
      <c r="C151" s="197" t="s">
        <v>279</v>
      </c>
      <c r="D151" s="197" t="s">
        <v>120</v>
      </c>
      <c r="E151" s="198" t="s">
        <v>280</v>
      </c>
      <c r="F151" s="199" t="s">
        <v>281</v>
      </c>
      <c r="G151" s="200" t="s">
        <v>258</v>
      </c>
      <c r="H151" s="201">
        <v>20.16</v>
      </c>
      <c r="I151" s="202"/>
      <c r="J151" s="203">
        <f>ROUND(I151*H151,2)</f>
        <v>0</v>
      </c>
      <c r="K151" s="199" t="s">
        <v>124</v>
      </c>
      <c r="L151" s="45"/>
      <c r="M151" s="204" t="s">
        <v>19</v>
      </c>
      <c r="N151" s="205" t="s">
        <v>43</v>
      </c>
      <c r="O151" s="85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08" t="s">
        <v>143</v>
      </c>
      <c r="AT151" s="208" t="s">
        <v>120</v>
      </c>
      <c r="AU151" s="208" t="s">
        <v>82</v>
      </c>
      <c r="AY151" s="18" t="s">
        <v>119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8" t="s">
        <v>80</v>
      </c>
      <c r="BK151" s="209">
        <f>ROUND(I151*H151,2)</f>
        <v>0</v>
      </c>
      <c r="BL151" s="18" t="s">
        <v>143</v>
      </c>
      <c r="BM151" s="208" t="s">
        <v>282</v>
      </c>
    </row>
    <row r="152" s="2" customFormat="1">
      <c r="A152" s="39"/>
      <c r="B152" s="40"/>
      <c r="C152" s="41"/>
      <c r="D152" s="210" t="s">
        <v>127</v>
      </c>
      <c r="E152" s="41"/>
      <c r="F152" s="211" t="s">
        <v>283</v>
      </c>
      <c r="G152" s="41"/>
      <c r="H152" s="41"/>
      <c r="I152" s="212"/>
      <c r="J152" s="41"/>
      <c r="K152" s="41"/>
      <c r="L152" s="45"/>
      <c r="M152" s="213"/>
      <c r="N152" s="214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127</v>
      </c>
      <c r="AU152" s="18" t="s">
        <v>82</v>
      </c>
    </row>
    <row r="153" s="13" customFormat="1">
      <c r="A153" s="13"/>
      <c r="B153" s="229"/>
      <c r="C153" s="230"/>
      <c r="D153" s="215" t="s">
        <v>174</v>
      </c>
      <c r="E153" s="231" t="s">
        <v>19</v>
      </c>
      <c r="F153" s="232" t="s">
        <v>271</v>
      </c>
      <c r="G153" s="230"/>
      <c r="H153" s="231" t="s">
        <v>19</v>
      </c>
      <c r="I153" s="233"/>
      <c r="J153" s="230"/>
      <c r="K153" s="230"/>
      <c r="L153" s="234"/>
      <c r="M153" s="235"/>
      <c r="N153" s="236"/>
      <c r="O153" s="236"/>
      <c r="P153" s="236"/>
      <c r="Q153" s="236"/>
      <c r="R153" s="236"/>
      <c r="S153" s="236"/>
      <c r="T153" s="23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8" t="s">
        <v>174</v>
      </c>
      <c r="AU153" s="238" t="s">
        <v>82</v>
      </c>
      <c r="AV153" s="13" t="s">
        <v>80</v>
      </c>
      <c r="AW153" s="13" t="s">
        <v>33</v>
      </c>
      <c r="AX153" s="13" t="s">
        <v>72</v>
      </c>
      <c r="AY153" s="238" t="s">
        <v>119</v>
      </c>
    </row>
    <row r="154" s="14" customFormat="1">
      <c r="A154" s="14"/>
      <c r="B154" s="239"/>
      <c r="C154" s="240"/>
      <c r="D154" s="215" t="s">
        <v>174</v>
      </c>
      <c r="E154" s="241" t="s">
        <v>19</v>
      </c>
      <c r="F154" s="242" t="s">
        <v>272</v>
      </c>
      <c r="G154" s="240"/>
      <c r="H154" s="243">
        <v>20.16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9" t="s">
        <v>174</v>
      </c>
      <c r="AU154" s="249" t="s">
        <v>82</v>
      </c>
      <c r="AV154" s="14" t="s">
        <v>82</v>
      </c>
      <c r="AW154" s="14" t="s">
        <v>33</v>
      </c>
      <c r="AX154" s="14" t="s">
        <v>72</v>
      </c>
      <c r="AY154" s="249" t="s">
        <v>119</v>
      </c>
    </row>
    <row r="155" s="15" customFormat="1">
      <c r="A155" s="15"/>
      <c r="B155" s="250"/>
      <c r="C155" s="251"/>
      <c r="D155" s="215" t="s">
        <v>174</v>
      </c>
      <c r="E155" s="252" t="s">
        <v>19</v>
      </c>
      <c r="F155" s="253" t="s">
        <v>183</v>
      </c>
      <c r="G155" s="251"/>
      <c r="H155" s="254">
        <v>20.16</v>
      </c>
      <c r="I155" s="255"/>
      <c r="J155" s="251"/>
      <c r="K155" s="251"/>
      <c r="L155" s="256"/>
      <c r="M155" s="257"/>
      <c r="N155" s="258"/>
      <c r="O155" s="258"/>
      <c r="P155" s="258"/>
      <c r="Q155" s="258"/>
      <c r="R155" s="258"/>
      <c r="S155" s="258"/>
      <c r="T155" s="259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0" t="s">
        <v>174</v>
      </c>
      <c r="AU155" s="260" t="s">
        <v>82</v>
      </c>
      <c r="AV155" s="15" t="s">
        <v>143</v>
      </c>
      <c r="AW155" s="15" t="s">
        <v>4</v>
      </c>
      <c r="AX155" s="15" t="s">
        <v>80</v>
      </c>
      <c r="AY155" s="260" t="s">
        <v>119</v>
      </c>
    </row>
    <row r="156" s="2" customFormat="1" ht="24.15" customHeight="1">
      <c r="A156" s="39"/>
      <c r="B156" s="40"/>
      <c r="C156" s="197" t="s">
        <v>7</v>
      </c>
      <c r="D156" s="197" t="s">
        <v>120</v>
      </c>
      <c r="E156" s="198" t="s">
        <v>284</v>
      </c>
      <c r="F156" s="199" t="s">
        <v>285</v>
      </c>
      <c r="G156" s="200" t="s">
        <v>258</v>
      </c>
      <c r="H156" s="201">
        <v>2.5</v>
      </c>
      <c r="I156" s="202"/>
      <c r="J156" s="203">
        <f>ROUND(I156*H156,2)</f>
        <v>0</v>
      </c>
      <c r="K156" s="199" t="s">
        <v>124</v>
      </c>
      <c r="L156" s="45"/>
      <c r="M156" s="204" t="s">
        <v>19</v>
      </c>
      <c r="N156" s="205" t="s">
        <v>43</v>
      </c>
      <c r="O156" s="85"/>
      <c r="P156" s="206">
        <f>O156*H156</f>
        <v>0</v>
      </c>
      <c r="Q156" s="206">
        <v>0</v>
      </c>
      <c r="R156" s="206">
        <f>Q156*H156</f>
        <v>0</v>
      </c>
      <c r="S156" s="206">
        <v>0</v>
      </c>
      <c r="T156" s="20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08" t="s">
        <v>143</v>
      </c>
      <c r="AT156" s="208" t="s">
        <v>120</v>
      </c>
      <c r="AU156" s="208" t="s">
        <v>82</v>
      </c>
      <c r="AY156" s="18" t="s">
        <v>119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8" t="s">
        <v>80</v>
      </c>
      <c r="BK156" s="209">
        <f>ROUND(I156*H156,2)</f>
        <v>0</v>
      </c>
      <c r="BL156" s="18" t="s">
        <v>143</v>
      </c>
      <c r="BM156" s="208" t="s">
        <v>286</v>
      </c>
    </row>
    <row r="157" s="2" customFormat="1">
      <c r="A157" s="39"/>
      <c r="B157" s="40"/>
      <c r="C157" s="41"/>
      <c r="D157" s="210" t="s">
        <v>127</v>
      </c>
      <c r="E157" s="41"/>
      <c r="F157" s="211" t="s">
        <v>287</v>
      </c>
      <c r="G157" s="41"/>
      <c r="H157" s="41"/>
      <c r="I157" s="212"/>
      <c r="J157" s="41"/>
      <c r="K157" s="41"/>
      <c r="L157" s="45"/>
      <c r="M157" s="213"/>
      <c r="N157" s="214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127</v>
      </c>
      <c r="AU157" s="18" t="s">
        <v>82</v>
      </c>
    </row>
    <row r="158" s="13" customFormat="1">
      <c r="A158" s="13"/>
      <c r="B158" s="229"/>
      <c r="C158" s="230"/>
      <c r="D158" s="215" t="s">
        <v>174</v>
      </c>
      <c r="E158" s="231" t="s">
        <v>19</v>
      </c>
      <c r="F158" s="232" t="s">
        <v>288</v>
      </c>
      <c r="G158" s="230"/>
      <c r="H158" s="231" t="s">
        <v>19</v>
      </c>
      <c r="I158" s="233"/>
      <c r="J158" s="230"/>
      <c r="K158" s="230"/>
      <c r="L158" s="234"/>
      <c r="M158" s="235"/>
      <c r="N158" s="236"/>
      <c r="O158" s="236"/>
      <c r="P158" s="236"/>
      <c r="Q158" s="236"/>
      <c r="R158" s="236"/>
      <c r="S158" s="236"/>
      <c r="T158" s="23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8" t="s">
        <v>174</v>
      </c>
      <c r="AU158" s="238" t="s">
        <v>82</v>
      </c>
      <c r="AV158" s="13" t="s">
        <v>80</v>
      </c>
      <c r="AW158" s="13" t="s">
        <v>33</v>
      </c>
      <c r="AX158" s="13" t="s">
        <v>72</v>
      </c>
      <c r="AY158" s="238" t="s">
        <v>119</v>
      </c>
    </row>
    <row r="159" s="14" customFormat="1">
      <c r="A159" s="14"/>
      <c r="B159" s="239"/>
      <c r="C159" s="240"/>
      <c r="D159" s="215" t="s">
        <v>174</v>
      </c>
      <c r="E159" s="241" t="s">
        <v>19</v>
      </c>
      <c r="F159" s="242" t="s">
        <v>289</v>
      </c>
      <c r="G159" s="240"/>
      <c r="H159" s="243">
        <v>2.5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9" t="s">
        <v>174</v>
      </c>
      <c r="AU159" s="249" t="s">
        <v>82</v>
      </c>
      <c r="AV159" s="14" t="s">
        <v>82</v>
      </c>
      <c r="AW159" s="14" t="s">
        <v>33</v>
      </c>
      <c r="AX159" s="14" t="s">
        <v>72</v>
      </c>
      <c r="AY159" s="249" t="s">
        <v>119</v>
      </c>
    </row>
    <row r="160" s="15" customFormat="1">
      <c r="A160" s="15"/>
      <c r="B160" s="250"/>
      <c r="C160" s="251"/>
      <c r="D160" s="215" t="s">
        <v>174</v>
      </c>
      <c r="E160" s="252" t="s">
        <v>19</v>
      </c>
      <c r="F160" s="253" t="s">
        <v>183</v>
      </c>
      <c r="G160" s="251"/>
      <c r="H160" s="254">
        <v>2.5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0" t="s">
        <v>174</v>
      </c>
      <c r="AU160" s="260" t="s">
        <v>82</v>
      </c>
      <c r="AV160" s="15" t="s">
        <v>143</v>
      </c>
      <c r="AW160" s="15" t="s">
        <v>4</v>
      </c>
      <c r="AX160" s="15" t="s">
        <v>80</v>
      </c>
      <c r="AY160" s="260" t="s">
        <v>119</v>
      </c>
    </row>
    <row r="161" s="2" customFormat="1" ht="37.8" customHeight="1">
      <c r="A161" s="39"/>
      <c r="B161" s="40"/>
      <c r="C161" s="197" t="s">
        <v>290</v>
      </c>
      <c r="D161" s="197" t="s">
        <v>120</v>
      </c>
      <c r="E161" s="198" t="s">
        <v>291</v>
      </c>
      <c r="F161" s="199" t="s">
        <v>292</v>
      </c>
      <c r="G161" s="200" t="s">
        <v>258</v>
      </c>
      <c r="H161" s="201">
        <v>2.5</v>
      </c>
      <c r="I161" s="202"/>
      <c r="J161" s="203">
        <f>ROUND(I161*H161,2)</f>
        <v>0</v>
      </c>
      <c r="K161" s="199" t="s">
        <v>124</v>
      </c>
      <c r="L161" s="45"/>
      <c r="M161" s="204" t="s">
        <v>19</v>
      </c>
      <c r="N161" s="205" t="s">
        <v>43</v>
      </c>
      <c r="O161" s="85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08" t="s">
        <v>143</v>
      </c>
      <c r="AT161" s="208" t="s">
        <v>120</v>
      </c>
      <c r="AU161" s="208" t="s">
        <v>82</v>
      </c>
      <c r="AY161" s="18" t="s">
        <v>119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8" t="s">
        <v>80</v>
      </c>
      <c r="BK161" s="209">
        <f>ROUND(I161*H161,2)</f>
        <v>0</v>
      </c>
      <c r="BL161" s="18" t="s">
        <v>143</v>
      </c>
      <c r="BM161" s="208" t="s">
        <v>293</v>
      </c>
    </row>
    <row r="162" s="2" customFormat="1">
      <c r="A162" s="39"/>
      <c r="B162" s="40"/>
      <c r="C162" s="41"/>
      <c r="D162" s="210" t="s">
        <v>127</v>
      </c>
      <c r="E162" s="41"/>
      <c r="F162" s="211" t="s">
        <v>294</v>
      </c>
      <c r="G162" s="41"/>
      <c r="H162" s="41"/>
      <c r="I162" s="212"/>
      <c r="J162" s="41"/>
      <c r="K162" s="41"/>
      <c r="L162" s="45"/>
      <c r="M162" s="213"/>
      <c r="N162" s="214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127</v>
      </c>
      <c r="AU162" s="18" t="s">
        <v>82</v>
      </c>
    </row>
    <row r="163" s="2" customFormat="1" ht="37.8" customHeight="1">
      <c r="A163" s="39"/>
      <c r="B163" s="40"/>
      <c r="C163" s="197" t="s">
        <v>295</v>
      </c>
      <c r="D163" s="197" t="s">
        <v>120</v>
      </c>
      <c r="E163" s="198" t="s">
        <v>296</v>
      </c>
      <c r="F163" s="199" t="s">
        <v>275</v>
      </c>
      <c r="G163" s="200" t="s">
        <v>258</v>
      </c>
      <c r="H163" s="201">
        <v>47.5</v>
      </c>
      <c r="I163" s="202"/>
      <c r="J163" s="203">
        <f>ROUND(I163*H163,2)</f>
        <v>0</v>
      </c>
      <c r="K163" s="199" t="s">
        <v>124</v>
      </c>
      <c r="L163" s="45"/>
      <c r="M163" s="204" t="s">
        <v>19</v>
      </c>
      <c r="N163" s="205" t="s">
        <v>43</v>
      </c>
      <c r="O163" s="85"/>
      <c r="P163" s="206">
        <f>O163*H163</f>
        <v>0</v>
      </c>
      <c r="Q163" s="206">
        <v>0</v>
      </c>
      <c r="R163" s="206">
        <f>Q163*H163</f>
        <v>0</v>
      </c>
      <c r="S163" s="206">
        <v>0</v>
      </c>
      <c r="T163" s="20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08" t="s">
        <v>143</v>
      </c>
      <c r="AT163" s="208" t="s">
        <v>120</v>
      </c>
      <c r="AU163" s="208" t="s">
        <v>82</v>
      </c>
      <c r="AY163" s="18" t="s">
        <v>119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8" t="s">
        <v>80</v>
      </c>
      <c r="BK163" s="209">
        <f>ROUND(I163*H163,2)</f>
        <v>0</v>
      </c>
      <c r="BL163" s="18" t="s">
        <v>143</v>
      </c>
      <c r="BM163" s="208" t="s">
        <v>297</v>
      </c>
    </row>
    <row r="164" s="2" customFormat="1">
      <c r="A164" s="39"/>
      <c r="B164" s="40"/>
      <c r="C164" s="41"/>
      <c r="D164" s="210" t="s">
        <v>127</v>
      </c>
      <c r="E164" s="41"/>
      <c r="F164" s="211" t="s">
        <v>298</v>
      </c>
      <c r="G164" s="41"/>
      <c r="H164" s="41"/>
      <c r="I164" s="212"/>
      <c r="J164" s="41"/>
      <c r="K164" s="41"/>
      <c r="L164" s="45"/>
      <c r="M164" s="213"/>
      <c r="N164" s="214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127</v>
      </c>
      <c r="AU164" s="18" t="s">
        <v>82</v>
      </c>
    </row>
    <row r="165" s="14" customFormat="1">
      <c r="A165" s="14"/>
      <c r="B165" s="239"/>
      <c r="C165" s="240"/>
      <c r="D165" s="215" t="s">
        <v>174</v>
      </c>
      <c r="E165" s="241" t="s">
        <v>19</v>
      </c>
      <c r="F165" s="242" t="s">
        <v>299</v>
      </c>
      <c r="G165" s="240"/>
      <c r="H165" s="243">
        <v>47.5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9" t="s">
        <v>174</v>
      </c>
      <c r="AU165" s="249" t="s">
        <v>82</v>
      </c>
      <c r="AV165" s="14" t="s">
        <v>82</v>
      </c>
      <c r="AW165" s="14" t="s">
        <v>33</v>
      </c>
      <c r="AX165" s="14" t="s">
        <v>72</v>
      </c>
      <c r="AY165" s="249" t="s">
        <v>119</v>
      </c>
    </row>
    <row r="166" s="15" customFormat="1">
      <c r="A166" s="15"/>
      <c r="B166" s="250"/>
      <c r="C166" s="251"/>
      <c r="D166" s="215" t="s">
        <v>174</v>
      </c>
      <c r="E166" s="252" t="s">
        <v>19</v>
      </c>
      <c r="F166" s="253" t="s">
        <v>183</v>
      </c>
      <c r="G166" s="251"/>
      <c r="H166" s="254">
        <v>47.5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0" t="s">
        <v>174</v>
      </c>
      <c r="AU166" s="260" t="s">
        <v>82</v>
      </c>
      <c r="AV166" s="15" t="s">
        <v>143</v>
      </c>
      <c r="AW166" s="15" t="s">
        <v>4</v>
      </c>
      <c r="AX166" s="15" t="s">
        <v>80</v>
      </c>
      <c r="AY166" s="260" t="s">
        <v>119</v>
      </c>
    </row>
    <row r="167" s="2" customFormat="1" ht="44.25" customHeight="1">
      <c r="A167" s="39"/>
      <c r="B167" s="40"/>
      <c r="C167" s="197" t="s">
        <v>300</v>
      </c>
      <c r="D167" s="197" t="s">
        <v>120</v>
      </c>
      <c r="E167" s="198" t="s">
        <v>301</v>
      </c>
      <c r="F167" s="199" t="s">
        <v>302</v>
      </c>
      <c r="G167" s="200" t="s">
        <v>258</v>
      </c>
      <c r="H167" s="201">
        <v>2.5</v>
      </c>
      <c r="I167" s="202"/>
      <c r="J167" s="203">
        <f>ROUND(I167*H167,2)</f>
        <v>0</v>
      </c>
      <c r="K167" s="199" t="s">
        <v>124</v>
      </c>
      <c r="L167" s="45"/>
      <c r="M167" s="204" t="s">
        <v>19</v>
      </c>
      <c r="N167" s="205" t="s">
        <v>43</v>
      </c>
      <c r="O167" s="85"/>
      <c r="P167" s="206">
        <f>O167*H167</f>
        <v>0</v>
      </c>
      <c r="Q167" s="206">
        <v>0</v>
      </c>
      <c r="R167" s="206">
        <f>Q167*H167</f>
        <v>0</v>
      </c>
      <c r="S167" s="206">
        <v>0</v>
      </c>
      <c r="T167" s="20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08" t="s">
        <v>143</v>
      </c>
      <c r="AT167" s="208" t="s">
        <v>120</v>
      </c>
      <c r="AU167" s="208" t="s">
        <v>82</v>
      </c>
      <c r="AY167" s="18" t="s">
        <v>119</v>
      </c>
      <c r="BE167" s="209">
        <f>IF(N167="základní",J167,0)</f>
        <v>0</v>
      </c>
      <c r="BF167" s="209">
        <f>IF(N167="snížená",J167,0)</f>
        <v>0</v>
      </c>
      <c r="BG167" s="209">
        <f>IF(N167="zákl. přenesená",J167,0)</f>
        <v>0</v>
      </c>
      <c r="BH167" s="209">
        <f>IF(N167="sníž. přenesená",J167,0)</f>
        <v>0</v>
      </c>
      <c r="BI167" s="209">
        <f>IF(N167="nulová",J167,0)</f>
        <v>0</v>
      </c>
      <c r="BJ167" s="18" t="s">
        <v>80</v>
      </c>
      <c r="BK167" s="209">
        <f>ROUND(I167*H167,2)</f>
        <v>0</v>
      </c>
      <c r="BL167" s="18" t="s">
        <v>143</v>
      </c>
      <c r="BM167" s="208" t="s">
        <v>303</v>
      </c>
    </row>
    <row r="168" s="2" customFormat="1">
      <c r="A168" s="39"/>
      <c r="B168" s="40"/>
      <c r="C168" s="41"/>
      <c r="D168" s="210" t="s">
        <v>127</v>
      </c>
      <c r="E168" s="41"/>
      <c r="F168" s="211" t="s">
        <v>304</v>
      </c>
      <c r="G168" s="41"/>
      <c r="H168" s="41"/>
      <c r="I168" s="212"/>
      <c r="J168" s="41"/>
      <c r="K168" s="41"/>
      <c r="L168" s="45"/>
      <c r="M168" s="217"/>
      <c r="N168" s="218"/>
      <c r="O168" s="219"/>
      <c r="P168" s="219"/>
      <c r="Q168" s="219"/>
      <c r="R168" s="219"/>
      <c r="S168" s="219"/>
      <c r="T168" s="220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127</v>
      </c>
      <c r="AU168" s="18" t="s">
        <v>82</v>
      </c>
    </row>
    <row r="169" s="2" customFormat="1" ht="6.96" customHeight="1">
      <c r="A169" s="39"/>
      <c r="B169" s="60"/>
      <c r="C169" s="61"/>
      <c r="D169" s="61"/>
      <c r="E169" s="61"/>
      <c r="F169" s="61"/>
      <c r="G169" s="61"/>
      <c r="H169" s="61"/>
      <c r="I169" s="61"/>
      <c r="J169" s="61"/>
      <c r="K169" s="61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DGDmSZhn/ksXlL/39FBkESwV1icqGmx0oK20JHk/XcWZRu9tZqbR+yDjHXiIt6P7vqr31VdB9+qlMkZnnhBsZQ==" hashValue="aIwSUqNzESzcQoMDqfBmsUW1fl3j5CucO/G4A0rR3xc1T5kIDgoRQfKhFptSuGvrUC4LFE9JnvedBXlzVEejvw==" algorithmName="SHA-512" password="CC35"/>
  <autoFilter ref="C85:K16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1/113154321"/>
    <hyperlink ref="F92" r:id="rId2" display="https://podminky.urs.cz/item/CS_URS_2024_01/113154323"/>
    <hyperlink ref="F97" r:id="rId3" display="https://podminky.urs.cz/item/CS_URS_2024_01/577145032"/>
    <hyperlink ref="F102" r:id="rId4" display="https://podminky.urs.cz/item/CS_URS_2024_01/573231106"/>
    <hyperlink ref="F104" r:id="rId5" display="https://podminky.urs.cz/item/CS_URS_2024_01/577144131"/>
    <hyperlink ref="F106" r:id="rId6" display="https://podminky.urs.cz/item/CS_URS_2024_01/569931132"/>
    <hyperlink ref="F110" r:id="rId7" display="https://podminky.urs.cz/item/CS_URS_2024_01/899132212"/>
    <hyperlink ref="F112" r:id="rId8" display="https://podminky.urs.cz/item/CS_URS_2024_01/899133111"/>
    <hyperlink ref="F115" r:id="rId9" display="https://podminky.urs.cz/item/CS_URS_2024_01/899133211"/>
    <hyperlink ref="F119" r:id="rId10" display="https://podminky.urs.cz/item/CS_URS_2024_01/915611111"/>
    <hyperlink ref="F121" r:id="rId11" display="https://podminky.urs.cz/item/CS_URS_2024_01/915211112"/>
    <hyperlink ref="F123" r:id="rId12" display="https://podminky.urs.cz/item/CS_URS_2024_01/919112111"/>
    <hyperlink ref="F125" r:id="rId13" display="https://podminky.urs.cz/item/CS_URS_2024_01/919121212"/>
    <hyperlink ref="F132" r:id="rId14" display="https://podminky.urs.cz/item/CS_URS_2024_01/938909611"/>
    <hyperlink ref="F135" r:id="rId15" display="https://podminky.urs.cz/item/CS_URS_2024_01/998225111"/>
    <hyperlink ref="F138" r:id="rId16" display="https://podminky.urs.cz/item/CS_URS_2024_01/997221551"/>
    <hyperlink ref="F147" r:id="rId17" display="https://podminky.urs.cz/item/CS_URS_2024_01/997221559"/>
    <hyperlink ref="F152" r:id="rId18" display="https://podminky.urs.cz/item/CS_URS_2024_01/997221873"/>
    <hyperlink ref="F157" r:id="rId19" display="https://podminky.urs.cz/item/CS_URS_2024_01/997221611"/>
    <hyperlink ref="F162" r:id="rId20" display="https://podminky.urs.cz/item/CS_URS_2024_01/997221561"/>
    <hyperlink ref="F164" r:id="rId21" display="https://podminky.urs.cz/item/CS_URS_2024_01/997221569"/>
    <hyperlink ref="F168" r:id="rId22" display="https://podminky.urs.cz/item/CS_URS_2024_01/99722187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II/198 Přimda – Nová Ves, oprava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305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17. 1. 2024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ROUND((SUM(BE86:BE402)),  2)</f>
        <v>0</v>
      </c>
      <c r="G33" s="39"/>
      <c r="H33" s="39"/>
      <c r="I33" s="149">
        <v>0.20999999999999999</v>
      </c>
      <c r="J33" s="148">
        <f>ROUND(((SUM(BE86:BE402))*I33),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ROUND((SUM(BF86:BF402)),  2)</f>
        <v>0</v>
      </c>
      <c r="G34" s="39"/>
      <c r="H34" s="39"/>
      <c r="I34" s="149">
        <v>0.14999999999999999</v>
      </c>
      <c r="J34" s="148">
        <f>ROUND(((SUM(BF86:BF402))*I34),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ROUND((SUM(BG86:BG402)),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ROUND((SUM(BH86:BH402)),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ROUND((SUM(BI86:BI402)),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II/198 Přimda – Nová Ves, oprava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02 - 2.ETAPA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17. 1. 2024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Správa a údržba silnic Plzeňského kraje</v>
      </c>
      <c r="G54" s="41"/>
      <c r="H54" s="41"/>
      <c r="I54" s="33" t="s">
        <v>31</v>
      </c>
      <c r="J54" s="37" t="str">
        <f>E21</f>
        <v>SG Geotechnika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ROMAN MITAS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hidden="1" s="9" customFormat="1" ht="24.96" customHeight="1">
      <c r="A60" s="9"/>
      <c r="B60" s="166"/>
      <c r="C60" s="167"/>
      <c r="D60" s="168" t="s">
        <v>155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2" customFormat="1" ht="19.92" customHeight="1">
      <c r="A61" s="12"/>
      <c r="B61" s="221"/>
      <c r="C61" s="222"/>
      <c r="D61" s="223" t="s">
        <v>156</v>
      </c>
      <c r="E61" s="224"/>
      <c r="F61" s="224"/>
      <c r="G61" s="224"/>
      <c r="H61" s="224"/>
      <c r="I61" s="224"/>
      <c r="J61" s="225">
        <f>J88</f>
        <v>0</v>
      </c>
      <c r="K61" s="222"/>
      <c r="L61" s="226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hidden="1" s="12" customFormat="1" ht="19.92" customHeight="1">
      <c r="A62" s="12"/>
      <c r="B62" s="221"/>
      <c r="C62" s="222"/>
      <c r="D62" s="223" t="s">
        <v>306</v>
      </c>
      <c r="E62" s="224"/>
      <c r="F62" s="224"/>
      <c r="G62" s="224"/>
      <c r="H62" s="224"/>
      <c r="I62" s="224"/>
      <c r="J62" s="225">
        <f>J147</f>
        <v>0</v>
      </c>
      <c r="K62" s="222"/>
      <c r="L62" s="226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hidden="1" s="12" customFormat="1" ht="19.92" customHeight="1">
      <c r="A63" s="12"/>
      <c r="B63" s="221"/>
      <c r="C63" s="222"/>
      <c r="D63" s="223" t="s">
        <v>157</v>
      </c>
      <c r="E63" s="224"/>
      <c r="F63" s="224"/>
      <c r="G63" s="224"/>
      <c r="H63" s="224"/>
      <c r="I63" s="224"/>
      <c r="J63" s="225">
        <f>J197</f>
        <v>0</v>
      </c>
      <c r="K63" s="222"/>
      <c r="L63" s="226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hidden="1" s="12" customFormat="1" ht="19.92" customHeight="1">
      <c r="A64" s="12"/>
      <c r="B64" s="221"/>
      <c r="C64" s="222"/>
      <c r="D64" s="223" t="s">
        <v>159</v>
      </c>
      <c r="E64" s="224"/>
      <c r="F64" s="224"/>
      <c r="G64" s="224"/>
      <c r="H64" s="224"/>
      <c r="I64" s="224"/>
      <c r="J64" s="225">
        <f>J235</f>
        <v>0</v>
      </c>
      <c r="K64" s="222"/>
      <c r="L64" s="226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hidden="1" s="12" customFormat="1" ht="19.92" customHeight="1">
      <c r="A65" s="12"/>
      <c r="B65" s="221"/>
      <c r="C65" s="222"/>
      <c r="D65" s="223" t="s">
        <v>160</v>
      </c>
      <c r="E65" s="224"/>
      <c r="F65" s="224"/>
      <c r="G65" s="224"/>
      <c r="H65" s="224"/>
      <c r="I65" s="224"/>
      <c r="J65" s="225">
        <f>J347</f>
        <v>0</v>
      </c>
      <c r="K65" s="222"/>
      <c r="L65" s="22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hidden="1" s="12" customFormat="1" ht="19.92" customHeight="1">
      <c r="A66" s="12"/>
      <c r="B66" s="221"/>
      <c r="C66" s="222"/>
      <c r="D66" s="223" t="s">
        <v>161</v>
      </c>
      <c r="E66" s="224"/>
      <c r="F66" s="224"/>
      <c r="G66" s="224"/>
      <c r="H66" s="224"/>
      <c r="I66" s="224"/>
      <c r="J66" s="225">
        <f>J350</f>
        <v>0</v>
      </c>
      <c r="K66" s="222"/>
      <c r="L66" s="226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hidden="1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/>
    <row r="70" hidden="1"/>
    <row r="71" hidden="1"/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104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II/198 Přimda – Nová Ves, oprava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96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02 - 2.ETAPA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 xml:space="preserve"> </v>
      </c>
      <c r="G80" s="41"/>
      <c r="H80" s="41"/>
      <c r="I80" s="33" t="s">
        <v>23</v>
      </c>
      <c r="J80" s="73" t="str">
        <f>IF(J12="","",J12)</f>
        <v>17. 1. 2024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Správa a údržba silnic Plzeňského kraje</v>
      </c>
      <c r="G82" s="41"/>
      <c r="H82" s="41"/>
      <c r="I82" s="33" t="s">
        <v>31</v>
      </c>
      <c r="J82" s="37" t="str">
        <f>E21</f>
        <v>SG Geotechnika a.s.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34</v>
      </c>
      <c r="J83" s="37" t="str">
        <f>E24</f>
        <v>ROMAN MITAS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0" customFormat="1" ht="29.28" customHeight="1">
      <c r="A85" s="172"/>
      <c r="B85" s="173"/>
      <c r="C85" s="174" t="s">
        <v>105</v>
      </c>
      <c r="D85" s="175" t="s">
        <v>57</v>
      </c>
      <c r="E85" s="175" t="s">
        <v>53</v>
      </c>
      <c r="F85" s="175" t="s">
        <v>54</v>
      </c>
      <c r="G85" s="175" t="s">
        <v>106</v>
      </c>
      <c r="H85" s="175" t="s">
        <v>107</v>
      </c>
      <c r="I85" s="175" t="s">
        <v>108</v>
      </c>
      <c r="J85" s="175" t="s">
        <v>100</v>
      </c>
      <c r="K85" s="176" t="s">
        <v>109</v>
      </c>
      <c r="L85" s="177"/>
      <c r="M85" s="93" t="s">
        <v>19</v>
      </c>
      <c r="N85" s="94" t="s">
        <v>42</v>
      </c>
      <c r="O85" s="94" t="s">
        <v>110</v>
      </c>
      <c r="P85" s="94" t="s">
        <v>111</v>
      </c>
      <c r="Q85" s="94" t="s">
        <v>112</v>
      </c>
      <c r="R85" s="94" t="s">
        <v>113</v>
      </c>
      <c r="S85" s="94" t="s">
        <v>114</v>
      </c>
      <c r="T85" s="95" t="s">
        <v>115</v>
      </c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</row>
    <row r="86" s="2" customFormat="1" ht="22.8" customHeight="1">
      <c r="A86" s="39"/>
      <c r="B86" s="40"/>
      <c r="C86" s="100" t="s">
        <v>116</v>
      </c>
      <c r="D86" s="41"/>
      <c r="E86" s="41"/>
      <c r="F86" s="41"/>
      <c r="G86" s="41"/>
      <c r="H86" s="41"/>
      <c r="I86" s="41"/>
      <c r="J86" s="178">
        <f>BK86</f>
        <v>0</v>
      </c>
      <c r="K86" s="41"/>
      <c r="L86" s="45"/>
      <c r="M86" s="96"/>
      <c r="N86" s="179"/>
      <c r="O86" s="97"/>
      <c r="P86" s="180">
        <f>P87</f>
        <v>0</v>
      </c>
      <c r="Q86" s="97"/>
      <c r="R86" s="180">
        <f>R87</f>
        <v>962.88751584999989</v>
      </c>
      <c r="S86" s="97"/>
      <c r="T86" s="181">
        <f>T87</f>
        <v>712.99450000000002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101</v>
      </c>
      <c r="BK86" s="182">
        <f>BK87</f>
        <v>0</v>
      </c>
    </row>
    <row r="87" s="11" customFormat="1" ht="25.92" customHeight="1">
      <c r="A87" s="11"/>
      <c r="B87" s="183"/>
      <c r="C87" s="184"/>
      <c r="D87" s="185" t="s">
        <v>71</v>
      </c>
      <c r="E87" s="186" t="s">
        <v>162</v>
      </c>
      <c r="F87" s="186" t="s">
        <v>163</v>
      </c>
      <c r="G87" s="184"/>
      <c r="H87" s="184"/>
      <c r="I87" s="187"/>
      <c r="J87" s="188">
        <f>BK87</f>
        <v>0</v>
      </c>
      <c r="K87" s="184"/>
      <c r="L87" s="189"/>
      <c r="M87" s="190"/>
      <c r="N87" s="191"/>
      <c r="O87" s="191"/>
      <c r="P87" s="192">
        <f>P88+P147+P197+P235+P347+P350</f>
        <v>0</v>
      </c>
      <c r="Q87" s="191"/>
      <c r="R87" s="192">
        <f>R88+R147+R197+R235+R347+R350</f>
        <v>962.88751584999989</v>
      </c>
      <c r="S87" s="191"/>
      <c r="T87" s="193">
        <f>T88+T147+T197+T235+T347+T350</f>
        <v>712.99450000000002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194" t="s">
        <v>80</v>
      </c>
      <c r="AT87" s="195" t="s">
        <v>71</v>
      </c>
      <c r="AU87" s="195" t="s">
        <v>72</v>
      </c>
      <c r="AY87" s="194" t="s">
        <v>119</v>
      </c>
      <c r="BK87" s="196">
        <f>BK88+BK147+BK197+BK235+BK347+BK350</f>
        <v>0</v>
      </c>
    </row>
    <row r="88" s="11" customFormat="1" ht="22.8" customHeight="1">
      <c r="A88" s="11"/>
      <c r="B88" s="183"/>
      <c r="C88" s="184"/>
      <c r="D88" s="185" t="s">
        <v>71</v>
      </c>
      <c r="E88" s="227" t="s">
        <v>80</v>
      </c>
      <c r="F88" s="227" t="s">
        <v>164</v>
      </c>
      <c r="G88" s="184"/>
      <c r="H88" s="184"/>
      <c r="I88" s="187"/>
      <c r="J88" s="228">
        <f>BK88</f>
        <v>0</v>
      </c>
      <c r="K88" s="184"/>
      <c r="L88" s="189"/>
      <c r="M88" s="190"/>
      <c r="N88" s="191"/>
      <c r="O88" s="191"/>
      <c r="P88" s="192">
        <f>SUM(P89:P146)</f>
        <v>0</v>
      </c>
      <c r="Q88" s="191"/>
      <c r="R88" s="192">
        <f>SUM(R89:R146)</f>
        <v>40.956000000000003</v>
      </c>
      <c r="S88" s="191"/>
      <c r="T88" s="193">
        <f>SUM(T89:T146)</f>
        <v>167.11000000000001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194" t="s">
        <v>80</v>
      </c>
      <c r="AT88" s="195" t="s">
        <v>71</v>
      </c>
      <c r="AU88" s="195" t="s">
        <v>80</v>
      </c>
      <c r="AY88" s="194" t="s">
        <v>119</v>
      </c>
      <c r="BK88" s="196">
        <f>SUM(BK89:BK146)</f>
        <v>0</v>
      </c>
    </row>
    <row r="89" s="2" customFormat="1" ht="66.75" customHeight="1">
      <c r="A89" s="39"/>
      <c r="B89" s="40"/>
      <c r="C89" s="197" t="s">
        <v>80</v>
      </c>
      <c r="D89" s="197" t="s">
        <v>120</v>
      </c>
      <c r="E89" s="198" t="s">
        <v>307</v>
      </c>
      <c r="F89" s="199" t="s">
        <v>308</v>
      </c>
      <c r="G89" s="200" t="s">
        <v>167</v>
      </c>
      <c r="H89" s="201">
        <v>71</v>
      </c>
      <c r="I89" s="202"/>
      <c r="J89" s="203">
        <f>ROUND(I89*H89,2)</f>
        <v>0</v>
      </c>
      <c r="K89" s="199" t="s">
        <v>124</v>
      </c>
      <c r="L89" s="45"/>
      <c r="M89" s="204" t="s">
        <v>19</v>
      </c>
      <c r="N89" s="205" t="s">
        <v>43</v>
      </c>
      <c r="O89" s="85"/>
      <c r="P89" s="206">
        <f>O89*H89</f>
        <v>0</v>
      </c>
      <c r="Q89" s="206">
        <v>0</v>
      </c>
      <c r="R89" s="206">
        <f>Q89*H89</f>
        <v>0</v>
      </c>
      <c r="S89" s="206">
        <v>0.19</v>
      </c>
      <c r="T89" s="207">
        <f>S89*H89</f>
        <v>13.49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08" t="s">
        <v>143</v>
      </c>
      <c r="AT89" s="208" t="s">
        <v>120</v>
      </c>
      <c r="AU89" s="208" t="s">
        <v>82</v>
      </c>
      <c r="AY89" s="18" t="s">
        <v>119</v>
      </c>
      <c r="BE89" s="209">
        <f>IF(N89="základní",J89,0)</f>
        <v>0</v>
      </c>
      <c r="BF89" s="209">
        <f>IF(N89="snížená",J89,0)</f>
        <v>0</v>
      </c>
      <c r="BG89" s="209">
        <f>IF(N89="zákl. přenesená",J89,0)</f>
        <v>0</v>
      </c>
      <c r="BH89" s="209">
        <f>IF(N89="sníž. přenesená",J89,0)</f>
        <v>0</v>
      </c>
      <c r="BI89" s="209">
        <f>IF(N89="nulová",J89,0)</f>
        <v>0</v>
      </c>
      <c r="BJ89" s="18" t="s">
        <v>80</v>
      </c>
      <c r="BK89" s="209">
        <f>ROUND(I89*H89,2)</f>
        <v>0</v>
      </c>
      <c r="BL89" s="18" t="s">
        <v>143</v>
      </c>
      <c r="BM89" s="208" t="s">
        <v>309</v>
      </c>
    </row>
    <row r="90" s="2" customFormat="1">
      <c r="A90" s="39"/>
      <c r="B90" s="40"/>
      <c r="C90" s="41"/>
      <c r="D90" s="210" t="s">
        <v>127</v>
      </c>
      <c r="E90" s="41"/>
      <c r="F90" s="211" t="s">
        <v>310</v>
      </c>
      <c r="G90" s="41"/>
      <c r="H90" s="41"/>
      <c r="I90" s="212"/>
      <c r="J90" s="41"/>
      <c r="K90" s="41"/>
      <c r="L90" s="45"/>
      <c r="M90" s="213"/>
      <c r="N90" s="21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127</v>
      </c>
      <c r="AU90" s="18" t="s">
        <v>82</v>
      </c>
    </row>
    <row r="91" s="13" customFormat="1">
      <c r="A91" s="13"/>
      <c r="B91" s="229"/>
      <c r="C91" s="230"/>
      <c r="D91" s="215" t="s">
        <v>174</v>
      </c>
      <c r="E91" s="231" t="s">
        <v>19</v>
      </c>
      <c r="F91" s="232" t="s">
        <v>311</v>
      </c>
      <c r="G91" s="230"/>
      <c r="H91" s="231" t="s">
        <v>19</v>
      </c>
      <c r="I91" s="233"/>
      <c r="J91" s="230"/>
      <c r="K91" s="230"/>
      <c r="L91" s="234"/>
      <c r="M91" s="235"/>
      <c r="N91" s="236"/>
      <c r="O91" s="236"/>
      <c r="P91" s="236"/>
      <c r="Q91" s="236"/>
      <c r="R91" s="236"/>
      <c r="S91" s="236"/>
      <c r="T91" s="237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8" t="s">
        <v>174</v>
      </c>
      <c r="AU91" s="238" t="s">
        <v>82</v>
      </c>
      <c r="AV91" s="13" t="s">
        <v>80</v>
      </c>
      <c r="AW91" s="13" t="s">
        <v>33</v>
      </c>
      <c r="AX91" s="13" t="s">
        <v>72</v>
      </c>
      <c r="AY91" s="238" t="s">
        <v>119</v>
      </c>
    </row>
    <row r="92" s="14" customFormat="1">
      <c r="A92" s="14"/>
      <c r="B92" s="239"/>
      <c r="C92" s="240"/>
      <c r="D92" s="215" t="s">
        <v>174</v>
      </c>
      <c r="E92" s="241" t="s">
        <v>19</v>
      </c>
      <c r="F92" s="242" t="s">
        <v>312</v>
      </c>
      <c r="G92" s="240"/>
      <c r="H92" s="243">
        <v>71</v>
      </c>
      <c r="I92" s="244"/>
      <c r="J92" s="240"/>
      <c r="K92" s="240"/>
      <c r="L92" s="245"/>
      <c r="M92" s="246"/>
      <c r="N92" s="247"/>
      <c r="O92" s="247"/>
      <c r="P92" s="247"/>
      <c r="Q92" s="247"/>
      <c r="R92" s="247"/>
      <c r="S92" s="247"/>
      <c r="T92" s="248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9" t="s">
        <v>174</v>
      </c>
      <c r="AU92" s="249" t="s">
        <v>82</v>
      </c>
      <c r="AV92" s="14" t="s">
        <v>82</v>
      </c>
      <c r="AW92" s="14" t="s">
        <v>33</v>
      </c>
      <c r="AX92" s="14" t="s">
        <v>72</v>
      </c>
      <c r="AY92" s="249" t="s">
        <v>119</v>
      </c>
    </row>
    <row r="93" s="2" customFormat="1" ht="66.75" customHeight="1">
      <c r="A93" s="39"/>
      <c r="B93" s="40"/>
      <c r="C93" s="197" t="s">
        <v>82</v>
      </c>
      <c r="D93" s="197" t="s">
        <v>120</v>
      </c>
      <c r="E93" s="198" t="s">
        <v>313</v>
      </c>
      <c r="F93" s="199" t="s">
        <v>314</v>
      </c>
      <c r="G93" s="200" t="s">
        <v>167</v>
      </c>
      <c r="H93" s="201">
        <v>71</v>
      </c>
      <c r="I93" s="202"/>
      <c r="J93" s="203">
        <f>ROUND(I93*H93,2)</f>
        <v>0</v>
      </c>
      <c r="K93" s="199" t="s">
        <v>124</v>
      </c>
      <c r="L93" s="45"/>
      <c r="M93" s="204" t="s">
        <v>19</v>
      </c>
      <c r="N93" s="205" t="s">
        <v>43</v>
      </c>
      <c r="O93" s="85"/>
      <c r="P93" s="206">
        <f>O93*H93</f>
        <v>0</v>
      </c>
      <c r="Q93" s="206">
        <v>0</v>
      </c>
      <c r="R93" s="206">
        <f>Q93*H93</f>
        <v>0</v>
      </c>
      <c r="S93" s="206">
        <v>0.22</v>
      </c>
      <c r="T93" s="207">
        <f>S93*H93</f>
        <v>15.619999999999999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08" t="s">
        <v>143</v>
      </c>
      <c r="AT93" s="208" t="s">
        <v>120</v>
      </c>
      <c r="AU93" s="208" t="s">
        <v>82</v>
      </c>
      <c r="AY93" s="18" t="s">
        <v>119</v>
      </c>
      <c r="BE93" s="209">
        <f>IF(N93="základní",J93,0)</f>
        <v>0</v>
      </c>
      <c r="BF93" s="209">
        <f>IF(N93="snížená",J93,0)</f>
        <v>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8" t="s">
        <v>80</v>
      </c>
      <c r="BK93" s="209">
        <f>ROUND(I93*H93,2)</f>
        <v>0</v>
      </c>
      <c r="BL93" s="18" t="s">
        <v>143</v>
      </c>
      <c r="BM93" s="208" t="s">
        <v>315</v>
      </c>
    </row>
    <row r="94" s="2" customFormat="1">
      <c r="A94" s="39"/>
      <c r="B94" s="40"/>
      <c r="C94" s="41"/>
      <c r="D94" s="210" t="s">
        <v>127</v>
      </c>
      <c r="E94" s="41"/>
      <c r="F94" s="211" t="s">
        <v>316</v>
      </c>
      <c r="G94" s="41"/>
      <c r="H94" s="41"/>
      <c r="I94" s="212"/>
      <c r="J94" s="41"/>
      <c r="K94" s="41"/>
      <c r="L94" s="45"/>
      <c r="M94" s="213"/>
      <c r="N94" s="21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127</v>
      </c>
      <c r="AU94" s="18" t="s">
        <v>82</v>
      </c>
    </row>
    <row r="95" s="13" customFormat="1">
      <c r="A95" s="13"/>
      <c r="B95" s="229"/>
      <c r="C95" s="230"/>
      <c r="D95" s="215" t="s">
        <v>174</v>
      </c>
      <c r="E95" s="231" t="s">
        <v>19</v>
      </c>
      <c r="F95" s="232" t="s">
        <v>311</v>
      </c>
      <c r="G95" s="230"/>
      <c r="H95" s="231" t="s">
        <v>19</v>
      </c>
      <c r="I95" s="233"/>
      <c r="J95" s="230"/>
      <c r="K95" s="230"/>
      <c r="L95" s="234"/>
      <c r="M95" s="235"/>
      <c r="N95" s="236"/>
      <c r="O95" s="236"/>
      <c r="P95" s="236"/>
      <c r="Q95" s="236"/>
      <c r="R95" s="236"/>
      <c r="S95" s="236"/>
      <c r="T95" s="237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8" t="s">
        <v>174</v>
      </c>
      <c r="AU95" s="238" t="s">
        <v>82</v>
      </c>
      <c r="AV95" s="13" t="s">
        <v>80</v>
      </c>
      <c r="AW95" s="13" t="s">
        <v>33</v>
      </c>
      <c r="AX95" s="13" t="s">
        <v>72</v>
      </c>
      <c r="AY95" s="238" t="s">
        <v>119</v>
      </c>
    </row>
    <row r="96" s="14" customFormat="1">
      <c r="A96" s="14"/>
      <c r="B96" s="239"/>
      <c r="C96" s="240"/>
      <c r="D96" s="215" t="s">
        <v>174</v>
      </c>
      <c r="E96" s="241" t="s">
        <v>19</v>
      </c>
      <c r="F96" s="242" t="s">
        <v>312</v>
      </c>
      <c r="G96" s="240"/>
      <c r="H96" s="243">
        <v>71</v>
      </c>
      <c r="I96" s="244"/>
      <c r="J96" s="240"/>
      <c r="K96" s="240"/>
      <c r="L96" s="245"/>
      <c r="M96" s="246"/>
      <c r="N96" s="247"/>
      <c r="O96" s="247"/>
      <c r="P96" s="247"/>
      <c r="Q96" s="247"/>
      <c r="R96" s="247"/>
      <c r="S96" s="247"/>
      <c r="T96" s="248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9" t="s">
        <v>174</v>
      </c>
      <c r="AU96" s="249" t="s">
        <v>82</v>
      </c>
      <c r="AV96" s="14" t="s">
        <v>82</v>
      </c>
      <c r="AW96" s="14" t="s">
        <v>33</v>
      </c>
      <c r="AX96" s="14" t="s">
        <v>72</v>
      </c>
      <c r="AY96" s="249" t="s">
        <v>119</v>
      </c>
    </row>
    <row r="97" s="2" customFormat="1" ht="49.05" customHeight="1">
      <c r="A97" s="39"/>
      <c r="B97" s="40"/>
      <c r="C97" s="197" t="s">
        <v>136</v>
      </c>
      <c r="D97" s="197" t="s">
        <v>120</v>
      </c>
      <c r="E97" s="198" t="s">
        <v>170</v>
      </c>
      <c r="F97" s="199" t="s">
        <v>171</v>
      </c>
      <c r="G97" s="200" t="s">
        <v>167</v>
      </c>
      <c r="H97" s="201">
        <v>1200</v>
      </c>
      <c r="I97" s="202"/>
      <c r="J97" s="203">
        <f>ROUND(I97*H97,2)</f>
        <v>0</v>
      </c>
      <c r="K97" s="199" t="s">
        <v>124</v>
      </c>
      <c r="L97" s="45"/>
      <c r="M97" s="204" t="s">
        <v>19</v>
      </c>
      <c r="N97" s="205" t="s">
        <v>43</v>
      </c>
      <c r="O97" s="85"/>
      <c r="P97" s="206">
        <f>O97*H97</f>
        <v>0</v>
      </c>
      <c r="Q97" s="206">
        <v>5.0000000000000002E-05</v>
      </c>
      <c r="R97" s="206">
        <f>Q97*H97</f>
        <v>0.060000000000000005</v>
      </c>
      <c r="S97" s="206">
        <v>0.11500000000000001</v>
      </c>
      <c r="T97" s="207">
        <f>S97*H97</f>
        <v>138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8" t="s">
        <v>143</v>
      </c>
      <c r="AT97" s="208" t="s">
        <v>120</v>
      </c>
      <c r="AU97" s="208" t="s">
        <v>82</v>
      </c>
      <c r="AY97" s="18" t="s">
        <v>119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8" t="s">
        <v>80</v>
      </c>
      <c r="BK97" s="209">
        <f>ROUND(I97*H97,2)</f>
        <v>0</v>
      </c>
      <c r="BL97" s="18" t="s">
        <v>143</v>
      </c>
      <c r="BM97" s="208" t="s">
        <v>172</v>
      </c>
    </row>
    <row r="98" s="2" customFormat="1">
      <c r="A98" s="39"/>
      <c r="B98" s="40"/>
      <c r="C98" s="41"/>
      <c r="D98" s="210" t="s">
        <v>127</v>
      </c>
      <c r="E98" s="41"/>
      <c r="F98" s="211" t="s">
        <v>173</v>
      </c>
      <c r="G98" s="41"/>
      <c r="H98" s="41"/>
      <c r="I98" s="212"/>
      <c r="J98" s="41"/>
      <c r="K98" s="41"/>
      <c r="L98" s="45"/>
      <c r="M98" s="213"/>
      <c r="N98" s="21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127</v>
      </c>
      <c r="AU98" s="18" t="s">
        <v>82</v>
      </c>
    </row>
    <row r="99" s="13" customFormat="1">
      <c r="A99" s="13"/>
      <c r="B99" s="229"/>
      <c r="C99" s="230"/>
      <c r="D99" s="215" t="s">
        <v>174</v>
      </c>
      <c r="E99" s="231" t="s">
        <v>19</v>
      </c>
      <c r="F99" s="232" t="s">
        <v>175</v>
      </c>
      <c r="G99" s="230"/>
      <c r="H99" s="231" t="s">
        <v>19</v>
      </c>
      <c r="I99" s="233"/>
      <c r="J99" s="230"/>
      <c r="K99" s="230"/>
      <c r="L99" s="234"/>
      <c r="M99" s="235"/>
      <c r="N99" s="236"/>
      <c r="O99" s="236"/>
      <c r="P99" s="236"/>
      <c r="Q99" s="236"/>
      <c r="R99" s="236"/>
      <c r="S99" s="236"/>
      <c r="T99" s="23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8" t="s">
        <v>174</v>
      </c>
      <c r="AU99" s="238" t="s">
        <v>82</v>
      </c>
      <c r="AV99" s="13" t="s">
        <v>80</v>
      </c>
      <c r="AW99" s="13" t="s">
        <v>33</v>
      </c>
      <c r="AX99" s="13" t="s">
        <v>72</v>
      </c>
      <c r="AY99" s="238" t="s">
        <v>119</v>
      </c>
    </row>
    <row r="100" s="14" customFormat="1">
      <c r="A100" s="14"/>
      <c r="B100" s="239"/>
      <c r="C100" s="240"/>
      <c r="D100" s="215" t="s">
        <v>174</v>
      </c>
      <c r="E100" s="241" t="s">
        <v>19</v>
      </c>
      <c r="F100" s="242" t="s">
        <v>317</v>
      </c>
      <c r="G100" s="240"/>
      <c r="H100" s="243">
        <v>1200</v>
      </c>
      <c r="I100" s="244"/>
      <c r="J100" s="240"/>
      <c r="K100" s="240"/>
      <c r="L100" s="245"/>
      <c r="M100" s="246"/>
      <c r="N100" s="247"/>
      <c r="O100" s="247"/>
      <c r="P100" s="247"/>
      <c r="Q100" s="247"/>
      <c r="R100" s="247"/>
      <c r="S100" s="247"/>
      <c r="T100" s="248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9" t="s">
        <v>174</v>
      </c>
      <c r="AU100" s="249" t="s">
        <v>82</v>
      </c>
      <c r="AV100" s="14" t="s">
        <v>82</v>
      </c>
      <c r="AW100" s="14" t="s">
        <v>33</v>
      </c>
      <c r="AX100" s="14" t="s">
        <v>72</v>
      </c>
      <c r="AY100" s="249" t="s">
        <v>119</v>
      </c>
    </row>
    <row r="101" s="2" customFormat="1" ht="44.25" customHeight="1">
      <c r="A101" s="39"/>
      <c r="B101" s="40"/>
      <c r="C101" s="197" t="s">
        <v>143</v>
      </c>
      <c r="D101" s="197" t="s">
        <v>120</v>
      </c>
      <c r="E101" s="198" t="s">
        <v>318</v>
      </c>
      <c r="F101" s="199" t="s">
        <v>319</v>
      </c>
      <c r="G101" s="200" t="s">
        <v>320</v>
      </c>
      <c r="H101" s="201">
        <v>6.75</v>
      </c>
      <c r="I101" s="202"/>
      <c r="J101" s="203">
        <f>ROUND(I101*H101,2)</f>
        <v>0</v>
      </c>
      <c r="K101" s="199" t="s">
        <v>124</v>
      </c>
      <c r="L101" s="45"/>
      <c r="M101" s="204" t="s">
        <v>19</v>
      </c>
      <c r="N101" s="205" t="s">
        <v>43</v>
      </c>
      <c r="O101" s="85"/>
      <c r="P101" s="206">
        <f>O101*H101</f>
        <v>0</v>
      </c>
      <c r="Q101" s="206">
        <v>0</v>
      </c>
      <c r="R101" s="206">
        <f>Q101*H101</f>
        <v>0</v>
      </c>
      <c r="S101" s="206">
        <v>0</v>
      </c>
      <c r="T101" s="20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08" t="s">
        <v>143</v>
      </c>
      <c r="AT101" s="208" t="s">
        <v>120</v>
      </c>
      <c r="AU101" s="208" t="s">
        <v>82</v>
      </c>
      <c r="AY101" s="18" t="s">
        <v>119</v>
      </c>
      <c r="BE101" s="209">
        <f>IF(N101="základní",J101,0)</f>
        <v>0</v>
      </c>
      <c r="BF101" s="209">
        <f>IF(N101="snížená",J101,0)</f>
        <v>0</v>
      </c>
      <c r="BG101" s="209">
        <f>IF(N101="zákl. přenesená",J101,0)</f>
        <v>0</v>
      </c>
      <c r="BH101" s="209">
        <f>IF(N101="sníž. přenesená",J101,0)</f>
        <v>0</v>
      </c>
      <c r="BI101" s="209">
        <f>IF(N101="nulová",J101,0)</f>
        <v>0</v>
      </c>
      <c r="BJ101" s="18" t="s">
        <v>80</v>
      </c>
      <c r="BK101" s="209">
        <f>ROUND(I101*H101,2)</f>
        <v>0</v>
      </c>
      <c r="BL101" s="18" t="s">
        <v>143</v>
      </c>
      <c r="BM101" s="208" t="s">
        <v>321</v>
      </c>
    </row>
    <row r="102" s="2" customFormat="1">
      <c r="A102" s="39"/>
      <c r="B102" s="40"/>
      <c r="C102" s="41"/>
      <c r="D102" s="210" t="s">
        <v>127</v>
      </c>
      <c r="E102" s="41"/>
      <c r="F102" s="211" t="s">
        <v>322</v>
      </c>
      <c r="G102" s="41"/>
      <c r="H102" s="41"/>
      <c r="I102" s="212"/>
      <c r="J102" s="41"/>
      <c r="K102" s="41"/>
      <c r="L102" s="45"/>
      <c r="M102" s="213"/>
      <c r="N102" s="214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127</v>
      </c>
      <c r="AU102" s="18" t="s">
        <v>82</v>
      </c>
    </row>
    <row r="103" s="13" customFormat="1">
      <c r="A103" s="13"/>
      <c r="B103" s="229"/>
      <c r="C103" s="230"/>
      <c r="D103" s="215" t="s">
        <v>174</v>
      </c>
      <c r="E103" s="231" t="s">
        <v>19</v>
      </c>
      <c r="F103" s="232" t="s">
        <v>323</v>
      </c>
      <c r="G103" s="230"/>
      <c r="H103" s="231" t="s">
        <v>19</v>
      </c>
      <c r="I103" s="233"/>
      <c r="J103" s="230"/>
      <c r="K103" s="230"/>
      <c r="L103" s="234"/>
      <c r="M103" s="235"/>
      <c r="N103" s="236"/>
      <c r="O103" s="236"/>
      <c r="P103" s="236"/>
      <c r="Q103" s="236"/>
      <c r="R103" s="236"/>
      <c r="S103" s="236"/>
      <c r="T103" s="23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8" t="s">
        <v>174</v>
      </c>
      <c r="AU103" s="238" t="s">
        <v>82</v>
      </c>
      <c r="AV103" s="13" t="s">
        <v>80</v>
      </c>
      <c r="AW103" s="13" t="s">
        <v>33</v>
      </c>
      <c r="AX103" s="13" t="s">
        <v>72</v>
      </c>
      <c r="AY103" s="238" t="s">
        <v>119</v>
      </c>
    </row>
    <row r="104" s="14" customFormat="1">
      <c r="A104" s="14"/>
      <c r="B104" s="239"/>
      <c r="C104" s="240"/>
      <c r="D104" s="215" t="s">
        <v>174</v>
      </c>
      <c r="E104" s="241" t="s">
        <v>19</v>
      </c>
      <c r="F104" s="242" t="s">
        <v>324</v>
      </c>
      <c r="G104" s="240"/>
      <c r="H104" s="243">
        <v>6.75</v>
      </c>
      <c r="I104" s="244"/>
      <c r="J104" s="240"/>
      <c r="K104" s="240"/>
      <c r="L104" s="245"/>
      <c r="M104" s="246"/>
      <c r="N104" s="247"/>
      <c r="O104" s="247"/>
      <c r="P104" s="247"/>
      <c r="Q104" s="247"/>
      <c r="R104" s="247"/>
      <c r="S104" s="247"/>
      <c r="T104" s="24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9" t="s">
        <v>174</v>
      </c>
      <c r="AU104" s="249" t="s">
        <v>82</v>
      </c>
      <c r="AV104" s="14" t="s">
        <v>82</v>
      </c>
      <c r="AW104" s="14" t="s">
        <v>33</v>
      </c>
      <c r="AX104" s="14" t="s">
        <v>72</v>
      </c>
      <c r="AY104" s="249" t="s">
        <v>119</v>
      </c>
    </row>
    <row r="105" s="15" customFormat="1">
      <c r="A105" s="15"/>
      <c r="B105" s="250"/>
      <c r="C105" s="251"/>
      <c r="D105" s="215" t="s">
        <v>174</v>
      </c>
      <c r="E105" s="252" t="s">
        <v>19</v>
      </c>
      <c r="F105" s="253" t="s">
        <v>183</v>
      </c>
      <c r="G105" s="251"/>
      <c r="H105" s="254">
        <v>6.75</v>
      </c>
      <c r="I105" s="255"/>
      <c r="J105" s="251"/>
      <c r="K105" s="251"/>
      <c r="L105" s="256"/>
      <c r="M105" s="257"/>
      <c r="N105" s="258"/>
      <c r="O105" s="258"/>
      <c r="P105" s="258"/>
      <c r="Q105" s="258"/>
      <c r="R105" s="258"/>
      <c r="S105" s="258"/>
      <c r="T105" s="259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0" t="s">
        <v>174</v>
      </c>
      <c r="AU105" s="260" t="s">
        <v>82</v>
      </c>
      <c r="AV105" s="15" t="s">
        <v>143</v>
      </c>
      <c r="AW105" s="15" t="s">
        <v>4</v>
      </c>
      <c r="AX105" s="15" t="s">
        <v>80</v>
      </c>
      <c r="AY105" s="260" t="s">
        <v>119</v>
      </c>
    </row>
    <row r="106" s="2" customFormat="1" ht="37.8" customHeight="1">
      <c r="A106" s="39"/>
      <c r="B106" s="40"/>
      <c r="C106" s="197" t="s">
        <v>149</v>
      </c>
      <c r="D106" s="197" t="s">
        <v>120</v>
      </c>
      <c r="E106" s="198" t="s">
        <v>325</v>
      </c>
      <c r="F106" s="199" t="s">
        <v>326</v>
      </c>
      <c r="G106" s="200" t="s">
        <v>320</v>
      </c>
      <c r="H106" s="201">
        <v>45.5</v>
      </c>
      <c r="I106" s="202"/>
      <c r="J106" s="203">
        <f>ROUND(I106*H106,2)</f>
        <v>0</v>
      </c>
      <c r="K106" s="199" t="s">
        <v>124</v>
      </c>
      <c r="L106" s="45"/>
      <c r="M106" s="204" t="s">
        <v>19</v>
      </c>
      <c r="N106" s="205" t="s">
        <v>43</v>
      </c>
      <c r="O106" s="85"/>
      <c r="P106" s="206">
        <f>O106*H106</f>
        <v>0</v>
      </c>
      <c r="Q106" s="206">
        <v>0</v>
      </c>
      <c r="R106" s="206">
        <f>Q106*H106</f>
        <v>0</v>
      </c>
      <c r="S106" s="206">
        <v>0</v>
      </c>
      <c r="T106" s="20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08" t="s">
        <v>143</v>
      </c>
      <c r="AT106" s="208" t="s">
        <v>120</v>
      </c>
      <c r="AU106" s="208" t="s">
        <v>82</v>
      </c>
      <c r="AY106" s="18" t="s">
        <v>119</v>
      </c>
      <c r="BE106" s="209">
        <f>IF(N106="základní",J106,0)</f>
        <v>0</v>
      </c>
      <c r="BF106" s="209">
        <f>IF(N106="snížená",J106,0)</f>
        <v>0</v>
      </c>
      <c r="BG106" s="209">
        <f>IF(N106="zákl. přenesená",J106,0)</f>
        <v>0</v>
      </c>
      <c r="BH106" s="209">
        <f>IF(N106="sníž. přenesená",J106,0)</f>
        <v>0</v>
      </c>
      <c r="BI106" s="209">
        <f>IF(N106="nulová",J106,0)</f>
        <v>0</v>
      </c>
      <c r="BJ106" s="18" t="s">
        <v>80</v>
      </c>
      <c r="BK106" s="209">
        <f>ROUND(I106*H106,2)</f>
        <v>0</v>
      </c>
      <c r="BL106" s="18" t="s">
        <v>143</v>
      </c>
      <c r="BM106" s="208" t="s">
        <v>327</v>
      </c>
    </row>
    <row r="107" s="2" customFormat="1">
      <c r="A107" s="39"/>
      <c r="B107" s="40"/>
      <c r="C107" s="41"/>
      <c r="D107" s="210" t="s">
        <v>127</v>
      </c>
      <c r="E107" s="41"/>
      <c r="F107" s="211" t="s">
        <v>328</v>
      </c>
      <c r="G107" s="41"/>
      <c r="H107" s="41"/>
      <c r="I107" s="212"/>
      <c r="J107" s="41"/>
      <c r="K107" s="41"/>
      <c r="L107" s="45"/>
      <c r="M107" s="213"/>
      <c r="N107" s="214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127</v>
      </c>
      <c r="AU107" s="18" t="s">
        <v>82</v>
      </c>
    </row>
    <row r="108" s="13" customFormat="1">
      <c r="A108" s="13"/>
      <c r="B108" s="229"/>
      <c r="C108" s="230"/>
      <c r="D108" s="215" t="s">
        <v>174</v>
      </c>
      <c r="E108" s="231" t="s">
        <v>19</v>
      </c>
      <c r="F108" s="232" t="s">
        <v>329</v>
      </c>
      <c r="G108" s="230"/>
      <c r="H108" s="231" t="s">
        <v>19</v>
      </c>
      <c r="I108" s="233"/>
      <c r="J108" s="230"/>
      <c r="K108" s="230"/>
      <c r="L108" s="234"/>
      <c r="M108" s="235"/>
      <c r="N108" s="236"/>
      <c r="O108" s="236"/>
      <c r="P108" s="236"/>
      <c r="Q108" s="236"/>
      <c r="R108" s="236"/>
      <c r="S108" s="236"/>
      <c r="T108" s="23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8" t="s">
        <v>174</v>
      </c>
      <c r="AU108" s="238" t="s">
        <v>82</v>
      </c>
      <c r="AV108" s="13" t="s">
        <v>80</v>
      </c>
      <c r="AW108" s="13" t="s">
        <v>33</v>
      </c>
      <c r="AX108" s="13" t="s">
        <v>72</v>
      </c>
      <c r="AY108" s="238" t="s">
        <v>119</v>
      </c>
    </row>
    <row r="109" s="14" customFormat="1">
      <c r="A109" s="14"/>
      <c r="B109" s="239"/>
      <c r="C109" s="240"/>
      <c r="D109" s="215" t="s">
        <v>174</v>
      </c>
      <c r="E109" s="241" t="s">
        <v>19</v>
      </c>
      <c r="F109" s="242" t="s">
        <v>330</v>
      </c>
      <c r="G109" s="240"/>
      <c r="H109" s="243">
        <v>45.5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9" t="s">
        <v>174</v>
      </c>
      <c r="AU109" s="249" t="s">
        <v>82</v>
      </c>
      <c r="AV109" s="14" t="s">
        <v>82</v>
      </c>
      <c r="AW109" s="14" t="s">
        <v>33</v>
      </c>
      <c r="AX109" s="14" t="s">
        <v>72</v>
      </c>
      <c r="AY109" s="249" t="s">
        <v>119</v>
      </c>
    </row>
    <row r="110" s="15" customFormat="1">
      <c r="A110" s="15"/>
      <c r="B110" s="250"/>
      <c r="C110" s="251"/>
      <c r="D110" s="215" t="s">
        <v>174</v>
      </c>
      <c r="E110" s="252" t="s">
        <v>19</v>
      </c>
      <c r="F110" s="253" t="s">
        <v>183</v>
      </c>
      <c r="G110" s="251"/>
      <c r="H110" s="254">
        <v>45.5</v>
      </c>
      <c r="I110" s="255"/>
      <c r="J110" s="251"/>
      <c r="K110" s="251"/>
      <c r="L110" s="256"/>
      <c r="M110" s="257"/>
      <c r="N110" s="258"/>
      <c r="O110" s="258"/>
      <c r="P110" s="258"/>
      <c r="Q110" s="258"/>
      <c r="R110" s="258"/>
      <c r="S110" s="258"/>
      <c r="T110" s="259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0" t="s">
        <v>174</v>
      </c>
      <c r="AU110" s="260" t="s">
        <v>82</v>
      </c>
      <c r="AV110" s="15" t="s">
        <v>143</v>
      </c>
      <c r="AW110" s="15" t="s">
        <v>4</v>
      </c>
      <c r="AX110" s="15" t="s">
        <v>80</v>
      </c>
      <c r="AY110" s="260" t="s">
        <v>119</v>
      </c>
    </row>
    <row r="111" s="2" customFormat="1" ht="44.25" customHeight="1">
      <c r="A111" s="39"/>
      <c r="B111" s="40"/>
      <c r="C111" s="197" t="s">
        <v>192</v>
      </c>
      <c r="D111" s="197" t="s">
        <v>120</v>
      </c>
      <c r="E111" s="198" t="s">
        <v>331</v>
      </c>
      <c r="F111" s="199" t="s">
        <v>332</v>
      </c>
      <c r="G111" s="200" t="s">
        <v>320</v>
      </c>
      <c r="H111" s="201">
        <v>30.783999999999999</v>
      </c>
      <c r="I111" s="202"/>
      <c r="J111" s="203">
        <f>ROUND(I111*H111,2)</f>
        <v>0</v>
      </c>
      <c r="K111" s="199" t="s">
        <v>124</v>
      </c>
      <c r="L111" s="45"/>
      <c r="M111" s="204" t="s">
        <v>19</v>
      </c>
      <c r="N111" s="205" t="s">
        <v>43</v>
      </c>
      <c r="O111" s="85"/>
      <c r="P111" s="206">
        <f>O111*H111</f>
        <v>0</v>
      </c>
      <c r="Q111" s="206">
        <v>0</v>
      </c>
      <c r="R111" s="206">
        <f>Q111*H111</f>
        <v>0</v>
      </c>
      <c r="S111" s="206">
        <v>0</v>
      </c>
      <c r="T111" s="20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08" t="s">
        <v>143</v>
      </c>
      <c r="AT111" s="208" t="s">
        <v>120</v>
      </c>
      <c r="AU111" s="208" t="s">
        <v>82</v>
      </c>
      <c r="AY111" s="18" t="s">
        <v>119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8" t="s">
        <v>80</v>
      </c>
      <c r="BK111" s="209">
        <f>ROUND(I111*H111,2)</f>
        <v>0</v>
      </c>
      <c r="BL111" s="18" t="s">
        <v>143</v>
      </c>
      <c r="BM111" s="208" t="s">
        <v>333</v>
      </c>
    </row>
    <row r="112" s="2" customFormat="1">
      <c r="A112" s="39"/>
      <c r="B112" s="40"/>
      <c r="C112" s="41"/>
      <c r="D112" s="210" t="s">
        <v>127</v>
      </c>
      <c r="E112" s="41"/>
      <c r="F112" s="211" t="s">
        <v>334</v>
      </c>
      <c r="G112" s="41"/>
      <c r="H112" s="41"/>
      <c r="I112" s="212"/>
      <c r="J112" s="41"/>
      <c r="K112" s="41"/>
      <c r="L112" s="45"/>
      <c r="M112" s="213"/>
      <c r="N112" s="214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127</v>
      </c>
      <c r="AU112" s="18" t="s">
        <v>82</v>
      </c>
    </row>
    <row r="113" s="13" customFormat="1">
      <c r="A113" s="13"/>
      <c r="B113" s="229"/>
      <c r="C113" s="230"/>
      <c r="D113" s="215" t="s">
        <v>174</v>
      </c>
      <c r="E113" s="231" t="s">
        <v>19</v>
      </c>
      <c r="F113" s="232" t="s">
        <v>335</v>
      </c>
      <c r="G113" s="230"/>
      <c r="H113" s="231" t="s">
        <v>19</v>
      </c>
      <c r="I113" s="233"/>
      <c r="J113" s="230"/>
      <c r="K113" s="230"/>
      <c r="L113" s="234"/>
      <c r="M113" s="235"/>
      <c r="N113" s="236"/>
      <c r="O113" s="236"/>
      <c r="P113" s="236"/>
      <c r="Q113" s="236"/>
      <c r="R113" s="236"/>
      <c r="S113" s="236"/>
      <c r="T113" s="23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8" t="s">
        <v>174</v>
      </c>
      <c r="AU113" s="238" t="s">
        <v>82</v>
      </c>
      <c r="AV113" s="13" t="s">
        <v>80</v>
      </c>
      <c r="AW113" s="13" t="s">
        <v>33</v>
      </c>
      <c r="AX113" s="13" t="s">
        <v>72</v>
      </c>
      <c r="AY113" s="238" t="s">
        <v>119</v>
      </c>
    </row>
    <row r="114" s="14" customFormat="1">
      <c r="A114" s="14"/>
      <c r="B114" s="239"/>
      <c r="C114" s="240"/>
      <c r="D114" s="215" t="s">
        <v>174</v>
      </c>
      <c r="E114" s="241" t="s">
        <v>19</v>
      </c>
      <c r="F114" s="242" t="s">
        <v>336</v>
      </c>
      <c r="G114" s="240"/>
      <c r="H114" s="243">
        <v>6.9119999999999999</v>
      </c>
      <c r="I114" s="244"/>
      <c r="J114" s="240"/>
      <c r="K114" s="240"/>
      <c r="L114" s="245"/>
      <c r="M114" s="246"/>
      <c r="N114" s="247"/>
      <c r="O114" s="247"/>
      <c r="P114" s="247"/>
      <c r="Q114" s="247"/>
      <c r="R114" s="247"/>
      <c r="S114" s="247"/>
      <c r="T114" s="24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9" t="s">
        <v>174</v>
      </c>
      <c r="AU114" s="249" t="s">
        <v>82</v>
      </c>
      <c r="AV114" s="14" t="s">
        <v>82</v>
      </c>
      <c r="AW114" s="14" t="s">
        <v>33</v>
      </c>
      <c r="AX114" s="14" t="s">
        <v>72</v>
      </c>
      <c r="AY114" s="249" t="s">
        <v>119</v>
      </c>
    </row>
    <row r="115" s="13" customFormat="1">
      <c r="A115" s="13"/>
      <c r="B115" s="229"/>
      <c r="C115" s="230"/>
      <c r="D115" s="215" t="s">
        <v>174</v>
      </c>
      <c r="E115" s="231" t="s">
        <v>19</v>
      </c>
      <c r="F115" s="232" t="s">
        <v>337</v>
      </c>
      <c r="G115" s="230"/>
      <c r="H115" s="231" t="s">
        <v>19</v>
      </c>
      <c r="I115" s="233"/>
      <c r="J115" s="230"/>
      <c r="K115" s="230"/>
      <c r="L115" s="234"/>
      <c r="M115" s="235"/>
      <c r="N115" s="236"/>
      <c r="O115" s="236"/>
      <c r="P115" s="236"/>
      <c r="Q115" s="236"/>
      <c r="R115" s="236"/>
      <c r="S115" s="236"/>
      <c r="T115" s="23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8" t="s">
        <v>174</v>
      </c>
      <c r="AU115" s="238" t="s">
        <v>82</v>
      </c>
      <c r="AV115" s="13" t="s">
        <v>80</v>
      </c>
      <c r="AW115" s="13" t="s">
        <v>33</v>
      </c>
      <c r="AX115" s="13" t="s">
        <v>72</v>
      </c>
      <c r="AY115" s="238" t="s">
        <v>119</v>
      </c>
    </row>
    <row r="116" s="14" customFormat="1">
      <c r="A116" s="14"/>
      <c r="B116" s="239"/>
      <c r="C116" s="240"/>
      <c r="D116" s="215" t="s">
        <v>174</v>
      </c>
      <c r="E116" s="241" t="s">
        <v>19</v>
      </c>
      <c r="F116" s="242" t="s">
        <v>338</v>
      </c>
      <c r="G116" s="240"/>
      <c r="H116" s="243">
        <v>1.1519999999999999</v>
      </c>
      <c r="I116" s="244"/>
      <c r="J116" s="240"/>
      <c r="K116" s="240"/>
      <c r="L116" s="245"/>
      <c r="M116" s="246"/>
      <c r="N116" s="247"/>
      <c r="O116" s="247"/>
      <c r="P116" s="247"/>
      <c r="Q116" s="247"/>
      <c r="R116" s="247"/>
      <c r="S116" s="247"/>
      <c r="T116" s="248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9" t="s">
        <v>174</v>
      </c>
      <c r="AU116" s="249" t="s">
        <v>82</v>
      </c>
      <c r="AV116" s="14" t="s">
        <v>82</v>
      </c>
      <c r="AW116" s="14" t="s">
        <v>33</v>
      </c>
      <c r="AX116" s="14" t="s">
        <v>72</v>
      </c>
      <c r="AY116" s="249" t="s">
        <v>119</v>
      </c>
    </row>
    <row r="117" s="13" customFormat="1">
      <c r="A117" s="13"/>
      <c r="B117" s="229"/>
      <c r="C117" s="230"/>
      <c r="D117" s="215" t="s">
        <v>174</v>
      </c>
      <c r="E117" s="231" t="s">
        <v>19</v>
      </c>
      <c r="F117" s="232" t="s">
        <v>339</v>
      </c>
      <c r="G117" s="230"/>
      <c r="H117" s="231" t="s">
        <v>19</v>
      </c>
      <c r="I117" s="233"/>
      <c r="J117" s="230"/>
      <c r="K117" s="230"/>
      <c r="L117" s="234"/>
      <c r="M117" s="235"/>
      <c r="N117" s="236"/>
      <c r="O117" s="236"/>
      <c r="P117" s="236"/>
      <c r="Q117" s="236"/>
      <c r="R117" s="236"/>
      <c r="S117" s="236"/>
      <c r="T117" s="23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8" t="s">
        <v>174</v>
      </c>
      <c r="AU117" s="238" t="s">
        <v>82</v>
      </c>
      <c r="AV117" s="13" t="s">
        <v>80</v>
      </c>
      <c r="AW117" s="13" t="s">
        <v>33</v>
      </c>
      <c r="AX117" s="13" t="s">
        <v>72</v>
      </c>
      <c r="AY117" s="238" t="s">
        <v>119</v>
      </c>
    </row>
    <row r="118" s="14" customFormat="1">
      <c r="A118" s="14"/>
      <c r="B118" s="239"/>
      <c r="C118" s="240"/>
      <c r="D118" s="215" t="s">
        <v>174</v>
      </c>
      <c r="E118" s="241" t="s">
        <v>19</v>
      </c>
      <c r="F118" s="242" t="s">
        <v>340</v>
      </c>
      <c r="G118" s="240"/>
      <c r="H118" s="243">
        <v>22.719999999999999</v>
      </c>
      <c r="I118" s="244"/>
      <c r="J118" s="240"/>
      <c r="K118" s="240"/>
      <c r="L118" s="245"/>
      <c r="M118" s="246"/>
      <c r="N118" s="247"/>
      <c r="O118" s="247"/>
      <c r="P118" s="247"/>
      <c r="Q118" s="247"/>
      <c r="R118" s="247"/>
      <c r="S118" s="247"/>
      <c r="T118" s="24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9" t="s">
        <v>174</v>
      </c>
      <c r="AU118" s="249" t="s">
        <v>82</v>
      </c>
      <c r="AV118" s="14" t="s">
        <v>82</v>
      </c>
      <c r="AW118" s="14" t="s">
        <v>33</v>
      </c>
      <c r="AX118" s="14" t="s">
        <v>72</v>
      </c>
      <c r="AY118" s="249" t="s">
        <v>119</v>
      </c>
    </row>
    <row r="119" s="2" customFormat="1" ht="44.25" customHeight="1">
      <c r="A119" s="39"/>
      <c r="B119" s="40"/>
      <c r="C119" s="197" t="s">
        <v>200</v>
      </c>
      <c r="D119" s="197" t="s">
        <v>120</v>
      </c>
      <c r="E119" s="198" t="s">
        <v>341</v>
      </c>
      <c r="F119" s="199" t="s">
        <v>342</v>
      </c>
      <c r="G119" s="200" t="s">
        <v>320</v>
      </c>
      <c r="H119" s="201">
        <v>22.719999999999999</v>
      </c>
      <c r="I119" s="202"/>
      <c r="J119" s="203">
        <f>ROUND(I119*H119,2)</f>
        <v>0</v>
      </c>
      <c r="K119" s="199" t="s">
        <v>124</v>
      </c>
      <c r="L119" s="45"/>
      <c r="M119" s="204" t="s">
        <v>19</v>
      </c>
      <c r="N119" s="205" t="s">
        <v>43</v>
      </c>
      <c r="O119" s="85"/>
      <c r="P119" s="206">
        <f>O119*H119</f>
        <v>0</v>
      </c>
      <c r="Q119" s="206">
        <v>0</v>
      </c>
      <c r="R119" s="206">
        <f>Q119*H119</f>
        <v>0</v>
      </c>
      <c r="S119" s="206">
        <v>0</v>
      </c>
      <c r="T119" s="20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08" t="s">
        <v>143</v>
      </c>
      <c r="AT119" s="208" t="s">
        <v>120</v>
      </c>
      <c r="AU119" s="208" t="s">
        <v>82</v>
      </c>
      <c r="AY119" s="18" t="s">
        <v>119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8" t="s">
        <v>80</v>
      </c>
      <c r="BK119" s="209">
        <f>ROUND(I119*H119,2)</f>
        <v>0</v>
      </c>
      <c r="BL119" s="18" t="s">
        <v>143</v>
      </c>
      <c r="BM119" s="208" t="s">
        <v>343</v>
      </c>
    </row>
    <row r="120" s="2" customFormat="1">
      <c r="A120" s="39"/>
      <c r="B120" s="40"/>
      <c r="C120" s="41"/>
      <c r="D120" s="210" t="s">
        <v>127</v>
      </c>
      <c r="E120" s="41"/>
      <c r="F120" s="211" t="s">
        <v>344</v>
      </c>
      <c r="G120" s="41"/>
      <c r="H120" s="41"/>
      <c r="I120" s="212"/>
      <c r="J120" s="41"/>
      <c r="K120" s="41"/>
      <c r="L120" s="45"/>
      <c r="M120" s="213"/>
      <c r="N120" s="214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127</v>
      </c>
      <c r="AU120" s="18" t="s">
        <v>82</v>
      </c>
    </row>
    <row r="121" s="13" customFormat="1">
      <c r="A121" s="13"/>
      <c r="B121" s="229"/>
      <c r="C121" s="230"/>
      <c r="D121" s="215" t="s">
        <v>174</v>
      </c>
      <c r="E121" s="231" t="s">
        <v>19</v>
      </c>
      <c r="F121" s="232" t="s">
        <v>339</v>
      </c>
      <c r="G121" s="230"/>
      <c r="H121" s="231" t="s">
        <v>19</v>
      </c>
      <c r="I121" s="233"/>
      <c r="J121" s="230"/>
      <c r="K121" s="230"/>
      <c r="L121" s="234"/>
      <c r="M121" s="235"/>
      <c r="N121" s="236"/>
      <c r="O121" s="236"/>
      <c r="P121" s="236"/>
      <c r="Q121" s="236"/>
      <c r="R121" s="236"/>
      <c r="S121" s="236"/>
      <c r="T121" s="23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8" t="s">
        <v>174</v>
      </c>
      <c r="AU121" s="238" t="s">
        <v>82</v>
      </c>
      <c r="AV121" s="13" t="s">
        <v>80</v>
      </c>
      <c r="AW121" s="13" t="s">
        <v>33</v>
      </c>
      <c r="AX121" s="13" t="s">
        <v>72</v>
      </c>
      <c r="AY121" s="238" t="s">
        <v>119</v>
      </c>
    </row>
    <row r="122" s="14" customFormat="1">
      <c r="A122" s="14"/>
      <c r="B122" s="239"/>
      <c r="C122" s="240"/>
      <c r="D122" s="215" t="s">
        <v>174</v>
      </c>
      <c r="E122" s="241" t="s">
        <v>19</v>
      </c>
      <c r="F122" s="242" t="s">
        <v>340</v>
      </c>
      <c r="G122" s="240"/>
      <c r="H122" s="243">
        <v>22.719999999999999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9" t="s">
        <v>174</v>
      </c>
      <c r="AU122" s="249" t="s">
        <v>82</v>
      </c>
      <c r="AV122" s="14" t="s">
        <v>82</v>
      </c>
      <c r="AW122" s="14" t="s">
        <v>33</v>
      </c>
      <c r="AX122" s="14" t="s">
        <v>72</v>
      </c>
      <c r="AY122" s="249" t="s">
        <v>119</v>
      </c>
    </row>
    <row r="123" s="2" customFormat="1" ht="16.5" customHeight="1">
      <c r="A123" s="39"/>
      <c r="B123" s="40"/>
      <c r="C123" s="261" t="s">
        <v>198</v>
      </c>
      <c r="D123" s="261" t="s">
        <v>210</v>
      </c>
      <c r="E123" s="262" t="s">
        <v>345</v>
      </c>
      <c r="F123" s="263" t="s">
        <v>346</v>
      </c>
      <c r="G123" s="264" t="s">
        <v>258</v>
      </c>
      <c r="H123" s="265">
        <v>40.896000000000001</v>
      </c>
      <c r="I123" s="266"/>
      <c r="J123" s="267">
        <f>ROUND(I123*H123,2)</f>
        <v>0</v>
      </c>
      <c r="K123" s="263" t="s">
        <v>124</v>
      </c>
      <c r="L123" s="268"/>
      <c r="M123" s="269" t="s">
        <v>19</v>
      </c>
      <c r="N123" s="270" t="s">
        <v>43</v>
      </c>
      <c r="O123" s="85"/>
      <c r="P123" s="206">
        <f>O123*H123</f>
        <v>0</v>
      </c>
      <c r="Q123" s="206">
        <v>1</v>
      </c>
      <c r="R123" s="206">
        <f>Q123*H123</f>
        <v>40.896000000000001</v>
      </c>
      <c r="S123" s="206">
        <v>0</v>
      </c>
      <c r="T123" s="20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08" t="s">
        <v>198</v>
      </c>
      <c r="AT123" s="208" t="s">
        <v>210</v>
      </c>
      <c r="AU123" s="208" t="s">
        <v>82</v>
      </c>
      <c r="AY123" s="18" t="s">
        <v>119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8" t="s">
        <v>80</v>
      </c>
      <c r="BK123" s="209">
        <f>ROUND(I123*H123,2)</f>
        <v>0</v>
      </c>
      <c r="BL123" s="18" t="s">
        <v>143</v>
      </c>
      <c r="BM123" s="208" t="s">
        <v>347</v>
      </c>
    </row>
    <row r="124" s="14" customFormat="1">
      <c r="A124" s="14"/>
      <c r="B124" s="239"/>
      <c r="C124" s="240"/>
      <c r="D124" s="215" t="s">
        <v>174</v>
      </c>
      <c r="E124" s="241" t="s">
        <v>19</v>
      </c>
      <c r="F124" s="242" t="s">
        <v>348</v>
      </c>
      <c r="G124" s="240"/>
      <c r="H124" s="243">
        <v>40.896000000000001</v>
      </c>
      <c r="I124" s="244"/>
      <c r="J124" s="240"/>
      <c r="K124" s="240"/>
      <c r="L124" s="245"/>
      <c r="M124" s="246"/>
      <c r="N124" s="247"/>
      <c r="O124" s="247"/>
      <c r="P124" s="247"/>
      <c r="Q124" s="247"/>
      <c r="R124" s="247"/>
      <c r="S124" s="247"/>
      <c r="T124" s="24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9" t="s">
        <v>174</v>
      </c>
      <c r="AU124" s="249" t="s">
        <v>82</v>
      </c>
      <c r="AV124" s="14" t="s">
        <v>82</v>
      </c>
      <c r="AW124" s="14" t="s">
        <v>33</v>
      </c>
      <c r="AX124" s="14" t="s">
        <v>80</v>
      </c>
      <c r="AY124" s="249" t="s">
        <v>119</v>
      </c>
    </row>
    <row r="125" s="2" customFormat="1" ht="62.7" customHeight="1">
      <c r="A125" s="39"/>
      <c r="B125" s="40"/>
      <c r="C125" s="197" t="s">
        <v>209</v>
      </c>
      <c r="D125" s="197" t="s">
        <v>120</v>
      </c>
      <c r="E125" s="198" t="s">
        <v>349</v>
      </c>
      <c r="F125" s="199" t="s">
        <v>350</v>
      </c>
      <c r="G125" s="200" t="s">
        <v>320</v>
      </c>
      <c r="H125" s="201">
        <v>83.030000000000001</v>
      </c>
      <c r="I125" s="202"/>
      <c r="J125" s="203">
        <f>ROUND(I125*H125,2)</f>
        <v>0</v>
      </c>
      <c r="K125" s="199" t="s">
        <v>124</v>
      </c>
      <c r="L125" s="45"/>
      <c r="M125" s="204" t="s">
        <v>19</v>
      </c>
      <c r="N125" s="205" t="s">
        <v>43</v>
      </c>
      <c r="O125" s="85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08" t="s">
        <v>143</v>
      </c>
      <c r="AT125" s="208" t="s">
        <v>120</v>
      </c>
      <c r="AU125" s="208" t="s">
        <v>82</v>
      </c>
      <c r="AY125" s="18" t="s">
        <v>119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8" t="s">
        <v>80</v>
      </c>
      <c r="BK125" s="209">
        <f>ROUND(I125*H125,2)</f>
        <v>0</v>
      </c>
      <c r="BL125" s="18" t="s">
        <v>143</v>
      </c>
      <c r="BM125" s="208" t="s">
        <v>351</v>
      </c>
    </row>
    <row r="126" s="2" customFormat="1">
      <c r="A126" s="39"/>
      <c r="B126" s="40"/>
      <c r="C126" s="41"/>
      <c r="D126" s="210" t="s">
        <v>127</v>
      </c>
      <c r="E126" s="41"/>
      <c r="F126" s="211" t="s">
        <v>352</v>
      </c>
      <c r="G126" s="41"/>
      <c r="H126" s="41"/>
      <c r="I126" s="212"/>
      <c r="J126" s="41"/>
      <c r="K126" s="41"/>
      <c r="L126" s="45"/>
      <c r="M126" s="213"/>
      <c r="N126" s="214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127</v>
      </c>
      <c r="AU126" s="18" t="s">
        <v>82</v>
      </c>
    </row>
    <row r="127" s="14" customFormat="1">
      <c r="A127" s="14"/>
      <c r="B127" s="239"/>
      <c r="C127" s="240"/>
      <c r="D127" s="215" t="s">
        <v>174</v>
      </c>
      <c r="E127" s="241" t="s">
        <v>19</v>
      </c>
      <c r="F127" s="242" t="s">
        <v>353</v>
      </c>
      <c r="G127" s="240"/>
      <c r="H127" s="243">
        <v>83.030000000000001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9" t="s">
        <v>174</v>
      </c>
      <c r="AU127" s="249" t="s">
        <v>82</v>
      </c>
      <c r="AV127" s="14" t="s">
        <v>82</v>
      </c>
      <c r="AW127" s="14" t="s">
        <v>33</v>
      </c>
      <c r="AX127" s="14" t="s">
        <v>72</v>
      </c>
      <c r="AY127" s="249" t="s">
        <v>119</v>
      </c>
    </row>
    <row r="128" s="15" customFormat="1">
      <c r="A128" s="15"/>
      <c r="B128" s="250"/>
      <c r="C128" s="251"/>
      <c r="D128" s="215" t="s">
        <v>174</v>
      </c>
      <c r="E128" s="252" t="s">
        <v>19</v>
      </c>
      <c r="F128" s="253" t="s">
        <v>183</v>
      </c>
      <c r="G128" s="251"/>
      <c r="H128" s="254">
        <v>83.030000000000001</v>
      </c>
      <c r="I128" s="255"/>
      <c r="J128" s="251"/>
      <c r="K128" s="251"/>
      <c r="L128" s="256"/>
      <c r="M128" s="257"/>
      <c r="N128" s="258"/>
      <c r="O128" s="258"/>
      <c r="P128" s="258"/>
      <c r="Q128" s="258"/>
      <c r="R128" s="258"/>
      <c r="S128" s="258"/>
      <c r="T128" s="259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0" t="s">
        <v>174</v>
      </c>
      <c r="AU128" s="260" t="s">
        <v>82</v>
      </c>
      <c r="AV128" s="15" t="s">
        <v>143</v>
      </c>
      <c r="AW128" s="15" t="s">
        <v>4</v>
      </c>
      <c r="AX128" s="15" t="s">
        <v>80</v>
      </c>
      <c r="AY128" s="260" t="s">
        <v>119</v>
      </c>
    </row>
    <row r="129" s="2" customFormat="1" ht="66.75" customHeight="1">
      <c r="A129" s="39"/>
      <c r="B129" s="40"/>
      <c r="C129" s="197" t="s">
        <v>214</v>
      </c>
      <c r="D129" s="197" t="s">
        <v>120</v>
      </c>
      <c r="E129" s="198" t="s">
        <v>354</v>
      </c>
      <c r="F129" s="199" t="s">
        <v>355</v>
      </c>
      <c r="G129" s="200" t="s">
        <v>320</v>
      </c>
      <c r="H129" s="201">
        <v>1577.5699999999999</v>
      </c>
      <c r="I129" s="202"/>
      <c r="J129" s="203">
        <f>ROUND(I129*H129,2)</f>
        <v>0</v>
      </c>
      <c r="K129" s="199" t="s">
        <v>124</v>
      </c>
      <c r="L129" s="45"/>
      <c r="M129" s="204" t="s">
        <v>19</v>
      </c>
      <c r="N129" s="205" t="s">
        <v>43</v>
      </c>
      <c r="O129" s="85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08" t="s">
        <v>143</v>
      </c>
      <c r="AT129" s="208" t="s">
        <v>120</v>
      </c>
      <c r="AU129" s="208" t="s">
        <v>82</v>
      </c>
      <c r="AY129" s="18" t="s">
        <v>119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8" t="s">
        <v>80</v>
      </c>
      <c r="BK129" s="209">
        <f>ROUND(I129*H129,2)</f>
        <v>0</v>
      </c>
      <c r="BL129" s="18" t="s">
        <v>143</v>
      </c>
      <c r="BM129" s="208" t="s">
        <v>356</v>
      </c>
    </row>
    <row r="130" s="2" customFormat="1">
      <c r="A130" s="39"/>
      <c r="B130" s="40"/>
      <c r="C130" s="41"/>
      <c r="D130" s="210" t="s">
        <v>127</v>
      </c>
      <c r="E130" s="41"/>
      <c r="F130" s="211" t="s">
        <v>357</v>
      </c>
      <c r="G130" s="41"/>
      <c r="H130" s="41"/>
      <c r="I130" s="212"/>
      <c r="J130" s="41"/>
      <c r="K130" s="41"/>
      <c r="L130" s="45"/>
      <c r="M130" s="213"/>
      <c r="N130" s="214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127</v>
      </c>
      <c r="AU130" s="18" t="s">
        <v>82</v>
      </c>
    </row>
    <row r="131" s="14" customFormat="1">
      <c r="A131" s="14"/>
      <c r="B131" s="239"/>
      <c r="C131" s="240"/>
      <c r="D131" s="215" t="s">
        <v>174</v>
      </c>
      <c r="E131" s="241" t="s">
        <v>19</v>
      </c>
      <c r="F131" s="242" t="s">
        <v>358</v>
      </c>
      <c r="G131" s="240"/>
      <c r="H131" s="243">
        <v>1577.5699999999999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9" t="s">
        <v>174</v>
      </c>
      <c r="AU131" s="249" t="s">
        <v>82</v>
      </c>
      <c r="AV131" s="14" t="s">
        <v>82</v>
      </c>
      <c r="AW131" s="14" t="s">
        <v>33</v>
      </c>
      <c r="AX131" s="14" t="s">
        <v>72</v>
      </c>
      <c r="AY131" s="249" t="s">
        <v>119</v>
      </c>
    </row>
    <row r="132" s="2" customFormat="1" ht="44.25" customHeight="1">
      <c r="A132" s="39"/>
      <c r="B132" s="40"/>
      <c r="C132" s="197" t="s">
        <v>219</v>
      </c>
      <c r="D132" s="197" t="s">
        <v>120</v>
      </c>
      <c r="E132" s="198" t="s">
        <v>359</v>
      </c>
      <c r="F132" s="199" t="s">
        <v>281</v>
      </c>
      <c r="G132" s="200" t="s">
        <v>258</v>
      </c>
      <c r="H132" s="201">
        <v>153.606</v>
      </c>
      <c r="I132" s="202"/>
      <c r="J132" s="203">
        <f>ROUND(I132*H132,2)</f>
        <v>0</v>
      </c>
      <c r="K132" s="199" t="s">
        <v>124</v>
      </c>
      <c r="L132" s="45"/>
      <c r="M132" s="204" t="s">
        <v>19</v>
      </c>
      <c r="N132" s="205" t="s">
        <v>43</v>
      </c>
      <c r="O132" s="85"/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08" t="s">
        <v>143</v>
      </c>
      <c r="AT132" s="208" t="s">
        <v>120</v>
      </c>
      <c r="AU132" s="208" t="s">
        <v>82</v>
      </c>
      <c r="AY132" s="18" t="s">
        <v>119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8" t="s">
        <v>80</v>
      </c>
      <c r="BK132" s="209">
        <f>ROUND(I132*H132,2)</f>
        <v>0</v>
      </c>
      <c r="BL132" s="18" t="s">
        <v>143</v>
      </c>
      <c r="BM132" s="208" t="s">
        <v>360</v>
      </c>
    </row>
    <row r="133" s="2" customFormat="1">
      <c r="A133" s="39"/>
      <c r="B133" s="40"/>
      <c r="C133" s="41"/>
      <c r="D133" s="210" t="s">
        <v>127</v>
      </c>
      <c r="E133" s="41"/>
      <c r="F133" s="211" t="s">
        <v>361</v>
      </c>
      <c r="G133" s="41"/>
      <c r="H133" s="41"/>
      <c r="I133" s="212"/>
      <c r="J133" s="41"/>
      <c r="K133" s="41"/>
      <c r="L133" s="45"/>
      <c r="M133" s="213"/>
      <c r="N133" s="214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127</v>
      </c>
      <c r="AU133" s="18" t="s">
        <v>82</v>
      </c>
    </row>
    <row r="134" s="14" customFormat="1">
      <c r="A134" s="14"/>
      <c r="B134" s="239"/>
      <c r="C134" s="240"/>
      <c r="D134" s="215" t="s">
        <v>174</v>
      </c>
      <c r="E134" s="241" t="s">
        <v>19</v>
      </c>
      <c r="F134" s="242" t="s">
        <v>362</v>
      </c>
      <c r="G134" s="240"/>
      <c r="H134" s="243">
        <v>153.606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9" t="s">
        <v>174</v>
      </c>
      <c r="AU134" s="249" t="s">
        <v>82</v>
      </c>
      <c r="AV134" s="14" t="s">
        <v>82</v>
      </c>
      <c r="AW134" s="14" t="s">
        <v>33</v>
      </c>
      <c r="AX134" s="14" t="s">
        <v>72</v>
      </c>
      <c r="AY134" s="249" t="s">
        <v>119</v>
      </c>
    </row>
    <row r="135" s="15" customFormat="1">
      <c r="A135" s="15"/>
      <c r="B135" s="250"/>
      <c r="C135" s="251"/>
      <c r="D135" s="215" t="s">
        <v>174</v>
      </c>
      <c r="E135" s="252" t="s">
        <v>19</v>
      </c>
      <c r="F135" s="253" t="s">
        <v>183</v>
      </c>
      <c r="G135" s="251"/>
      <c r="H135" s="254">
        <v>153.606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0" t="s">
        <v>174</v>
      </c>
      <c r="AU135" s="260" t="s">
        <v>82</v>
      </c>
      <c r="AV135" s="15" t="s">
        <v>143</v>
      </c>
      <c r="AW135" s="15" t="s">
        <v>4</v>
      </c>
      <c r="AX135" s="15" t="s">
        <v>80</v>
      </c>
      <c r="AY135" s="260" t="s">
        <v>119</v>
      </c>
    </row>
    <row r="136" s="2" customFormat="1" ht="33" customHeight="1">
      <c r="A136" s="39"/>
      <c r="B136" s="40"/>
      <c r="C136" s="197" t="s">
        <v>224</v>
      </c>
      <c r="D136" s="197" t="s">
        <v>120</v>
      </c>
      <c r="E136" s="198" t="s">
        <v>363</v>
      </c>
      <c r="F136" s="199" t="s">
        <v>364</v>
      </c>
      <c r="G136" s="200" t="s">
        <v>167</v>
      </c>
      <c r="H136" s="201">
        <v>392.19999999999999</v>
      </c>
      <c r="I136" s="202"/>
      <c r="J136" s="203">
        <f>ROUND(I136*H136,2)</f>
        <v>0</v>
      </c>
      <c r="K136" s="199" t="s">
        <v>124</v>
      </c>
      <c r="L136" s="45"/>
      <c r="M136" s="204" t="s">
        <v>19</v>
      </c>
      <c r="N136" s="205" t="s">
        <v>43</v>
      </c>
      <c r="O136" s="85"/>
      <c r="P136" s="206">
        <f>O136*H136</f>
        <v>0</v>
      </c>
      <c r="Q136" s="206">
        <v>0</v>
      </c>
      <c r="R136" s="206">
        <f>Q136*H136</f>
        <v>0</v>
      </c>
      <c r="S136" s="206">
        <v>0</v>
      </c>
      <c r="T136" s="20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08" t="s">
        <v>143</v>
      </c>
      <c r="AT136" s="208" t="s">
        <v>120</v>
      </c>
      <c r="AU136" s="208" t="s">
        <v>82</v>
      </c>
      <c r="AY136" s="18" t="s">
        <v>119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8" t="s">
        <v>80</v>
      </c>
      <c r="BK136" s="209">
        <f>ROUND(I136*H136,2)</f>
        <v>0</v>
      </c>
      <c r="BL136" s="18" t="s">
        <v>143</v>
      </c>
      <c r="BM136" s="208" t="s">
        <v>365</v>
      </c>
    </row>
    <row r="137" s="2" customFormat="1">
      <c r="A137" s="39"/>
      <c r="B137" s="40"/>
      <c r="C137" s="41"/>
      <c r="D137" s="210" t="s">
        <v>127</v>
      </c>
      <c r="E137" s="41"/>
      <c r="F137" s="211" t="s">
        <v>366</v>
      </c>
      <c r="G137" s="41"/>
      <c r="H137" s="41"/>
      <c r="I137" s="212"/>
      <c r="J137" s="41"/>
      <c r="K137" s="41"/>
      <c r="L137" s="45"/>
      <c r="M137" s="213"/>
      <c r="N137" s="214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127</v>
      </c>
      <c r="AU137" s="18" t="s">
        <v>82</v>
      </c>
    </row>
    <row r="138" s="13" customFormat="1">
      <c r="A138" s="13"/>
      <c r="B138" s="229"/>
      <c r="C138" s="230"/>
      <c r="D138" s="215" t="s">
        <v>174</v>
      </c>
      <c r="E138" s="231" t="s">
        <v>19</v>
      </c>
      <c r="F138" s="232" t="s">
        <v>323</v>
      </c>
      <c r="G138" s="230"/>
      <c r="H138" s="231" t="s">
        <v>19</v>
      </c>
      <c r="I138" s="233"/>
      <c r="J138" s="230"/>
      <c r="K138" s="230"/>
      <c r="L138" s="234"/>
      <c r="M138" s="235"/>
      <c r="N138" s="236"/>
      <c r="O138" s="236"/>
      <c r="P138" s="236"/>
      <c r="Q138" s="236"/>
      <c r="R138" s="236"/>
      <c r="S138" s="236"/>
      <c r="T138" s="23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8" t="s">
        <v>174</v>
      </c>
      <c r="AU138" s="238" t="s">
        <v>82</v>
      </c>
      <c r="AV138" s="13" t="s">
        <v>80</v>
      </c>
      <c r="AW138" s="13" t="s">
        <v>33</v>
      </c>
      <c r="AX138" s="13" t="s">
        <v>72</v>
      </c>
      <c r="AY138" s="238" t="s">
        <v>119</v>
      </c>
    </row>
    <row r="139" s="14" customFormat="1">
      <c r="A139" s="14"/>
      <c r="B139" s="239"/>
      <c r="C139" s="240"/>
      <c r="D139" s="215" t="s">
        <v>174</v>
      </c>
      <c r="E139" s="241" t="s">
        <v>19</v>
      </c>
      <c r="F139" s="242" t="s">
        <v>367</v>
      </c>
      <c r="G139" s="240"/>
      <c r="H139" s="243">
        <v>135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9" t="s">
        <v>174</v>
      </c>
      <c r="AU139" s="249" t="s">
        <v>82</v>
      </c>
      <c r="AV139" s="14" t="s">
        <v>82</v>
      </c>
      <c r="AW139" s="14" t="s">
        <v>33</v>
      </c>
      <c r="AX139" s="14" t="s">
        <v>72</v>
      </c>
      <c r="AY139" s="249" t="s">
        <v>119</v>
      </c>
    </row>
    <row r="140" s="13" customFormat="1">
      <c r="A140" s="13"/>
      <c r="B140" s="229"/>
      <c r="C140" s="230"/>
      <c r="D140" s="215" t="s">
        <v>174</v>
      </c>
      <c r="E140" s="231" t="s">
        <v>19</v>
      </c>
      <c r="F140" s="232" t="s">
        <v>368</v>
      </c>
      <c r="G140" s="230"/>
      <c r="H140" s="231" t="s">
        <v>19</v>
      </c>
      <c r="I140" s="233"/>
      <c r="J140" s="230"/>
      <c r="K140" s="230"/>
      <c r="L140" s="234"/>
      <c r="M140" s="235"/>
      <c r="N140" s="236"/>
      <c r="O140" s="236"/>
      <c r="P140" s="236"/>
      <c r="Q140" s="236"/>
      <c r="R140" s="236"/>
      <c r="S140" s="236"/>
      <c r="T140" s="23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8" t="s">
        <v>174</v>
      </c>
      <c r="AU140" s="238" t="s">
        <v>82</v>
      </c>
      <c r="AV140" s="13" t="s">
        <v>80</v>
      </c>
      <c r="AW140" s="13" t="s">
        <v>33</v>
      </c>
      <c r="AX140" s="13" t="s">
        <v>72</v>
      </c>
      <c r="AY140" s="238" t="s">
        <v>119</v>
      </c>
    </row>
    <row r="141" s="14" customFormat="1">
      <c r="A141" s="14"/>
      <c r="B141" s="239"/>
      <c r="C141" s="240"/>
      <c r="D141" s="215" t="s">
        <v>174</v>
      </c>
      <c r="E141" s="241" t="s">
        <v>19</v>
      </c>
      <c r="F141" s="242" t="s">
        <v>369</v>
      </c>
      <c r="G141" s="240"/>
      <c r="H141" s="243">
        <v>18.399999999999999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9" t="s">
        <v>174</v>
      </c>
      <c r="AU141" s="249" t="s">
        <v>82</v>
      </c>
      <c r="AV141" s="14" t="s">
        <v>82</v>
      </c>
      <c r="AW141" s="14" t="s">
        <v>33</v>
      </c>
      <c r="AX141" s="14" t="s">
        <v>72</v>
      </c>
      <c r="AY141" s="249" t="s">
        <v>119</v>
      </c>
    </row>
    <row r="142" s="13" customFormat="1">
      <c r="A142" s="13"/>
      <c r="B142" s="229"/>
      <c r="C142" s="230"/>
      <c r="D142" s="215" t="s">
        <v>174</v>
      </c>
      <c r="E142" s="231" t="s">
        <v>19</v>
      </c>
      <c r="F142" s="232" t="s">
        <v>370</v>
      </c>
      <c r="G142" s="230"/>
      <c r="H142" s="231" t="s">
        <v>19</v>
      </c>
      <c r="I142" s="233"/>
      <c r="J142" s="230"/>
      <c r="K142" s="230"/>
      <c r="L142" s="234"/>
      <c r="M142" s="235"/>
      <c r="N142" s="236"/>
      <c r="O142" s="236"/>
      <c r="P142" s="236"/>
      <c r="Q142" s="236"/>
      <c r="R142" s="236"/>
      <c r="S142" s="236"/>
      <c r="T142" s="23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8" t="s">
        <v>174</v>
      </c>
      <c r="AU142" s="238" t="s">
        <v>82</v>
      </c>
      <c r="AV142" s="13" t="s">
        <v>80</v>
      </c>
      <c r="AW142" s="13" t="s">
        <v>33</v>
      </c>
      <c r="AX142" s="13" t="s">
        <v>72</v>
      </c>
      <c r="AY142" s="238" t="s">
        <v>119</v>
      </c>
    </row>
    <row r="143" s="14" customFormat="1">
      <c r="A143" s="14"/>
      <c r="B143" s="239"/>
      <c r="C143" s="240"/>
      <c r="D143" s="215" t="s">
        <v>174</v>
      </c>
      <c r="E143" s="241" t="s">
        <v>19</v>
      </c>
      <c r="F143" s="242" t="s">
        <v>371</v>
      </c>
      <c r="G143" s="240"/>
      <c r="H143" s="243">
        <v>56.799999999999997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9" t="s">
        <v>174</v>
      </c>
      <c r="AU143" s="249" t="s">
        <v>82</v>
      </c>
      <c r="AV143" s="14" t="s">
        <v>82</v>
      </c>
      <c r="AW143" s="14" t="s">
        <v>33</v>
      </c>
      <c r="AX143" s="14" t="s">
        <v>72</v>
      </c>
      <c r="AY143" s="249" t="s">
        <v>119</v>
      </c>
    </row>
    <row r="144" s="13" customFormat="1">
      <c r="A144" s="13"/>
      <c r="B144" s="229"/>
      <c r="C144" s="230"/>
      <c r="D144" s="215" t="s">
        <v>174</v>
      </c>
      <c r="E144" s="231" t="s">
        <v>19</v>
      </c>
      <c r="F144" s="232" t="s">
        <v>372</v>
      </c>
      <c r="G144" s="230"/>
      <c r="H144" s="231" t="s">
        <v>19</v>
      </c>
      <c r="I144" s="233"/>
      <c r="J144" s="230"/>
      <c r="K144" s="230"/>
      <c r="L144" s="234"/>
      <c r="M144" s="235"/>
      <c r="N144" s="236"/>
      <c r="O144" s="236"/>
      <c r="P144" s="236"/>
      <c r="Q144" s="236"/>
      <c r="R144" s="236"/>
      <c r="S144" s="236"/>
      <c r="T144" s="23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8" t="s">
        <v>174</v>
      </c>
      <c r="AU144" s="238" t="s">
        <v>82</v>
      </c>
      <c r="AV144" s="13" t="s">
        <v>80</v>
      </c>
      <c r="AW144" s="13" t="s">
        <v>33</v>
      </c>
      <c r="AX144" s="13" t="s">
        <v>72</v>
      </c>
      <c r="AY144" s="238" t="s">
        <v>119</v>
      </c>
    </row>
    <row r="145" s="14" customFormat="1">
      <c r="A145" s="14"/>
      <c r="B145" s="239"/>
      <c r="C145" s="240"/>
      <c r="D145" s="215" t="s">
        <v>174</v>
      </c>
      <c r="E145" s="241" t="s">
        <v>19</v>
      </c>
      <c r="F145" s="242" t="s">
        <v>373</v>
      </c>
      <c r="G145" s="240"/>
      <c r="H145" s="243">
        <v>182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9" t="s">
        <v>174</v>
      </c>
      <c r="AU145" s="249" t="s">
        <v>82</v>
      </c>
      <c r="AV145" s="14" t="s">
        <v>82</v>
      </c>
      <c r="AW145" s="14" t="s">
        <v>33</v>
      </c>
      <c r="AX145" s="14" t="s">
        <v>72</v>
      </c>
      <c r="AY145" s="249" t="s">
        <v>119</v>
      </c>
    </row>
    <row r="146" s="15" customFormat="1">
      <c r="A146" s="15"/>
      <c r="B146" s="250"/>
      <c r="C146" s="251"/>
      <c r="D146" s="215" t="s">
        <v>174</v>
      </c>
      <c r="E146" s="252" t="s">
        <v>19</v>
      </c>
      <c r="F146" s="253" t="s">
        <v>183</v>
      </c>
      <c r="G146" s="251"/>
      <c r="H146" s="254">
        <v>392.19999999999999</v>
      </c>
      <c r="I146" s="255"/>
      <c r="J146" s="251"/>
      <c r="K146" s="251"/>
      <c r="L146" s="256"/>
      <c r="M146" s="257"/>
      <c r="N146" s="258"/>
      <c r="O146" s="258"/>
      <c r="P146" s="258"/>
      <c r="Q146" s="258"/>
      <c r="R146" s="258"/>
      <c r="S146" s="258"/>
      <c r="T146" s="25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0" t="s">
        <v>174</v>
      </c>
      <c r="AU146" s="260" t="s">
        <v>82</v>
      </c>
      <c r="AV146" s="15" t="s">
        <v>143</v>
      </c>
      <c r="AW146" s="15" t="s">
        <v>4</v>
      </c>
      <c r="AX146" s="15" t="s">
        <v>80</v>
      </c>
      <c r="AY146" s="260" t="s">
        <v>119</v>
      </c>
    </row>
    <row r="147" s="11" customFormat="1" ht="22.8" customHeight="1">
      <c r="A147" s="11"/>
      <c r="B147" s="183"/>
      <c r="C147" s="184"/>
      <c r="D147" s="185" t="s">
        <v>71</v>
      </c>
      <c r="E147" s="227" t="s">
        <v>143</v>
      </c>
      <c r="F147" s="227" t="s">
        <v>374</v>
      </c>
      <c r="G147" s="184"/>
      <c r="H147" s="184"/>
      <c r="I147" s="187"/>
      <c r="J147" s="228">
        <f>BK147</f>
        <v>0</v>
      </c>
      <c r="K147" s="184"/>
      <c r="L147" s="189"/>
      <c r="M147" s="190"/>
      <c r="N147" s="191"/>
      <c r="O147" s="191"/>
      <c r="P147" s="192">
        <f>SUM(P148:P196)</f>
        <v>0</v>
      </c>
      <c r="Q147" s="191"/>
      <c r="R147" s="192">
        <f>SUM(R148:R196)</f>
        <v>149.83514</v>
      </c>
      <c r="S147" s="191"/>
      <c r="T147" s="193">
        <f>SUM(T148:T196)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194" t="s">
        <v>80</v>
      </c>
      <c r="AT147" s="195" t="s">
        <v>71</v>
      </c>
      <c r="AU147" s="195" t="s">
        <v>80</v>
      </c>
      <c r="AY147" s="194" t="s">
        <v>119</v>
      </c>
      <c r="BK147" s="196">
        <f>SUM(BK148:BK196)</f>
        <v>0</v>
      </c>
    </row>
    <row r="148" s="2" customFormat="1" ht="49.05" customHeight="1">
      <c r="A148" s="39"/>
      <c r="B148" s="40"/>
      <c r="C148" s="197" t="s">
        <v>230</v>
      </c>
      <c r="D148" s="197" t="s">
        <v>120</v>
      </c>
      <c r="E148" s="198" t="s">
        <v>375</v>
      </c>
      <c r="F148" s="199" t="s">
        <v>376</v>
      </c>
      <c r="G148" s="200" t="s">
        <v>320</v>
      </c>
      <c r="H148" s="201">
        <v>8.8699999999999992</v>
      </c>
      <c r="I148" s="202"/>
      <c r="J148" s="203">
        <f>ROUND(I148*H148,2)</f>
        <v>0</v>
      </c>
      <c r="K148" s="199" t="s">
        <v>124</v>
      </c>
      <c r="L148" s="45"/>
      <c r="M148" s="204" t="s">
        <v>19</v>
      </c>
      <c r="N148" s="205" t="s">
        <v>43</v>
      </c>
      <c r="O148" s="85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08" t="s">
        <v>143</v>
      </c>
      <c r="AT148" s="208" t="s">
        <v>120</v>
      </c>
      <c r="AU148" s="208" t="s">
        <v>82</v>
      </c>
      <c r="AY148" s="18" t="s">
        <v>119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8" t="s">
        <v>80</v>
      </c>
      <c r="BK148" s="209">
        <f>ROUND(I148*H148,2)</f>
        <v>0</v>
      </c>
      <c r="BL148" s="18" t="s">
        <v>143</v>
      </c>
      <c r="BM148" s="208" t="s">
        <v>377</v>
      </c>
    </row>
    <row r="149" s="2" customFormat="1">
      <c r="A149" s="39"/>
      <c r="B149" s="40"/>
      <c r="C149" s="41"/>
      <c r="D149" s="210" t="s">
        <v>127</v>
      </c>
      <c r="E149" s="41"/>
      <c r="F149" s="211" t="s">
        <v>378</v>
      </c>
      <c r="G149" s="41"/>
      <c r="H149" s="41"/>
      <c r="I149" s="212"/>
      <c r="J149" s="41"/>
      <c r="K149" s="41"/>
      <c r="L149" s="45"/>
      <c r="M149" s="213"/>
      <c r="N149" s="214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127</v>
      </c>
      <c r="AU149" s="18" t="s">
        <v>82</v>
      </c>
    </row>
    <row r="150" s="13" customFormat="1">
      <c r="A150" s="13"/>
      <c r="B150" s="229"/>
      <c r="C150" s="230"/>
      <c r="D150" s="215" t="s">
        <v>174</v>
      </c>
      <c r="E150" s="231" t="s">
        <v>19</v>
      </c>
      <c r="F150" s="232" t="s">
        <v>335</v>
      </c>
      <c r="G150" s="230"/>
      <c r="H150" s="231" t="s">
        <v>19</v>
      </c>
      <c r="I150" s="233"/>
      <c r="J150" s="230"/>
      <c r="K150" s="230"/>
      <c r="L150" s="234"/>
      <c r="M150" s="235"/>
      <c r="N150" s="236"/>
      <c r="O150" s="236"/>
      <c r="P150" s="236"/>
      <c r="Q150" s="236"/>
      <c r="R150" s="236"/>
      <c r="S150" s="236"/>
      <c r="T150" s="23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8" t="s">
        <v>174</v>
      </c>
      <c r="AU150" s="238" t="s">
        <v>82</v>
      </c>
      <c r="AV150" s="13" t="s">
        <v>80</v>
      </c>
      <c r="AW150" s="13" t="s">
        <v>33</v>
      </c>
      <c r="AX150" s="13" t="s">
        <v>72</v>
      </c>
      <c r="AY150" s="238" t="s">
        <v>119</v>
      </c>
    </row>
    <row r="151" s="14" customFormat="1">
      <c r="A151" s="14"/>
      <c r="B151" s="239"/>
      <c r="C151" s="240"/>
      <c r="D151" s="215" t="s">
        <v>174</v>
      </c>
      <c r="E151" s="241" t="s">
        <v>19</v>
      </c>
      <c r="F151" s="242" t="s">
        <v>336</v>
      </c>
      <c r="G151" s="240"/>
      <c r="H151" s="243">
        <v>6.9119999999999999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9" t="s">
        <v>174</v>
      </c>
      <c r="AU151" s="249" t="s">
        <v>82</v>
      </c>
      <c r="AV151" s="14" t="s">
        <v>82</v>
      </c>
      <c r="AW151" s="14" t="s">
        <v>33</v>
      </c>
      <c r="AX151" s="14" t="s">
        <v>72</v>
      </c>
      <c r="AY151" s="249" t="s">
        <v>119</v>
      </c>
    </row>
    <row r="152" s="13" customFormat="1">
      <c r="A152" s="13"/>
      <c r="B152" s="229"/>
      <c r="C152" s="230"/>
      <c r="D152" s="215" t="s">
        <v>174</v>
      </c>
      <c r="E152" s="231" t="s">
        <v>19</v>
      </c>
      <c r="F152" s="232" t="s">
        <v>337</v>
      </c>
      <c r="G152" s="230"/>
      <c r="H152" s="231" t="s">
        <v>19</v>
      </c>
      <c r="I152" s="233"/>
      <c r="J152" s="230"/>
      <c r="K152" s="230"/>
      <c r="L152" s="234"/>
      <c r="M152" s="235"/>
      <c r="N152" s="236"/>
      <c r="O152" s="236"/>
      <c r="P152" s="236"/>
      <c r="Q152" s="236"/>
      <c r="R152" s="236"/>
      <c r="S152" s="236"/>
      <c r="T152" s="23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8" t="s">
        <v>174</v>
      </c>
      <c r="AU152" s="238" t="s">
        <v>82</v>
      </c>
      <c r="AV152" s="13" t="s">
        <v>80</v>
      </c>
      <c r="AW152" s="13" t="s">
        <v>33</v>
      </c>
      <c r="AX152" s="13" t="s">
        <v>72</v>
      </c>
      <c r="AY152" s="238" t="s">
        <v>119</v>
      </c>
    </row>
    <row r="153" s="14" customFormat="1">
      <c r="A153" s="14"/>
      <c r="B153" s="239"/>
      <c r="C153" s="240"/>
      <c r="D153" s="215" t="s">
        <v>174</v>
      </c>
      <c r="E153" s="241" t="s">
        <v>19</v>
      </c>
      <c r="F153" s="242" t="s">
        <v>338</v>
      </c>
      <c r="G153" s="240"/>
      <c r="H153" s="243">
        <v>1.1519999999999999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9" t="s">
        <v>174</v>
      </c>
      <c r="AU153" s="249" t="s">
        <v>82</v>
      </c>
      <c r="AV153" s="14" t="s">
        <v>82</v>
      </c>
      <c r="AW153" s="14" t="s">
        <v>33</v>
      </c>
      <c r="AX153" s="14" t="s">
        <v>72</v>
      </c>
      <c r="AY153" s="249" t="s">
        <v>119</v>
      </c>
    </row>
    <row r="154" s="16" customFormat="1">
      <c r="A154" s="16"/>
      <c r="B154" s="271"/>
      <c r="C154" s="272"/>
      <c r="D154" s="215" t="s">
        <v>174</v>
      </c>
      <c r="E154" s="273" t="s">
        <v>19</v>
      </c>
      <c r="F154" s="274" t="s">
        <v>379</v>
      </c>
      <c r="G154" s="272"/>
      <c r="H154" s="275">
        <v>8.0640000000000001</v>
      </c>
      <c r="I154" s="276"/>
      <c r="J154" s="272"/>
      <c r="K154" s="272"/>
      <c r="L154" s="277"/>
      <c r="M154" s="278"/>
      <c r="N154" s="279"/>
      <c r="O154" s="279"/>
      <c r="P154" s="279"/>
      <c r="Q154" s="279"/>
      <c r="R154" s="279"/>
      <c r="S154" s="279"/>
      <c r="T154" s="280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81" t="s">
        <v>174</v>
      </c>
      <c r="AU154" s="281" t="s">
        <v>82</v>
      </c>
      <c r="AV154" s="16" t="s">
        <v>136</v>
      </c>
      <c r="AW154" s="16" t="s">
        <v>33</v>
      </c>
      <c r="AX154" s="16" t="s">
        <v>72</v>
      </c>
      <c r="AY154" s="281" t="s">
        <v>119</v>
      </c>
    </row>
    <row r="155" s="14" customFormat="1">
      <c r="A155" s="14"/>
      <c r="B155" s="239"/>
      <c r="C155" s="240"/>
      <c r="D155" s="215" t="s">
        <v>174</v>
      </c>
      <c r="E155" s="241" t="s">
        <v>19</v>
      </c>
      <c r="F155" s="242" t="s">
        <v>380</v>
      </c>
      <c r="G155" s="240"/>
      <c r="H155" s="243">
        <v>0.80600000000000005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9" t="s">
        <v>174</v>
      </c>
      <c r="AU155" s="249" t="s">
        <v>82</v>
      </c>
      <c r="AV155" s="14" t="s">
        <v>82</v>
      </c>
      <c r="AW155" s="14" t="s">
        <v>33</v>
      </c>
      <c r="AX155" s="14" t="s">
        <v>72</v>
      </c>
      <c r="AY155" s="249" t="s">
        <v>119</v>
      </c>
    </row>
    <row r="156" s="15" customFormat="1">
      <c r="A156" s="15"/>
      <c r="B156" s="250"/>
      <c r="C156" s="251"/>
      <c r="D156" s="215" t="s">
        <v>174</v>
      </c>
      <c r="E156" s="252" t="s">
        <v>19</v>
      </c>
      <c r="F156" s="253" t="s">
        <v>183</v>
      </c>
      <c r="G156" s="251"/>
      <c r="H156" s="254">
        <v>8.8699999999999992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0" t="s">
        <v>174</v>
      </c>
      <c r="AU156" s="260" t="s">
        <v>82</v>
      </c>
      <c r="AV156" s="15" t="s">
        <v>143</v>
      </c>
      <c r="AW156" s="15" t="s">
        <v>33</v>
      </c>
      <c r="AX156" s="15" t="s">
        <v>80</v>
      </c>
      <c r="AY156" s="260" t="s">
        <v>119</v>
      </c>
    </row>
    <row r="157" s="2" customFormat="1" ht="33" customHeight="1">
      <c r="A157" s="39"/>
      <c r="B157" s="40"/>
      <c r="C157" s="197" t="s">
        <v>235</v>
      </c>
      <c r="D157" s="197" t="s">
        <v>120</v>
      </c>
      <c r="E157" s="198" t="s">
        <v>381</v>
      </c>
      <c r="F157" s="199" t="s">
        <v>382</v>
      </c>
      <c r="G157" s="200" t="s">
        <v>167</v>
      </c>
      <c r="H157" s="201">
        <v>182</v>
      </c>
      <c r="I157" s="202"/>
      <c r="J157" s="203">
        <f>ROUND(I157*H157,2)</f>
        <v>0</v>
      </c>
      <c r="K157" s="199" t="s">
        <v>124</v>
      </c>
      <c r="L157" s="45"/>
      <c r="M157" s="204" t="s">
        <v>19</v>
      </c>
      <c r="N157" s="205" t="s">
        <v>43</v>
      </c>
      <c r="O157" s="85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08" t="s">
        <v>143</v>
      </c>
      <c r="AT157" s="208" t="s">
        <v>120</v>
      </c>
      <c r="AU157" s="208" t="s">
        <v>82</v>
      </c>
      <c r="AY157" s="18" t="s">
        <v>119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8" t="s">
        <v>80</v>
      </c>
      <c r="BK157" s="209">
        <f>ROUND(I157*H157,2)</f>
        <v>0</v>
      </c>
      <c r="BL157" s="18" t="s">
        <v>143</v>
      </c>
      <c r="BM157" s="208" t="s">
        <v>383</v>
      </c>
    </row>
    <row r="158" s="2" customFormat="1">
      <c r="A158" s="39"/>
      <c r="B158" s="40"/>
      <c r="C158" s="41"/>
      <c r="D158" s="210" t="s">
        <v>127</v>
      </c>
      <c r="E158" s="41"/>
      <c r="F158" s="211" t="s">
        <v>384</v>
      </c>
      <c r="G158" s="41"/>
      <c r="H158" s="41"/>
      <c r="I158" s="212"/>
      <c r="J158" s="41"/>
      <c r="K158" s="41"/>
      <c r="L158" s="45"/>
      <c r="M158" s="213"/>
      <c r="N158" s="214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127</v>
      </c>
      <c r="AU158" s="18" t="s">
        <v>82</v>
      </c>
    </row>
    <row r="159" s="13" customFormat="1">
      <c r="A159" s="13"/>
      <c r="B159" s="229"/>
      <c r="C159" s="230"/>
      <c r="D159" s="215" t="s">
        <v>174</v>
      </c>
      <c r="E159" s="231" t="s">
        <v>19</v>
      </c>
      <c r="F159" s="232" t="s">
        <v>385</v>
      </c>
      <c r="G159" s="230"/>
      <c r="H159" s="231" t="s">
        <v>19</v>
      </c>
      <c r="I159" s="233"/>
      <c r="J159" s="230"/>
      <c r="K159" s="230"/>
      <c r="L159" s="234"/>
      <c r="M159" s="235"/>
      <c r="N159" s="236"/>
      <c r="O159" s="236"/>
      <c r="P159" s="236"/>
      <c r="Q159" s="236"/>
      <c r="R159" s="236"/>
      <c r="S159" s="236"/>
      <c r="T159" s="23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8" t="s">
        <v>174</v>
      </c>
      <c r="AU159" s="238" t="s">
        <v>82</v>
      </c>
      <c r="AV159" s="13" t="s">
        <v>80</v>
      </c>
      <c r="AW159" s="13" t="s">
        <v>33</v>
      </c>
      <c r="AX159" s="13" t="s">
        <v>72</v>
      </c>
      <c r="AY159" s="238" t="s">
        <v>119</v>
      </c>
    </row>
    <row r="160" s="14" customFormat="1">
      <c r="A160" s="14"/>
      <c r="B160" s="239"/>
      <c r="C160" s="240"/>
      <c r="D160" s="215" t="s">
        <v>174</v>
      </c>
      <c r="E160" s="241" t="s">
        <v>19</v>
      </c>
      <c r="F160" s="242" t="s">
        <v>386</v>
      </c>
      <c r="G160" s="240"/>
      <c r="H160" s="243">
        <v>16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9" t="s">
        <v>174</v>
      </c>
      <c r="AU160" s="249" t="s">
        <v>82</v>
      </c>
      <c r="AV160" s="14" t="s">
        <v>82</v>
      </c>
      <c r="AW160" s="14" t="s">
        <v>33</v>
      </c>
      <c r="AX160" s="14" t="s">
        <v>72</v>
      </c>
      <c r="AY160" s="249" t="s">
        <v>119</v>
      </c>
    </row>
    <row r="161" s="13" customFormat="1">
      <c r="A161" s="13"/>
      <c r="B161" s="229"/>
      <c r="C161" s="230"/>
      <c r="D161" s="215" t="s">
        <v>174</v>
      </c>
      <c r="E161" s="231" t="s">
        <v>19</v>
      </c>
      <c r="F161" s="232" t="s">
        <v>387</v>
      </c>
      <c r="G161" s="230"/>
      <c r="H161" s="231" t="s">
        <v>19</v>
      </c>
      <c r="I161" s="233"/>
      <c r="J161" s="230"/>
      <c r="K161" s="230"/>
      <c r="L161" s="234"/>
      <c r="M161" s="235"/>
      <c r="N161" s="236"/>
      <c r="O161" s="236"/>
      <c r="P161" s="236"/>
      <c r="Q161" s="236"/>
      <c r="R161" s="236"/>
      <c r="S161" s="236"/>
      <c r="T161" s="23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8" t="s">
        <v>174</v>
      </c>
      <c r="AU161" s="238" t="s">
        <v>82</v>
      </c>
      <c r="AV161" s="13" t="s">
        <v>80</v>
      </c>
      <c r="AW161" s="13" t="s">
        <v>33</v>
      </c>
      <c r="AX161" s="13" t="s">
        <v>72</v>
      </c>
      <c r="AY161" s="238" t="s">
        <v>119</v>
      </c>
    </row>
    <row r="162" s="14" customFormat="1">
      <c r="A162" s="14"/>
      <c r="B162" s="239"/>
      <c r="C162" s="240"/>
      <c r="D162" s="215" t="s">
        <v>174</v>
      </c>
      <c r="E162" s="241" t="s">
        <v>19</v>
      </c>
      <c r="F162" s="242" t="s">
        <v>386</v>
      </c>
      <c r="G162" s="240"/>
      <c r="H162" s="243">
        <v>16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9" t="s">
        <v>174</v>
      </c>
      <c r="AU162" s="249" t="s">
        <v>82</v>
      </c>
      <c r="AV162" s="14" t="s">
        <v>82</v>
      </c>
      <c r="AW162" s="14" t="s">
        <v>33</v>
      </c>
      <c r="AX162" s="14" t="s">
        <v>72</v>
      </c>
      <c r="AY162" s="249" t="s">
        <v>119</v>
      </c>
    </row>
    <row r="163" s="13" customFormat="1">
      <c r="A163" s="13"/>
      <c r="B163" s="229"/>
      <c r="C163" s="230"/>
      <c r="D163" s="215" t="s">
        <v>174</v>
      </c>
      <c r="E163" s="231" t="s">
        <v>19</v>
      </c>
      <c r="F163" s="232" t="s">
        <v>388</v>
      </c>
      <c r="G163" s="230"/>
      <c r="H163" s="231" t="s">
        <v>19</v>
      </c>
      <c r="I163" s="233"/>
      <c r="J163" s="230"/>
      <c r="K163" s="230"/>
      <c r="L163" s="234"/>
      <c r="M163" s="235"/>
      <c r="N163" s="236"/>
      <c r="O163" s="236"/>
      <c r="P163" s="236"/>
      <c r="Q163" s="236"/>
      <c r="R163" s="236"/>
      <c r="S163" s="236"/>
      <c r="T163" s="23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8" t="s">
        <v>174</v>
      </c>
      <c r="AU163" s="238" t="s">
        <v>82</v>
      </c>
      <c r="AV163" s="13" t="s">
        <v>80</v>
      </c>
      <c r="AW163" s="13" t="s">
        <v>33</v>
      </c>
      <c r="AX163" s="13" t="s">
        <v>72</v>
      </c>
      <c r="AY163" s="238" t="s">
        <v>119</v>
      </c>
    </row>
    <row r="164" s="14" customFormat="1">
      <c r="A164" s="14"/>
      <c r="B164" s="239"/>
      <c r="C164" s="240"/>
      <c r="D164" s="215" t="s">
        <v>174</v>
      </c>
      <c r="E164" s="241" t="s">
        <v>19</v>
      </c>
      <c r="F164" s="242" t="s">
        <v>386</v>
      </c>
      <c r="G164" s="240"/>
      <c r="H164" s="243">
        <v>16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9" t="s">
        <v>174</v>
      </c>
      <c r="AU164" s="249" t="s">
        <v>82</v>
      </c>
      <c r="AV164" s="14" t="s">
        <v>82</v>
      </c>
      <c r="AW164" s="14" t="s">
        <v>33</v>
      </c>
      <c r="AX164" s="14" t="s">
        <v>72</v>
      </c>
      <c r="AY164" s="249" t="s">
        <v>119</v>
      </c>
    </row>
    <row r="165" s="13" customFormat="1">
      <c r="A165" s="13"/>
      <c r="B165" s="229"/>
      <c r="C165" s="230"/>
      <c r="D165" s="215" t="s">
        <v>174</v>
      </c>
      <c r="E165" s="231" t="s">
        <v>19</v>
      </c>
      <c r="F165" s="232" t="s">
        <v>389</v>
      </c>
      <c r="G165" s="230"/>
      <c r="H165" s="231" t="s">
        <v>19</v>
      </c>
      <c r="I165" s="233"/>
      <c r="J165" s="230"/>
      <c r="K165" s="230"/>
      <c r="L165" s="234"/>
      <c r="M165" s="235"/>
      <c r="N165" s="236"/>
      <c r="O165" s="236"/>
      <c r="P165" s="236"/>
      <c r="Q165" s="236"/>
      <c r="R165" s="236"/>
      <c r="S165" s="236"/>
      <c r="T165" s="23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8" t="s">
        <v>174</v>
      </c>
      <c r="AU165" s="238" t="s">
        <v>82</v>
      </c>
      <c r="AV165" s="13" t="s">
        <v>80</v>
      </c>
      <c r="AW165" s="13" t="s">
        <v>33</v>
      </c>
      <c r="AX165" s="13" t="s">
        <v>72</v>
      </c>
      <c r="AY165" s="238" t="s">
        <v>119</v>
      </c>
    </row>
    <row r="166" s="14" customFormat="1">
      <c r="A166" s="14"/>
      <c r="B166" s="239"/>
      <c r="C166" s="240"/>
      <c r="D166" s="215" t="s">
        <v>174</v>
      </c>
      <c r="E166" s="241" t="s">
        <v>19</v>
      </c>
      <c r="F166" s="242" t="s">
        <v>390</v>
      </c>
      <c r="G166" s="240"/>
      <c r="H166" s="243">
        <v>28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9" t="s">
        <v>174</v>
      </c>
      <c r="AU166" s="249" t="s">
        <v>82</v>
      </c>
      <c r="AV166" s="14" t="s">
        <v>82</v>
      </c>
      <c r="AW166" s="14" t="s">
        <v>33</v>
      </c>
      <c r="AX166" s="14" t="s">
        <v>72</v>
      </c>
      <c r="AY166" s="249" t="s">
        <v>119</v>
      </c>
    </row>
    <row r="167" s="13" customFormat="1">
      <c r="A167" s="13"/>
      <c r="B167" s="229"/>
      <c r="C167" s="230"/>
      <c r="D167" s="215" t="s">
        <v>174</v>
      </c>
      <c r="E167" s="231" t="s">
        <v>19</v>
      </c>
      <c r="F167" s="232" t="s">
        <v>391</v>
      </c>
      <c r="G167" s="230"/>
      <c r="H167" s="231" t="s">
        <v>19</v>
      </c>
      <c r="I167" s="233"/>
      <c r="J167" s="230"/>
      <c r="K167" s="230"/>
      <c r="L167" s="234"/>
      <c r="M167" s="235"/>
      <c r="N167" s="236"/>
      <c r="O167" s="236"/>
      <c r="P167" s="236"/>
      <c r="Q167" s="236"/>
      <c r="R167" s="236"/>
      <c r="S167" s="236"/>
      <c r="T167" s="23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8" t="s">
        <v>174</v>
      </c>
      <c r="AU167" s="238" t="s">
        <v>82</v>
      </c>
      <c r="AV167" s="13" t="s">
        <v>80</v>
      </c>
      <c r="AW167" s="13" t="s">
        <v>33</v>
      </c>
      <c r="AX167" s="13" t="s">
        <v>72</v>
      </c>
      <c r="AY167" s="238" t="s">
        <v>119</v>
      </c>
    </row>
    <row r="168" s="14" customFormat="1">
      <c r="A168" s="14"/>
      <c r="B168" s="239"/>
      <c r="C168" s="240"/>
      <c r="D168" s="215" t="s">
        <v>174</v>
      </c>
      <c r="E168" s="241" t="s">
        <v>19</v>
      </c>
      <c r="F168" s="242" t="s">
        <v>214</v>
      </c>
      <c r="G168" s="240"/>
      <c r="H168" s="243">
        <v>10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9" t="s">
        <v>174</v>
      </c>
      <c r="AU168" s="249" t="s">
        <v>82</v>
      </c>
      <c r="AV168" s="14" t="s">
        <v>82</v>
      </c>
      <c r="AW168" s="14" t="s">
        <v>33</v>
      </c>
      <c r="AX168" s="14" t="s">
        <v>72</v>
      </c>
      <c r="AY168" s="249" t="s">
        <v>119</v>
      </c>
    </row>
    <row r="169" s="13" customFormat="1">
      <c r="A169" s="13"/>
      <c r="B169" s="229"/>
      <c r="C169" s="230"/>
      <c r="D169" s="215" t="s">
        <v>174</v>
      </c>
      <c r="E169" s="231" t="s">
        <v>19</v>
      </c>
      <c r="F169" s="232" t="s">
        <v>392</v>
      </c>
      <c r="G169" s="230"/>
      <c r="H169" s="231" t="s">
        <v>19</v>
      </c>
      <c r="I169" s="233"/>
      <c r="J169" s="230"/>
      <c r="K169" s="230"/>
      <c r="L169" s="234"/>
      <c r="M169" s="235"/>
      <c r="N169" s="236"/>
      <c r="O169" s="236"/>
      <c r="P169" s="236"/>
      <c r="Q169" s="236"/>
      <c r="R169" s="236"/>
      <c r="S169" s="236"/>
      <c r="T169" s="23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8" t="s">
        <v>174</v>
      </c>
      <c r="AU169" s="238" t="s">
        <v>82</v>
      </c>
      <c r="AV169" s="13" t="s">
        <v>80</v>
      </c>
      <c r="AW169" s="13" t="s">
        <v>33</v>
      </c>
      <c r="AX169" s="13" t="s">
        <v>72</v>
      </c>
      <c r="AY169" s="238" t="s">
        <v>119</v>
      </c>
    </row>
    <row r="170" s="14" customFormat="1">
      <c r="A170" s="14"/>
      <c r="B170" s="239"/>
      <c r="C170" s="240"/>
      <c r="D170" s="215" t="s">
        <v>174</v>
      </c>
      <c r="E170" s="241" t="s">
        <v>19</v>
      </c>
      <c r="F170" s="242" t="s">
        <v>386</v>
      </c>
      <c r="G170" s="240"/>
      <c r="H170" s="243">
        <v>16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9" t="s">
        <v>174</v>
      </c>
      <c r="AU170" s="249" t="s">
        <v>82</v>
      </c>
      <c r="AV170" s="14" t="s">
        <v>82</v>
      </c>
      <c r="AW170" s="14" t="s">
        <v>33</v>
      </c>
      <c r="AX170" s="14" t="s">
        <v>72</v>
      </c>
      <c r="AY170" s="249" t="s">
        <v>119</v>
      </c>
    </row>
    <row r="171" s="13" customFormat="1">
      <c r="A171" s="13"/>
      <c r="B171" s="229"/>
      <c r="C171" s="230"/>
      <c r="D171" s="215" t="s">
        <v>174</v>
      </c>
      <c r="E171" s="231" t="s">
        <v>19</v>
      </c>
      <c r="F171" s="232" t="s">
        <v>393</v>
      </c>
      <c r="G171" s="230"/>
      <c r="H171" s="231" t="s">
        <v>19</v>
      </c>
      <c r="I171" s="233"/>
      <c r="J171" s="230"/>
      <c r="K171" s="230"/>
      <c r="L171" s="234"/>
      <c r="M171" s="235"/>
      <c r="N171" s="236"/>
      <c r="O171" s="236"/>
      <c r="P171" s="236"/>
      <c r="Q171" s="236"/>
      <c r="R171" s="236"/>
      <c r="S171" s="236"/>
      <c r="T171" s="23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8" t="s">
        <v>174</v>
      </c>
      <c r="AU171" s="238" t="s">
        <v>82</v>
      </c>
      <c r="AV171" s="13" t="s">
        <v>80</v>
      </c>
      <c r="AW171" s="13" t="s">
        <v>33</v>
      </c>
      <c r="AX171" s="13" t="s">
        <v>72</v>
      </c>
      <c r="AY171" s="238" t="s">
        <v>119</v>
      </c>
    </row>
    <row r="172" s="14" customFormat="1">
      <c r="A172" s="14"/>
      <c r="B172" s="239"/>
      <c r="C172" s="240"/>
      <c r="D172" s="215" t="s">
        <v>174</v>
      </c>
      <c r="E172" s="241" t="s">
        <v>19</v>
      </c>
      <c r="F172" s="242" t="s">
        <v>386</v>
      </c>
      <c r="G172" s="240"/>
      <c r="H172" s="243">
        <v>16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9" t="s">
        <v>174</v>
      </c>
      <c r="AU172" s="249" t="s">
        <v>82</v>
      </c>
      <c r="AV172" s="14" t="s">
        <v>82</v>
      </c>
      <c r="AW172" s="14" t="s">
        <v>33</v>
      </c>
      <c r="AX172" s="14" t="s">
        <v>72</v>
      </c>
      <c r="AY172" s="249" t="s">
        <v>119</v>
      </c>
    </row>
    <row r="173" s="13" customFormat="1">
      <c r="A173" s="13"/>
      <c r="B173" s="229"/>
      <c r="C173" s="230"/>
      <c r="D173" s="215" t="s">
        <v>174</v>
      </c>
      <c r="E173" s="231" t="s">
        <v>19</v>
      </c>
      <c r="F173" s="232" t="s">
        <v>394</v>
      </c>
      <c r="G173" s="230"/>
      <c r="H173" s="231" t="s">
        <v>19</v>
      </c>
      <c r="I173" s="233"/>
      <c r="J173" s="230"/>
      <c r="K173" s="230"/>
      <c r="L173" s="234"/>
      <c r="M173" s="235"/>
      <c r="N173" s="236"/>
      <c r="O173" s="236"/>
      <c r="P173" s="236"/>
      <c r="Q173" s="236"/>
      <c r="R173" s="236"/>
      <c r="S173" s="236"/>
      <c r="T173" s="23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8" t="s">
        <v>174</v>
      </c>
      <c r="AU173" s="238" t="s">
        <v>82</v>
      </c>
      <c r="AV173" s="13" t="s">
        <v>80</v>
      </c>
      <c r="AW173" s="13" t="s">
        <v>33</v>
      </c>
      <c r="AX173" s="13" t="s">
        <v>72</v>
      </c>
      <c r="AY173" s="238" t="s">
        <v>119</v>
      </c>
    </row>
    <row r="174" s="14" customFormat="1">
      <c r="A174" s="14"/>
      <c r="B174" s="239"/>
      <c r="C174" s="240"/>
      <c r="D174" s="215" t="s">
        <v>174</v>
      </c>
      <c r="E174" s="241" t="s">
        <v>19</v>
      </c>
      <c r="F174" s="242" t="s">
        <v>386</v>
      </c>
      <c r="G174" s="240"/>
      <c r="H174" s="243">
        <v>16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9" t="s">
        <v>174</v>
      </c>
      <c r="AU174" s="249" t="s">
        <v>82</v>
      </c>
      <c r="AV174" s="14" t="s">
        <v>82</v>
      </c>
      <c r="AW174" s="14" t="s">
        <v>33</v>
      </c>
      <c r="AX174" s="14" t="s">
        <v>72</v>
      </c>
      <c r="AY174" s="249" t="s">
        <v>119</v>
      </c>
    </row>
    <row r="175" s="13" customFormat="1">
      <c r="A175" s="13"/>
      <c r="B175" s="229"/>
      <c r="C175" s="230"/>
      <c r="D175" s="215" t="s">
        <v>174</v>
      </c>
      <c r="E175" s="231" t="s">
        <v>19</v>
      </c>
      <c r="F175" s="232" t="s">
        <v>395</v>
      </c>
      <c r="G175" s="230"/>
      <c r="H175" s="231" t="s">
        <v>19</v>
      </c>
      <c r="I175" s="233"/>
      <c r="J175" s="230"/>
      <c r="K175" s="230"/>
      <c r="L175" s="234"/>
      <c r="M175" s="235"/>
      <c r="N175" s="236"/>
      <c r="O175" s="236"/>
      <c r="P175" s="236"/>
      <c r="Q175" s="236"/>
      <c r="R175" s="236"/>
      <c r="S175" s="236"/>
      <c r="T175" s="23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8" t="s">
        <v>174</v>
      </c>
      <c r="AU175" s="238" t="s">
        <v>82</v>
      </c>
      <c r="AV175" s="13" t="s">
        <v>80</v>
      </c>
      <c r="AW175" s="13" t="s">
        <v>33</v>
      </c>
      <c r="AX175" s="13" t="s">
        <v>72</v>
      </c>
      <c r="AY175" s="238" t="s">
        <v>119</v>
      </c>
    </row>
    <row r="176" s="14" customFormat="1">
      <c r="A176" s="14"/>
      <c r="B176" s="239"/>
      <c r="C176" s="240"/>
      <c r="D176" s="215" t="s">
        <v>174</v>
      </c>
      <c r="E176" s="241" t="s">
        <v>19</v>
      </c>
      <c r="F176" s="242" t="s">
        <v>386</v>
      </c>
      <c r="G176" s="240"/>
      <c r="H176" s="243">
        <v>16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9" t="s">
        <v>174</v>
      </c>
      <c r="AU176" s="249" t="s">
        <v>82</v>
      </c>
      <c r="AV176" s="14" t="s">
        <v>82</v>
      </c>
      <c r="AW176" s="14" t="s">
        <v>33</v>
      </c>
      <c r="AX176" s="14" t="s">
        <v>72</v>
      </c>
      <c r="AY176" s="249" t="s">
        <v>119</v>
      </c>
    </row>
    <row r="177" s="13" customFormat="1">
      <c r="A177" s="13"/>
      <c r="B177" s="229"/>
      <c r="C177" s="230"/>
      <c r="D177" s="215" t="s">
        <v>174</v>
      </c>
      <c r="E177" s="231" t="s">
        <v>19</v>
      </c>
      <c r="F177" s="232" t="s">
        <v>396</v>
      </c>
      <c r="G177" s="230"/>
      <c r="H177" s="231" t="s">
        <v>19</v>
      </c>
      <c r="I177" s="233"/>
      <c r="J177" s="230"/>
      <c r="K177" s="230"/>
      <c r="L177" s="234"/>
      <c r="M177" s="235"/>
      <c r="N177" s="236"/>
      <c r="O177" s="236"/>
      <c r="P177" s="236"/>
      <c r="Q177" s="236"/>
      <c r="R177" s="236"/>
      <c r="S177" s="236"/>
      <c r="T177" s="23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8" t="s">
        <v>174</v>
      </c>
      <c r="AU177" s="238" t="s">
        <v>82</v>
      </c>
      <c r="AV177" s="13" t="s">
        <v>80</v>
      </c>
      <c r="AW177" s="13" t="s">
        <v>33</v>
      </c>
      <c r="AX177" s="13" t="s">
        <v>72</v>
      </c>
      <c r="AY177" s="238" t="s">
        <v>119</v>
      </c>
    </row>
    <row r="178" s="14" customFormat="1">
      <c r="A178" s="14"/>
      <c r="B178" s="239"/>
      <c r="C178" s="240"/>
      <c r="D178" s="215" t="s">
        <v>174</v>
      </c>
      <c r="E178" s="241" t="s">
        <v>19</v>
      </c>
      <c r="F178" s="242" t="s">
        <v>386</v>
      </c>
      <c r="G178" s="240"/>
      <c r="H178" s="243">
        <v>16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9" t="s">
        <v>174</v>
      </c>
      <c r="AU178" s="249" t="s">
        <v>82</v>
      </c>
      <c r="AV178" s="14" t="s">
        <v>82</v>
      </c>
      <c r="AW178" s="14" t="s">
        <v>33</v>
      </c>
      <c r="AX178" s="14" t="s">
        <v>72</v>
      </c>
      <c r="AY178" s="249" t="s">
        <v>119</v>
      </c>
    </row>
    <row r="179" s="13" customFormat="1">
      <c r="A179" s="13"/>
      <c r="B179" s="229"/>
      <c r="C179" s="230"/>
      <c r="D179" s="215" t="s">
        <v>174</v>
      </c>
      <c r="E179" s="231" t="s">
        <v>19</v>
      </c>
      <c r="F179" s="232" t="s">
        <v>397</v>
      </c>
      <c r="G179" s="230"/>
      <c r="H179" s="231" t="s">
        <v>19</v>
      </c>
      <c r="I179" s="233"/>
      <c r="J179" s="230"/>
      <c r="K179" s="230"/>
      <c r="L179" s="234"/>
      <c r="M179" s="235"/>
      <c r="N179" s="236"/>
      <c r="O179" s="236"/>
      <c r="P179" s="236"/>
      <c r="Q179" s="236"/>
      <c r="R179" s="236"/>
      <c r="S179" s="236"/>
      <c r="T179" s="23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8" t="s">
        <v>174</v>
      </c>
      <c r="AU179" s="238" t="s">
        <v>82</v>
      </c>
      <c r="AV179" s="13" t="s">
        <v>80</v>
      </c>
      <c r="AW179" s="13" t="s">
        <v>33</v>
      </c>
      <c r="AX179" s="13" t="s">
        <v>72</v>
      </c>
      <c r="AY179" s="238" t="s">
        <v>119</v>
      </c>
    </row>
    <row r="180" s="14" customFormat="1">
      <c r="A180" s="14"/>
      <c r="B180" s="239"/>
      <c r="C180" s="240"/>
      <c r="D180" s="215" t="s">
        <v>174</v>
      </c>
      <c r="E180" s="241" t="s">
        <v>19</v>
      </c>
      <c r="F180" s="242" t="s">
        <v>386</v>
      </c>
      <c r="G180" s="240"/>
      <c r="H180" s="243">
        <v>16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9" t="s">
        <v>174</v>
      </c>
      <c r="AU180" s="249" t="s">
        <v>82</v>
      </c>
      <c r="AV180" s="14" t="s">
        <v>82</v>
      </c>
      <c r="AW180" s="14" t="s">
        <v>33</v>
      </c>
      <c r="AX180" s="14" t="s">
        <v>72</v>
      </c>
      <c r="AY180" s="249" t="s">
        <v>119</v>
      </c>
    </row>
    <row r="181" s="2" customFormat="1" ht="44.25" customHeight="1">
      <c r="A181" s="39"/>
      <c r="B181" s="40"/>
      <c r="C181" s="197" t="s">
        <v>8</v>
      </c>
      <c r="D181" s="197" t="s">
        <v>120</v>
      </c>
      <c r="E181" s="198" t="s">
        <v>398</v>
      </c>
      <c r="F181" s="199" t="s">
        <v>399</v>
      </c>
      <c r="G181" s="200" t="s">
        <v>167</v>
      </c>
      <c r="H181" s="201">
        <v>182</v>
      </c>
      <c r="I181" s="202"/>
      <c r="J181" s="203">
        <f>ROUND(I181*H181,2)</f>
        <v>0</v>
      </c>
      <c r="K181" s="199" t="s">
        <v>124</v>
      </c>
      <c r="L181" s="45"/>
      <c r="M181" s="204" t="s">
        <v>19</v>
      </c>
      <c r="N181" s="205" t="s">
        <v>43</v>
      </c>
      <c r="O181" s="85"/>
      <c r="P181" s="206">
        <f>O181*H181</f>
        <v>0</v>
      </c>
      <c r="Q181" s="206">
        <v>0.82326999999999995</v>
      </c>
      <c r="R181" s="206">
        <f>Q181*H181</f>
        <v>149.83514</v>
      </c>
      <c r="S181" s="206">
        <v>0</v>
      </c>
      <c r="T181" s="20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08" t="s">
        <v>143</v>
      </c>
      <c r="AT181" s="208" t="s">
        <v>120</v>
      </c>
      <c r="AU181" s="208" t="s">
        <v>82</v>
      </c>
      <c r="AY181" s="18" t="s">
        <v>119</v>
      </c>
      <c r="BE181" s="209">
        <f>IF(N181="základní",J181,0)</f>
        <v>0</v>
      </c>
      <c r="BF181" s="209">
        <f>IF(N181="snížená",J181,0)</f>
        <v>0</v>
      </c>
      <c r="BG181" s="209">
        <f>IF(N181="zákl. přenesená",J181,0)</f>
        <v>0</v>
      </c>
      <c r="BH181" s="209">
        <f>IF(N181="sníž. přenesená",J181,0)</f>
        <v>0</v>
      </c>
      <c r="BI181" s="209">
        <f>IF(N181="nulová",J181,0)</f>
        <v>0</v>
      </c>
      <c r="BJ181" s="18" t="s">
        <v>80</v>
      </c>
      <c r="BK181" s="209">
        <f>ROUND(I181*H181,2)</f>
        <v>0</v>
      </c>
      <c r="BL181" s="18" t="s">
        <v>143</v>
      </c>
      <c r="BM181" s="208" t="s">
        <v>400</v>
      </c>
    </row>
    <row r="182" s="2" customFormat="1">
      <c r="A182" s="39"/>
      <c r="B182" s="40"/>
      <c r="C182" s="41"/>
      <c r="D182" s="210" t="s">
        <v>127</v>
      </c>
      <c r="E182" s="41"/>
      <c r="F182" s="211" t="s">
        <v>401</v>
      </c>
      <c r="G182" s="41"/>
      <c r="H182" s="41"/>
      <c r="I182" s="212"/>
      <c r="J182" s="41"/>
      <c r="K182" s="41"/>
      <c r="L182" s="45"/>
      <c r="M182" s="213"/>
      <c r="N182" s="214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127</v>
      </c>
      <c r="AU182" s="18" t="s">
        <v>82</v>
      </c>
    </row>
    <row r="183" s="2" customFormat="1" ht="33" customHeight="1">
      <c r="A183" s="39"/>
      <c r="B183" s="40"/>
      <c r="C183" s="197" t="s">
        <v>248</v>
      </c>
      <c r="D183" s="197" t="s">
        <v>120</v>
      </c>
      <c r="E183" s="198" t="s">
        <v>402</v>
      </c>
      <c r="F183" s="199" t="s">
        <v>403</v>
      </c>
      <c r="G183" s="200" t="s">
        <v>320</v>
      </c>
      <c r="H183" s="201">
        <v>7.5199999999999996</v>
      </c>
      <c r="I183" s="202"/>
      <c r="J183" s="203">
        <f>ROUND(I183*H183,2)</f>
        <v>0</v>
      </c>
      <c r="K183" s="199" t="s">
        <v>124</v>
      </c>
      <c r="L183" s="45"/>
      <c r="M183" s="204" t="s">
        <v>19</v>
      </c>
      <c r="N183" s="205" t="s">
        <v>43</v>
      </c>
      <c r="O183" s="85"/>
      <c r="P183" s="206">
        <f>O183*H183</f>
        <v>0</v>
      </c>
      <c r="Q183" s="206">
        <v>0</v>
      </c>
      <c r="R183" s="206">
        <f>Q183*H183</f>
        <v>0</v>
      </c>
      <c r="S183" s="206">
        <v>0</v>
      </c>
      <c r="T183" s="20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08" t="s">
        <v>143</v>
      </c>
      <c r="AT183" s="208" t="s">
        <v>120</v>
      </c>
      <c r="AU183" s="208" t="s">
        <v>82</v>
      </c>
      <c r="AY183" s="18" t="s">
        <v>119</v>
      </c>
      <c r="BE183" s="209">
        <f>IF(N183="základní",J183,0)</f>
        <v>0</v>
      </c>
      <c r="BF183" s="209">
        <f>IF(N183="snížená",J183,0)</f>
        <v>0</v>
      </c>
      <c r="BG183" s="209">
        <f>IF(N183="zákl. přenesená",J183,0)</f>
        <v>0</v>
      </c>
      <c r="BH183" s="209">
        <f>IF(N183="sníž. přenesená",J183,0)</f>
        <v>0</v>
      </c>
      <c r="BI183" s="209">
        <f>IF(N183="nulová",J183,0)</f>
        <v>0</v>
      </c>
      <c r="BJ183" s="18" t="s">
        <v>80</v>
      </c>
      <c r="BK183" s="209">
        <f>ROUND(I183*H183,2)</f>
        <v>0</v>
      </c>
      <c r="BL183" s="18" t="s">
        <v>143</v>
      </c>
      <c r="BM183" s="208" t="s">
        <v>404</v>
      </c>
    </row>
    <row r="184" s="2" customFormat="1">
      <c r="A184" s="39"/>
      <c r="B184" s="40"/>
      <c r="C184" s="41"/>
      <c r="D184" s="210" t="s">
        <v>127</v>
      </c>
      <c r="E184" s="41"/>
      <c r="F184" s="211" t="s">
        <v>405</v>
      </c>
      <c r="G184" s="41"/>
      <c r="H184" s="41"/>
      <c r="I184" s="212"/>
      <c r="J184" s="41"/>
      <c r="K184" s="41"/>
      <c r="L184" s="45"/>
      <c r="M184" s="213"/>
      <c r="N184" s="214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127</v>
      </c>
      <c r="AU184" s="18" t="s">
        <v>82</v>
      </c>
    </row>
    <row r="185" s="13" customFormat="1">
      <c r="A185" s="13"/>
      <c r="B185" s="229"/>
      <c r="C185" s="230"/>
      <c r="D185" s="215" t="s">
        <v>174</v>
      </c>
      <c r="E185" s="231" t="s">
        <v>19</v>
      </c>
      <c r="F185" s="232" t="s">
        <v>368</v>
      </c>
      <c r="G185" s="230"/>
      <c r="H185" s="231" t="s">
        <v>19</v>
      </c>
      <c r="I185" s="233"/>
      <c r="J185" s="230"/>
      <c r="K185" s="230"/>
      <c r="L185" s="234"/>
      <c r="M185" s="235"/>
      <c r="N185" s="236"/>
      <c r="O185" s="236"/>
      <c r="P185" s="236"/>
      <c r="Q185" s="236"/>
      <c r="R185" s="236"/>
      <c r="S185" s="236"/>
      <c r="T185" s="23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8" t="s">
        <v>174</v>
      </c>
      <c r="AU185" s="238" t="s">
        <v>82</v>
      </c>
      <c r="AV185" s="13" t="s">
        <v>80</v>
      </c>
      <c r="AW185" s="13" t="s">
        <v>33</v>
      </c>
      <c r="AX185" s="13" t="s">
        <v>72</v>
      </c>
      <c r="AY185" s="238" t="s">
        <v>119</v>
      </c>
    </row>
    <row r="186" s="14" customFormat="1">
      <c r="A186" s="14"/>
      <c r="B186" s="239"/>
      <c r="C186" s="240"/>
      <c r="D186" s="215" t="s">
        <v>174</v>
      </c>
      <c r="E186" s="241" t="s">
        <v>19</v>
      </c>
      <c r="F186" s="242" t="s">
        <v>406</v>
      </c>
      <c r="G186" s="240"/>
      <c r="H186" s="243">
        <v>1.8400000000000001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9" t="s">
        <v>174</v>
      </c>
      <c r="AU186" s="249" t="s">
        <v>82</v>
      </c>
      <c r="AV186" s="14" t="s">
        <v>82</v>
      </c>
      <c r="AW186" s="14" t="s">
        <v>33</v>
      </c>
      <c r="AX186" s="14" t="s">
        <v>72</v>
      </c>
      <c r="AY186" s="249" t="s">
        <v>119</v>
      </c>
    </row>
    <row r="187" s="13" customFormat="1">
      <c r="A187" s="13"/>
      <c r="B187" s="229"/>
      <c r="C187" s="230"/>
      <c r="D187" s="215" t="s">
        <v>174</v>
      </c>
      <c r="E187" s="231" t="s">
        <v>19</v>
      </c>
      <c r="F187" s="232" t="s">
        <v>370</v>
      </c>
      <c r="G187" s="230"/>
      <c r="H187" s="231" t="s">
        <v>19</v>
      </c>
      <c r="I187" s="233"/>
      <c r="J187" s="230"/>
      <c r="K187" s="230"/>
      <c r="L187" s="234"/>
      <c r="M187" s="235"/>
      <c r="N187" s="236"/>
      <c r="O187" s="236"/>
      <c r="P187" s="236"/>
      <c r="Q187" s="236"/>
      <c r="R187" s="236"/>
      <c r="S187" s="236"/>
      <c r="T187" s="23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8" t="s">
        <v>174</v>
      </c>
      <c r="AU187" s="238" t="s">
        <v>82</v>
      </c>
      <c r="AV187" s="13" t="s">
        <v>80</v>
      </c>
      <c r="AW187" s="13" t="s">
        <v>33</v>
      </c>
      <c r="AX187" s="13" t="s">
        <v>72</v>
      </c>
      <c r="AY187" s="238" t="s">
        <v>119</v>
      </c>
    </row>
    <row r="188" s="14" customFormat="1">
      <c r="A188" s="14"/>
      <c r="B188" s="239"/>
      <c r="C188" s="240"/>
      <c r="D188" s="215" t="s">
        <v>174</v>
      </c>
      <c r="E188" s="241" t="s">
        <v>19</v>
      </c>
      <c r="F188" s="242" t="s">
        <v>407</v>
      </c>
      <c r="G188" s="240"/>
      <c r="H188" s="243">
        <v>5.6799999999999997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9" t="s">
        <v>174</v>
      </c>
      <c r="AU188" s="249" t="s">
        <v>82</v>
      </c>
      <c r="AV188" s="14" t="s">
        <v>82</v>
      </c>
      <c r="AW188" s="14" t="s">
        <v>33</v>
      </c>
      <c r="AX188" s="14" t="s">
        <v>72</v>
      </c>
      <c r="AY188" s="249" t="s">
        <v>119</v>
      </c>
    </row>
    <row r="189" s="15" customFormat="1">
      <c r="A189" s="15"/>
      <c r="B189" s="250"/>
      <c r="C189" s="251"/>
      <c r="D189" s="215" t="s">
        <v>174</v>
      </c>
      <c r="E189" s="252" t="s">
        <v>19</v>
      </c>
      <c r="F189" s="253" t="s">
        <v>183</v>
      </c>
      <c r="G189" s="251"/>
      <c r="H189" s="254">
        <v>7.5199999999999996</v>
      </c>
      <c r="I189" s="255"/>
      <c r="J189" s="251"/>
      <c r="K189" s="251"/>
      <c r="L189" s="256"/>
      <c r="M189" s="257"/>
      <c r="N189" s="258"/>
      <c r="O189" s="258"/>
      <c r="P189" s="258"/>
      <c r="Q189" s="258"/>
      <c r="R189" s="258"/>
      <c r="S189" s="258"/>
      <c r="T189" s="259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0" t="s">
        <v>174</v>
      </c>
      <c r="AU189" s="260" t="s">
        <v>82</v>
      </c>
      <c r="AV189" s="15" t="s">
        <v>143</v>
      </c>
      <c r="AW189" s="15" t="s">
        <v>33</v>
      </c>
      <c r="AX189" s="15" t="s">
        <v>80</v>
      </c>
      <c r="AY189" s="260" t="s">
        <v>119</v>
      </c>
    </row>
    <row r="190" s="2" customFormat="1" ht="49.05" customHeight="1">
      <c r="A190" s="39"/>
      <c r="B190" s="40"/>
      <c r="C190" s="197" t="s">
        <v>255</v>
      </c>
      <c r="D190" s="197" t="s">
        <v>120</v>
      </c>
      <c r="E190" s="198" t="s">
        <v>408</v>
      </c>
      <c r="F190" s="199" t="s">
        <v>409</v>
      </c>
      <c r="G190" s="200" t="s">
        <v>320</v>
      </c>
      <c r="H190" s="201">
        <v>7.5199999999999996</v>
      </c>
      <c r="I190" s="202"/>
      <c r="J190" s="203">
        <f>ROUND(I190*H190,2)</f>
        <v>0</v>
      </c>
      <c r="K190" s="199" t="s">
        <v>124</v>
      </c>
      <c r="L190" s="45"/>
      <c r="M190" s="204" t="s">
        <v>19</v>
      </c>
      <c r="N190" s="205" t="s">
        <v>43</v>
      </c>
      <c r="O190" s="85"/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08" t="s">
        <v>143</v>
      </c>
      <c r="AT190" s="208" t="s">
        <v>120</v>
      </c>
      <c r="AU190" s="208" t="s">
        <v>82</v>
      </c>
      <c r="AY190" s="18" t="s">
        <v>119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8" t="s">
        <v>80</v>
      </c>
      <c r="BK190" s="209">
        <f>ROUND(I190*H190,2)</f>
        <v>0</v>
      </c>
      <c r="BL190" s="18" t="s">
        <v>143</v>
      </c>
      <c r="BM190" s="208" t="s">
        <v>410</v>
      </c>
    </row>
    <row r="191" s="2" customFormat="1">
      <c r="A191" s="39"/>
      <c r="B191" s="40"/>
      <c r="C191" s="41"/>
      <c r="D191" s="210" t="s">
        <v>127</v>
      </c>
      <c r="E191" s="41"/>
      <c r="F191" s="211" t="s">
        <v>411</v>
      </c>
      <c r="G191" s="41"/>
      <c r="H191" s="41"/>
      <c r="I191" s="212"/>
      <c r="J191" s="41"/>
      <c r="K191" s="41"/>
      <c r="L191" s="45"/>
      <c r="M191" s="213"/>
      <c r="N191" s="214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127</v>
      </c>
      <c r="AU191" s="18" t="s">
        <v>82</v>
      </c>
    </row>
    <row r="192" s="13" customFormat="1">
      <c r="A192" s="13"/>
      <c r="B192" s="229"/>
      <c r="C192" s="230"/>
      <c r="D192" s="215" t="s">
        <v>174</v>
      </c>
      <c r="E192" s="231" t="s">
        <v>19</v>
      </c>
      <c r="F192" s="232" t="s">
        <v>368</v>
      </c>
      <c r="G192" s="230"/>
      <c r="H192" s="231" t="s">
        <v>19</v>
      </c>
      <c r="I192" s="233"/>
      <c r="J192" s="230"/>
      <c r="K192" s="230"/>
      <c r="L192" s="234"/>
      <c r="M192" s="235"/>
      <c r="N192" s="236"/>
      <c r="O192" s="236"/>
      <c r="P192" s="236"/>
      <c r="Q192" s="236"/>
      <c r="R192" s="236"/>
      <c r="S192" s="236"/>
      <c r="T192" s="23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8" t="s">
        <v>174</v>
      </c>
      <c r="AU192" s="238" t="s">
        <v>82</v>
      </c>
      <c r="AV192" s="13" t="s">
        <v>80</v>
      </c>
      <c r="AW192" s="13" t="s">
        <v>33</v>
      </c>
      <c r="AX192" s="13" t="s">
        <v>72</v>
      </c>
      <c r="AY192" s="238" t="s">
        <v>119</v>
      </c>
    </row>
    <row r="193" s="14" customFormat="1">
      <c r="A193" s="14"/>
      <c r="B193" s="239"/>
      <c r="C193" s="240"/>
      <c r="D193" s="215" t="s">
        <v>174</v>
      </c>
      <c r="E193" s="241" t="s">
        <v>19</v>
      </c>
      <c r="F193" s="242" t="s">
        <v>406</v>
      </c>
      <c r="G193" s="240"/>
      <c r="H193" s="243">
        <v>1.8400000000000001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9" t="s">
        <v>174</v>
      </c>
      <c r="AU193" s="249" t="s">
        <v>82</v>
      </c>
      <c r="AV193" s="14" t="s">
        <v>82</v>
      </c>
      <c r="AW193" s="14" t="s">
        <v>33</v>
      </c>
      <c r="AX193" s="14" t="s">
        <v>72</v>
      </c>
      <c r="AY193" s="249" t="s">
        <v>119</v>
      </c>
    </row>
    <row r="194" s="13" customFormat="1">
      <c r="A194" s="13"/>
      <c r="B194" s="229"/>
      <c r="C194" s="230"/>
      <c r="D194" s="215" t="s">
        <v>174</v>
      </c>
      <c r="E194" s="231" t="s">
        <v>19</v>
      </c>
      <c r="F194" s="232" t="s">
        <v>370</v>
      </c>
      <c r="G194" s="230"/>
      <c r="H194" s="231" t="s">
        <v>19</v>
      </c>
      <c r="I194" s="233"/>
      <c r="J194" s="230"/>
      <c r="K194" s="230"/>
      <c r="L194" s="234"/>
      <c r="M194" s="235"/>
      <c r="N194" s="236"/>
      <c r="O194" s="236"/>
      <c r="P194" s="236"/>
      <c r="Q194" s="236"/>
      <c r="R194" s="236"/>
      <c r="S194" s="236"/>
      <c r="T194" s="23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8" t="s">
        <v>174</v>
      </c>
      <c r="AU194" s="238" t="s">
        <v>82</v>
      </c>
      <c r="AV194" s="13" t="s">
        <v>80</v>
      </c>
      <c r="AW194" s="13" t="s">
        <v>33</v>
      </c>
      <c r="AX194" s="13" t="s">
        <v>72</v>
      </c>
      <c r="AY194" s="238" t="s">
        <v>119</v>
      </c>
    </row>
    <row r="195" s="14" customFormat="1">
      <c r="A195" s="14"/>
      <c r="B195" s="239"/>
      <c r="C195" s="240"/>
      <c r="D195" s="215" t="s">
        <v>174</v>
      </c>
      <c r="E195" s="241" t="s">
        <v>19</v>
      </c>
      <c r="F195" s="242" t="s">
        <v>407</v>
      </c>
      <c r="G195" s="240"/>
      <c r="H195" s="243">
        <v>5.6799999999999997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9" t="s">
        <v>174</v>
      </c>
      <c r="AU195" s="249" t="s">
        <v>82</v>
      </c>
      <c r="AV195" s="14" t="s">
        <v>82</v>
      </c>
      <c r="AW195" s="14" t="s">
        <v>33</v>
      </c>
      <c r="AX195" s="14" t="s">
        <v>72</v>
      </c>
      <c r="AY195" s="249" t="s">
        <v>119</v>
      </c>
    </row>
    <row r="196" s="15" customFormat="1">
      <c r="A196" s="15"/>
      <c r="B196" s="250"/>
      <c r="C196" s="251"/>
      <c r="D196" s="215" t="s">
        <v>174</v>
      </c>
      <c r="E196" s="252" t="s">
        <v>19</v>
      </c>
      <c r="F196" s="253" t="s">
        <v>183</v>
      </c>
      <c r="G196" s="251"/>
      <c r="H196" s="254">
        <v>7.5199999999999996</v>
      </c>
      <c r="I196" s="255"/>
      <c r="J196" s="251"/>
      <c r="K196" s="251"/>
      <c r="L196" s="256"/>
      <c r="M196" s="257"/>
      <c r="N196" s="258"/>
      <c r="O196" s="258"/>
      <c r="P196" s="258"/>
      <c r="Q196" s="258"/>
      <c r="R196" s="258"/>
      <c r="S196" s="258"/>
      <c r="T196" s="259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0" t="s">
        <v>174</v>
      </c>
      <c r="AU196" s="260" t="s">
        <v>82</v>
      </c>
      <c r="AV196" s="15" t="s">
        <v>143</v>
      </c>
      <c r="AW196" s="15" t="s">
        <v>4</v>
      </c>
      <c r="AX196" s="15" t="s">
        <v>80</v>
      </c>
      <c r="AY196" s="260" t="s">
        <v>119</v>
      </c>
    </row>
    <row r="197" s="11" customFormat="1" ht="22.8" customHeight="1">
      <c r="A197" s="11"/>
      <c r="B197" s="183"/>
      <c r="C197" s="184"/>
      <c r="D197" s="185" t="s">
        <v>71</v>
      </c>
      <c r="E197" s="227" t="s">
        <v>149</v>
      </c>
      <c r="F197" s="227" t="s">
        <v>177</v>
      </c>
      <c r="G197" s="184"/>
      <c r="H197" s="184"/>
      <c r="I197" s="187"/>
      <c r="J197" s="228">
        <f>BK197</f>
        <v>0</v>
      </c>
      <c r="K197" s="184"/>
      <c r="L197" s="189"/>
      <c r="M197" s="190"/>
      <c r="N197" s="191"/>
      <c r="O197" s="191"/>
      <c r="P197" s="192">
        <f>SUM(P198:P234)</f>
        <v>0</v>
      </c>
      <c r="Q197" s="191"/>
      <c r="R197" s="192">
        <f>SUM(R198:R234)</f>
        <v>663.12</v>
      </c>
      <c r="S197" s="191"/>
      <c r="T197" s="193">
        <f>SUM(T198:T234)</f>
        <v>0</v>
      </c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R197" s="194" t="s">
        <v>80</v>
      </c>
      <c r="AT197" s="195" t="s">
        <v>71</v>
      </c>
      <c r="AU197" s="195" t="s">
        <v>80</v>
      </c>
      <c r="AY197" s="194" t="s">
        <v>119</v>
      </c>
      <c r="BK197" s="196">
        <f>SUM(BK198:BK234)</f>
        <v>0</v>
      </c>
    </row>
    <row r="198" s="2" customFormat="1" ht="33" customHeight="1">
      <c r="A198" s="39"/>
      <c r="B198" s="40"/>
      <c r="C198" s="197" t="s">
        <v>263</v>
      </c>
      <c r="D198" s="197" t="s">
        <v>120</v>
      </c>
      <c r="E198" s="198" t="s">
        <v>412</v>
      </c>
      <c r="F198" s="199" t="s">
        <v>413</v>
      </c>
      <c r="G198" s="200" t="s">
        <v>167</v>
      </c>
      <c r="H198" s="201">
        <v>115</v>
      </c>
      <c r="I198" s="202"/>
      <c r="J198" s="203">
        <f>ROUND(I198*H198,2)</f>
        <v>0</v>
      </c>
      <c r="K198" s="199" t="s">
        <v>124</v>
      </c>
      <c r="L198" s="45"/>
      <c r="M198" s="204" t="s">
        <v>19</v>
      </c>
      <c r="N198" s="205" t="s">
        <v>43</v>
      </c>
      <c r="O198" s="85"/>
      <c r="P198" s="206">
        <f>O198*H198</f>
        <v>0</v>
      </c>
      <c r="Q198" s="206">
        <v>0</v>
      </c>
      <c r="R198" s="206">
        <f>Q198*H198</f>
        <v>0</v>
      </c>
      <c r="S198" s="206">
        <v>0</v>
      </c>
      <c r="T198" s="20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08" t="s">
        <v>143</v>
      </c>
      <c r="AT198" s="208" t="s">
        <v>120</v>
      </c>
      <c r="AU198" s="208" t="s">
        <v>82</v>
      </c>
      <c r="AY198" s="18" t="s">
        <v>119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8" t="s">
        <v>80</v>
      </c>
      <c r="BK198" s="209">
        <f>ROUND(I198*H198,2)</f>
        <v>0</v>
      </c>
      <c r="BL198" s="18" t="s">
        <v>143</v>
      </c>
      <c r="BM198" s="208" t="s">
        <v>414</v>
      </c>
    </row>
    <row r="199" s="2" customFormat="1">
      <c r="A199" s="39"/>
      <c r="B199" s="40"/>
      <c r="C199" s="41"/>
      <c r="D199" s="210" t="s">
        <v>127</v>
      </c>
      <c r="E199" s="41"/>
      <c r="F199" s="211" t="s">
        <v>415</v>
      </c>
      <c r="G199" s="41"/>
      <c r="H199" s="41"/>
      <c r="I199" s="212"/>
      <c r="J199" s="41"/>
      <c r="K199" s="41"/>
      <c r="L199" s="45"/>
      <c r="M199" s="213"/>
      <c r="N199" s="214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127</v>
      </c>
      <c r="AU199" s="18" t="s">
        <v>82</v>
      </c>
    </row>
    <row r="200" s="13" customFormat="1">
      <c r="A200" s="13"/>
      <c r="B200" s="229"/>
      <c r="C200" s="230"/>
      <c r="D200" s="215" t="s">
        <v>174</v>
      </c>
      <c r="E200" s="231" t="s">
        <v>19</v>
      </c>
      <c r="F200" s="232" t="s">
        <v>416</v>
      </c>
      <c r="G200" s="230"/>
      <c r="H200" s="231" t="s">
        <v>19</v>
      </c>
      <c r="I200" s="233"/>
      <c r="J200" s="230"/>
      <c r="K200" s="230"/>
      <c r="L200" s="234"/>
      <c r="M200" s="235"/>
      <c r="N200" s="236"/>
      <c r="O200" s="236"/>
      <c r="P200" s="236"/>
      <c r="Q200" s="236"/>
      <c r="R200" s="236"/>
      <c r="S200" s="236"/>
      <c r="T200" s="23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8" t="s">
        <v>174</v>
      </c>
      <c r="AU200" s="238" t="s">
        <v>82</v>
      </c>
      <c r="AV200" s="13" t="s">
        <v>80</v>
      </c>
      <c r="AW200" s="13" t="s">
        <v>33</v>
      </c>
      <c r="AX200" s="13" t="s">
        <v>72</v>
      </c>
      <c r="AY200" s="238" t="s">
        <v>119</v>
      </c>
    </row>
    <row r="201" s="14" customFormat="1">
      <c r="A201" s="14"/>
      <c r="B201" s="239"/>
      <c r="C201" s="240"/>
      <c r="D201" s="215" t="s">
        <v>174</v>
      </c>
      <c r="E201" s="241" t="s">
        <v>19</v>
      </c>
      <c r="F201" s="242" t="s">
        <v>417</v>
      </c>
      <c r="G201" s="240"/>
      <c r="H201" s="243">
        <v>115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9" t="s">
        <v>174</v>
      </c>
      <c r="AU201" s="249" t="s">
        <v>82</v>
      </c>
      <c r="AV201" s="14" t="s">
        <v>82</v>
      </c>
      <c r="AW201" s="14" t="s">
        <v>33</v>
      </c>
      <c r="AX201" s="14" t="s">
        <v>72</v>
      </c>
      <c r="AY201" s="249" t="s">
        <v>119</v>
      </c>
    </row>
    <row r="202" s="2" customFormat="1" ht="44.25" customHeight="1">
      <c r="A202" s="39"/>
      <c r="B202" s="40"/>
      <c r="C202" s="197" t="s">
        <v>273</v>
      </c>
      <c r="D202" s="197" t="s">
        <v>120</v>
      </c>
      <c r="E202" s="198" t="s">
        <v>178</v>
      </c>
      <c r="F202" s="199" t="s">
        <v>179</v>
      </c>
      <c r="G202" s="200" t="s">
        <v>167</v>
      </c>
      <c r="H202" s="201">
        <v>1315</v>
      </c>
      <c r="I202" s="202"/>
      <c r="J202" s="203">
        <f>ROUND(I202*H202,2)</f>
        <v>0</v>
      </c>
      <c r="K202" s="199" t="s">
        <v>124</v>
      </c>
      <c r="L202" s="45"/>
      <c r="M202" s="204" t="s">
        <v>19</v>
      </c>
      <c r="N202" s="205" t="s">
        <v>43</v>
      </c>
      <c r="O202" s="85"/>
      <c r="P202" s="206">
        <f>O202*H202</f>
        <v>0</v>
      </c>
      <c r="Q202" s="206">
        <v>0</v>
      </c>
      <c r="R202" s="206">
        <f>Q202*H202</f>
        <v>0</v>
      </c>
      <c r="S202" s="206">
        <v>0</v>
      </c>
      <c r="T202" s="20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08" t="s">
        <v>143</v>
      </c>
      <c r="AT202" s="208" t="s">
        <v>120</v>
      </c>
      <c r="AU202" s="208" t="s">
        <v>82</v>
      </c>
      <c r="AY202" s="18" t="s">
        <v>119</v>
      </c>
      <c r="BE202" s="209">
        <f>IF(N202="základní",J202,0)</f>
        <v>0</v>
      </c>
      <c r="BF202" s="209">
        <f>IF(N202="snížená",J202,0)</f>
        <v>0</v>
      </c>
      <c r="BG202" s="209">
        <f>IF(N202="zákl. přenesená",J202,0)</f>
        <v>0</v>
      </c>
      <c r="BH202" s="209">
        <f>IF(N202="sníž. přenesená",J202,0)</f>
        <v>0</v>
      </c>
      <c r="BI202" s="209">
        <f>IF(N202="nulová",J202,0)</f>
        <v>0</v>
      </c>
      <c r="BJ202" s="18" t="s">
        <v>80</v>
      </c>
      <c r="BK202" s="209">
        <f>ROUND(I202*H202,2)</f>
        <v>0</v>
      </c>
      <c r="BL202" s="18" t="s">
        <v>143</v>
      </c>
      <c r="BM202" s="208" t="s">
        <v>180</v>
      </c>
    </row>
    <row r="203" s="2" customFormat="1">
      <c r="A203" s="39"/>
      <c r="B203" s="40"/>
      <c r="C203" s="41"/>
      <c r="D203" s="210" t="s">
        <v>127</v>
      </c>
      <c r="E203" s="41"/>
      <c r="F203" s="211" t="s">
        <v>181</v>
      </c>
      <c r="G203" s="41"/>
      <c r="H203" s="41"/>
      <c r="I203" s="212"/>
      <c r="J203" s="41"/>
      <c r="K203" s="41"/>
      <c r="L203" s="45"/>
      <c r="M203" s="213"/>
      <c r="N203" s="214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127</v>
      </c>
      <c r="AU203" s="18" t="s">
        <v>82</v>
      </c>
    </row>
    <row r="204" s="13" customFormat="1">
      <c r="A204" s="13"/>
      <c r="B204" s="229"/>
      <c r="C204" s="230"/>
      <c r="D204" s="215" t="s">
        <v>174</v>
      </c>
      <c r="E204" s="231" t="s">
        <v>19</v>
      </c>
      <c r="F204" s="232" t="s">
        <v>182</v>
      </c>
      <c r="G204" s="230"/>
      <c r="H204" s="231" t="s">
        <v>19</v>
      </c>
      <c r="I204" s="233"/>
      <c r="J204" s="230"/>
      <c r="K204" s="230"/>
      <c r="L204" s="234"/>
      <c r="M204" s="235"/>
      <c r="N204" s="236"/>
      <c r="O204" s="236"/>
      <c r="P204" s="236"/>
      <c r="Q204" s="236"/>
      <c r="R204" s="236"/>
      <c r="S204" s="236"/>
      <c r="T204" s="23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8" t="s">
        <v>174</v>
      </c>
      <c r="AU204" s="238" t="s">
        <v>82</v>
      </c>
      <c r="AV204" s="13" t="s">
        <v>80</v>
      </c>
      <c r="AW204" s="13" t="s">
        <v>33</v>
      </c>
      <c r="AX204" s="13" t="s">
        <v>72</v>
      </c>
      <c r="AY204" s="238" t="s">
        <v>119</v>
      </c>
    </row>
    <row r="205" s="14" customFormat="1">
      <c r="A205" s="14"/>
      <c r="B205" s="239"/>
      <c r="C205" s="240"/>
      <c r="D205" s="215" t="s">
        <v>174</v>
      </c>
      <c r="E205" s="241" t="s">
        <v>19</v>
      </c>
      <c r="F205" s="242" t="s">
        <v>317</v>
      </c>
      <c r="G205" s="240"/>
      <c r="H205" s="243">
        <v>1200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9" t="s">
        <v>174</v>
      </c>
      <c r="AU205" s="249" t="s">
        <v>82</v>
      </c>
      <c r="AV205" s="14" t="s">
        <v>82</v>
      </c>
      <c r="AW205" s="14" t="s">
        <v>33</v>
      </c>
      <c r="AX205" s="14" t="s">
        <v>72</v>
      </c>
      <c r="AY205" s="249" t="s">
        <v>119</v>
      </c>
    </row>
    <row r="206" s="13" customFormat="1">
      <c r="A206" s="13"/>
      <c r="B206" s="229"/>
      <c r="C206" s="230"/>
      <c r="D206" s="215" t="s">
        <v>174</v>
      </c>
      <c r="E206" s="231" t="s">
        <v>19</v>
      </c>
      <c r="F206" s="232" t="s">
        <v>416</v>
      </c>
      <c r="G206" s="230"/>
      <c r="H206" s="231" t="s">
        <v>19</v>
      </c>
      <c r="I206" s="233"/>
      <c r="J206" s="230"/>
      <c r="K206" s="230"/>
      <c r="L206" s="234"/>
      <c r="M206" s="235"/>
      <c r="N206" s="236"/>
      <c r="O206" s="236"/>
      <c r="P206" s="236"/>
      <c r="Q206" s="236"/>
      <c r="R206" s="236"/>
      <c r="S206" s="236"/>
      <c r="T206" s="23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8" t="s">
        <v>174</v>
      </c>
      <c r="AU206" s="238" t="s">
        <v>82</v>
      </c>
      <c r="AV206" s="13" t="s">
        <v>80</v>
      </c>
      <c r="AW206" s="13" t="s">
        <v>33</v>
      </c>
      <c r="AX206" s="13" t="s">
        <v>72</v>
      </c>
      <c r="AY206" s="238" t="s">
        <v>119</v>
      </c>
    </row>
    <row r="207" s="14" customFormat="1">
      <c r="A207" s="14"/>
      <c r="B207" s="239"/>
      <c r="C207" s="240"/>
      <c r="D207" s="215" t="s">
        <v>174</v>
      </c>
      <c r="E207" s="241" t="s">
        <v>19</v>
      </c>
      <c r="F207" s="242" t="s">
        <v>417</v>
      </c>
      <c r="G207" s="240"/>
      <c r="H207" s="243">
        <v>115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9" t="s">
        <v>174</v>
      </c>
      <c r="AU207" s="249" t="s">
        <v>82</v>
      </c>
      <c r="AV207" s="14" t="s">
        <v>82</v>
      </c>
      <c r="AW207" s="14" t="s">
        <v>33</v>
      </c>
      <c r="AX207" s="14" t="s">
        <v>72</v>
      </c>
      <c r="AY207" s="249" t="s">
        <v>119</v>
      </c>
    </row>
    <row r="208" s="15" customFormat="1">
      <c r="A208" s="15"/>
      <c r="B208" s="250"/>
      <c r="C208" s="251"/>
      <c r="D208" s="215" t="s">
        <v>174</v>
      </c>
      <c r="E208" s="252" t="s">
        <v>19</v>
      </c>
      <c r="F208" s="253" t="s">
        <v>183</v>
      </c>
      <c r="G208" s="251"/>
      <c r="H208" s="254">
        <v>1315</v>
      </c>
      <c r="I208" s="255"/>
      <c r="J208" s="251"/>
      <c r="K208" s="251"/>
      <c r="L208" s="256"/>
      <c r="M208" s="257"/>
      <c r="N208" s="258"/>
      <c r="O208" s="258"/>
      <c r="P208" s="258"/>
      <c r="Q208" s="258"/>
      <c r="R208" s="258"/>
      <c r="S208" s="258"/>
      <c r="T208" s="25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0" t="s">
        <v>174</v>
      </c>
      <c r="AU208" s="260" t="s">
        <v>82</v>
      </c>
      <c r="AV208" s="15" t="s">
        <v>143</v>
      </c>
      <c r="AW208" s="15" t="s">
        <v>4</v>
      </c>
      <c r="AX208" s="15" t="s">
        <v>80</v>
      </c>
      <c r="AY208" s="260" t="s">
        <v>119</v>
      </c>
    </row>
    <row r="209" s="2" customFormat="1" ht="24.15" customHeight="1">
      <c r="A209" s="39"/>
      <c r="B209" s="40"/>
      <c r="C209" s="197" t="s">
        <v>279</v>
      </c>
      <c r="D209" s="197" t="s">
        <v>120</v>
      </c>
      <c r="E209" s="198" t="s">
        <v>418</v>
      </c>
      <c r="F209" s="199" t="s">
        <v>419</v>
      </c>
      <c r="G209" s="200" t="s">
        <v>167</v>
      </c>
      <c r="H209" s="201">
        <v>17320</v>
      </c>
      <c r="I209" s="202"/>
      <c r="J209" s="203">
        <f>ROUND(I209*H209,2)</f>
        <v>0</v>
      </c>
      <c r="K209" s="199" t="s">
        <v>124</v>
      </c>
      <c r="L209" s="45"/>
      <c r="M209" s="204" t="s">
        <v>19</v>
      </c>
      <c r="N209" s="205" t="s">
        <v>43</v>
      </c>
      <c r="O209" s="85"/>
      <c r="P209" s="206">
        <f>O209*H209</f>
        <v>0</v>
      </c>
      <c r="Q209" s="206">
        <v>0</v>
      </c>
      <c r="R209" s="206">
        <f>Q209*H209</f>
        <v>0</v>
      </c>
      <c r="S209" s="206">
        <v>0</v>
      </c>
      <c r="T209" s="20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08" t="s">
        <v>143</v>
      </c>
      <c r="AT209" s="208" t="s">
        <v>120</v>
      </c>
      <c r="AU209" s="208" t="s">
        <v>82</v>
      </c>
      <c r="AY209" s="18" t="s">
        <v>119</v>
      </c>
      <c r="BE209" s="209">
        <f>IF(N209="základní",J209,0)</f>
        <v>0</v>
      </c>
      <c r="BF209" s="209">
        <f>IF(N209="snížená",J209,0)</f>
        <v>0</v>
      </c>
      <c r="BG209" s="209">
        <f>IF(N209="zákl. přenesená",J209,0)</f>
        <v>0</v>
      </c>
      <c r="BH209" s="209">
        <f>IF(N209="sníž. přenesená",J209,0)</f>
        <v>0</v>
      </c>
      <c r="BI209" s="209">
        <f>IF(N209="nulová",J209,0)</f>
        <v>0</v>
      </c>
      <c r="BJ209" s="18" t="s">
        <v>80</v>
      </c>
      <c r="BK209" s="209">
        <f>ROUND(I209*H209,2)</f>
        <v>0</v>
      </c>
      <c r="BL209" s="18" t="s">
        <v>143</v>
      </c>
      <c r="BM209" s="208" t="s">
        <v>186</v>
      </c>
    </row>
    <row r="210" s="2" customFormat="1">
      <c r="A210" s="39"/>
      <c r="B210" s="40"/>
      <c r="C210" s="41"/>
      <c r="D210" s="210" t="s">
        <v>127</v>
      </c>
      <c r="E210" s="41"/>
      <c r="F210" s="211" t="s">
        <v>420</v>
      </c>
      <c r="G210" s="41"/>
      <c r="H210" s="41"/>
      <c r="I210" s="212"/>
      <c r="J210" s="41"/>
      <c r="K210" s="41"/>
      <c r="L210" s="45"/>
      <c r="M210" s="213"/>
      <c r="N210" s="214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127</v>
      </c>
      <c r="AU210" s="18" t="s">
        <v>82</v>
      </c>
    </row>
    <row r="211" s="2" customFormat="1" ht="44.25" customHeight="1">
      <c r="A211" s="39"/>
      <c r="B211" s="40"/>
      <c r="C211" s="197" t="s">
        <v>7</v>
      </c>
      <c r="D211" s="197" t="s">
        <v>120</v>
      </c>
      <c r="E211" s="198" t="s">
        <v>421</v>
      </c>
      <c r="F211" s="199" t="s">
        <v>422</v>
      </c>
      <c r="G211" s="200" t="s">
        <v>167</v>
      </c>
      <c r="H211" s="201">
        <v>17010</v>
      </c>
      <c r="I211" s="202"/>
      <c r="J211" s="203">
        <f>ROUND(I211*H211,2)</f>
        <v>0</v>
      </c>
      <c r="K211" s="199" t="s">
        <v>124</v>
      </c>
      <c r="L211" s="45"/>
      <c r="M211" s="204" t="s">
        <v>19</v>
      </c>
      <c r="N211" s="205" t="s">
        <v>43</v>
      </c>
      <c r="O211" s="85"/>
      <c r="P211" s="206">
        <f>O211*H211</f>
        <v>0</v>
      </c>
      <c r="Q211" s="206">
        <v>0</v>
      </c>
      <c r="R211" s="206">
        <f>Q211*H211</f>
        <v>0</v>
      </c>
      <c r="S211" s="206">
        <v>0</v>
      </c>
      <c r="T211" s="20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08" t="s">
        <v>143</v>
      </c>
      <c r="AT211" s="208" t="s">
        <v>120</v>
      </c>
      <c r="AU211" s="208" t="s">
        <v>82</v>
      </c>
      <c r="AY211" s="18" t="s">
        <v>119</v>
      </c>
      <c r="BE211" s="209">
        <f>IF(N211="základní",J211,0)</f>
        <v>0</v>
      </c>
      <c r="BF211" s="209">
        <f>IF(N211="snížená",J211,0)</f>
        <v>0</v>
      </c>
      <c r="BG211" s="209">
        <f>IF(N211="zákl. přenesená",J211,0)</f>
        <v>0</v>
      </c>
      <c r="BH211" s="209">
        <f>IF(N211="sníž. přenesená",J211,0)</f>
        <v>0</v>
      </c>
      <c r="BI211" s="209">
        <f>IF(N211="nulová",J211,0)</f>
        <v>0</v>
      </c>
      <c r="BJ211" s="18" t="s">
        <v>80</v>
      </c>
      <c r="BK211" s="209">
        <f>ROUND(I211*H211,2)</f>
        <v>0</v>
      </c>
      <c r="BL211" s="18" t="s">
        <v>143</v>
      </c>
      <c r="BM211" s="208" t="s">
        <v>423</v>
      </c>
    </row>
    <row r="212" s="2" customFormat="1">
      <c r="A212" s="39"/>
      <c r="B212" s="40"/>
      <c r="C212" s="41"/>
      <c r="D212" s="210" t="s">
        <v>127</v>
      </c>
      <c r="E212" s="41"/>
      <c r="F212" s="211" t="s">
        <v>424</v>
      </c>
      <c r="G212" s="41"/>
      <c r="H212" s="41"/>
      <c r="I212" s="212"/>
      <c r="J212" s="41"/>
      <c r="K212" s="41"/>
      <c r="L212" s="45"/>
      <c r="M212" s="213"/>
      <c r="N212" s="214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127</v>
      </c>
      <c r="AU212" s="18" t="s">
        <v>82</v>
      </c>
    </row>
    <row r="213" s="2" customFormat="1" ht="24.15" customHeight="1">
      <c r="A213" s="39"/>
      <c r="B213" s="40"/>
      <c r="C213" s="197" t="s">
        <v>290</v>
      </c>
      <c r="D213" s="197" t="s">
        <v>120</v>
      </c>
      <c r="E213" s="198" t="s">
        <v>184</v>
      </c>
      <c r="F213" s="199" t="s">
        <v>185</v>
      </c>
      <c r="G213" s="200" t="s">
        <v>167</v>
      </c>
      <c r="H213" s="201">
        <v>17125</v>
      </c>
      <c r="I213" s="202"/>
      <c r="J213" s="203">
        <f>ROUND(I213*H213,2)</f>
        <v>0</v>
      </c>
      <c r="K213" s="199" t="s">
        <v>124</v>
      </c>
      <c r="L213" s="45"/>
      <c r="M213" s="204" t="s">
        <v>19</v>
      </c>
      <c r="N213" s="205" t="s">
        <v>43</v>
      </c>
      <c r="O213" s="85"/>
      <c r="P213" s="206">
        <f>O213*H213</f>
        <v>0</v>
      </c>
      <c r="Q213" s="206">
        <v>0</v>
      </c>
      <c r="R213" s="206">
        <f>Q213*H213</f>
        <v>0</v>
      </c>
      <c r="S213" s="206">
        <v>0</v>
      </c>
      <c r="T213" s="20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08" t="s">
        <v>143</v>
      </c>
      <c r="AT213" s="208" t="s">
        <v>120</v>
      </c>
      <c r="AU213" s="208" t="s">
        <v>82</v>
      </c>
      <c r="AY213" s="18" t="s">
        <v>119</v>
      </c>
      <c r="BE213" s="209">
        <f>IF(N213="základní",J213,0)</f>
        <v>0</v>
      </c>
      <c r="BF213" s="209">
        <f>IF(N213="snížená",J213,0)</f>
        <v>0</v>
      </c>
      <c r="BG213" s="209">
        <f>IF(N213="zákl. přenesená",J213,0)</f>
        <v>0</v>
      </c>
      <c r="BH213" s="209">
        <f>IF(N213="sníž. přenesená",J213,0)</f>
        <v>0</v>
      </c>
      <c r="BI213" s="209">
        <f>IF(N213="nulová",J213,0)</f>
        <v>0</v>
      </c>
      <c r="BJ213" s="18" t="s">
        <v>80</v>
      </c>
      <c r="BK213" s="209">
        <f>ROUND(I213*H213,2)</f>
        <v>0</v>
      </c>
      <c r="BL213" s="18" t="s">
        <v>143</v>
      </c>
      <c r="BM213" s="208" t="s">
        <v>425</v>
      </c>
    </row>
    <row r="214" s="2" customFormat="1">
      <c r="A214" s="39"/>
      <c r="B214" s="40"/>
      <c r="C214" s="41"/>
      <c r="D214" s="210" t="s">
        <v>127</v>
      </c>
      <c r="E214" s="41"/>
      <c r="F214" s="211" t="s">
        <v>187</v>
      </c>
      <c r="G214" s="41"/>
      <c r="H214" s="41"/>
      <c r="I214" s="212"/>
      <c r="J214" s="41"/>
      <c r="K214" s="41"/>
      <c r="L214" s="45"/>
      <c r="M214" s="213"/>
      <c r="N214" s="214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127</v>
      </c>
      <c r="AU214" s="18" t="s">
        <v>82</v>
      </c>
    </row>
    <row r="215" s="14" customFormat="1">
      <c r="A215" s="14"/>
      <c r="B215" s="239"/>
      <c r="C215" s="240"/>
      <c r="D215" s="215" t="s">
        <v>174</v>
      </c>
      <c r="E215" s="241" t="s">
        <v>19</v>
      </c>
      <c r="F215" s="242" t="s">
        <v>426</v>
      </c>
      <c r="G215" s="240"/>
      <c r="H215" s="243">
        <v>17010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9" t="s">
        <v>174</v>
      </c>
      <c r="AU215" s="249" t="s">
        <v>82</v>
      </c>
      <c r="AV215" s="14" t="s">
        <v>82</v>
      </c>
      <c r="AW215" s="14" t="s">
        <v>33</v>
      </c>
      <c r="AX215" s="14" t="s">
        <v>72</v>
      </c>
      <c r="AY215" s="249" t="s">
        <v>119</v>
      </c>
    </row>
    <row r="216" s="13" customFormat="1">
      <c r="A216" s="13"/>
      <c r="B216" s="229"/>
      <c r="C216" s="230"/>
      <c r="D216" s="215" t="s">
        <v>174</v>
      </c>
      <c r="E216" s="231" t="s">
        <v>19</v>
      </c>
      <c r="F216" s="232" t="s">
        <v>416</v>
      </c>
      <c r="G216" s="230"/>
      <c r="H216" s="231" t="s">
        <v>19</v>
      </c>
      <c r="I216" s="233"/>
      <c r="J216" s="230"/>
      <c r="K216" s="230"/>
      <c r="L216" s="234"/>
      <c r="M216" s="235"/>
      <c r="N216" s="236"/>
      <c r="O216" s="236"/>
      <c r="P216" s="236"/>
      <c r="Q216" s="236"/>
      <c r="R216" s="236"/>
      <c r="S216" s="236"/>
      <c r="T216" s="23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8" t="s">
        <v>174</v>
      </c>
      <c r="AU216" s="238" t="s">
        <v>82</v>
      </c>
      <c r="AV216" s="13" t="s">
        <v>80</v>
      </c>
      <c r="AW216" s="13" t="s">
        <v>33</v>
      </c>
      <c r="AX216" s="13" t="s">
        <v>72</v>
      </c>
      <c r="AY216" s="238" t="s">
        <v>119</v>
      </c>
    </row>
    <row r="217" s="14" customFormat="1">
      <c r="A217" s="14"/>
      <c r="B217" s="239"/>
      <c r="C217" s="240"/>
      <c r="D217" s="215" t="s">
        <v>174</v>
      </c>
      <c r="E217" s="241" t="s">
        <v>19</v>
      </c>
      <c r="F217" s="242" t="s">
        <v>417</v>
      </c>
      <c r="G217" s="240"/>
      <c r="H217" s="243">
        <v>115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9" t="s">
        <v>174</v>
      </c>
      <c r="AU217" s="249" t="s">
        <v>82</v>
      </c>
      <c r="AV217" s="14" t="s">
        <v>82</v>
      </c>
      <c r="AW217" s="14" t="s">
        <v>33</v>
      </c>
      <c r="AX217" s="14" t="s">
        <v>72</v>
      </c>
      <c r="AY217" s="249" t="s">
        <v>119</v>
      </c>
    </row>
    <row r="218" s="15" customFormat="1">
      <c r="A218" s="15"/>
      <c r="B218" s="250"/>
      <c r="C218" s="251"/>
      <c r="D218" s="215" t="s">
        <v>174</v>
      </c>
      <c r="E218" s="252" t="s">
        <v>19</v>
      </c>
      <c r="F218" s="253" t="s">
        <v>183</v>
      </c>
      <c r="G218" s="251"/>
      <c r="H218" s="254">
        <v>17125</v>
      </c>
      <c r="I218" s="255"/>
      <c r="J218" s="251"/>
      <c r="K218" s="251"/>
      <c r="L218" s="256"/>
      <c r="M218" s="257"/>
      <c r="N218" s="258"/>
      <c r="O218" s="258"/>
      <c r="P218" s="258"/>
      <c r="Q218" s="258"/>
      <c r="R218" s="258"/>
      <c r="S218" s="258"/>
      <c r="T218" s="259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0" t="s">
        <v>174</v>
      </c>
      <c r="AU218" s="260" t="s">
        <v>82</v>
      </c>
      <c r="AV218" s="15" t="s">
        <v>143</v>
      </c>
      <c r="AW218" s="15" t="s">
        <v>33</v>
      </c>
      <c r="AX218" s="15" t="s">
        <v>80</v>
      </c>
      <c r="AY218" s="260" t="s">
        <v>119</v>
      </c>
    </row>
    <row r="219" s="2" customFormat="1" ht="44.25" customHeight="1">
      <c r="A219" s="39"/>
      <c r="B219" s="40"/>
      <c r="C219" s="197" t="s">
        <v>295</v>
      </c>
      <c r="D219" s="197" t="s">
        <v>120</v>
      </c>
      <c r="E219" s="198" t="s">
        <v>188</v>
      </c>
      <c r="F219" s="199" t="s">
        <v>189</v>
      </c>
      <c r="G219" s="200" t="s">
        <v>167</v>
      </c>
      <c r="H219" s="201">
        <v>16815</v>
      </c>
      <c r="I219" s="202"/>
      <c r="J219" s="203">
        <f>ROUND(I219*H219,2)</f>
        <v>0</v>
      </c>
      <c r="K219" s="199" t="s">
        <v>124</v>
      </c>
      <c r="L219" s="45"/>
      <c r="M219" s="204" t="s">
        <v>19</v>
      </c>
      <c r="N219" s="205" t="s">
        <v>43</v>
      </c>
      <c r="O219" s="85"/>
      <c r="P219" s="206">
        <f>O219*H219</f>
        <v>0</v>
      </c>
      <c r="Q219" s="206">
        <v>0</v>
      </c>
      <c r="R219" s="206">
        <f>Q219*H219</f>
        <v>0</v>
      </c>
      <c r="S219" s="206">
        <v>0</v>
      </c>
      <c r="T219" s="20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08" t="s">
        <v>143</v>
      </c>
      <c r="AT219" s="208" t="s">
        <v>120</v>
      </c>
      <c r="AU219" s="208" t="s">
        <v>82</v>
      </c>
      <c r="AY219" s="18" t="s">
        <v>119</v>
      </c>
      <c r="BE219" s="209">
        <f>IF(N219="základní",J219,0)</f>
        <v>0</v>
      </c>
      <c r="BF219" s="209">
        <f>IF(N219="snížená",J219,0)</f>
        <v>0</v>
      </c>
      <c r="BG219" s="209">
        <f>IF(N219="zákl. přenesená",J219,0)</f>
        <v>0</v>
      </c>
      <c r="BH219" s="209">
        <f>IF(N219="sníž. přenesená",J219,0)</f>
        <v>0</v>
      </c>
      <c r="BI219" s="209">
        <f>IF(N219="nulová",J219,0)</f>
        <v>0</v>
      </c>
      <c r="BJ219" s="18" t="s">
        <v>80</v>
      </c>
      <c r="BK219" s="209">
        <f>ROUND(I219*H219,2)</f>
        <v>0</v>
      </c>
      <c r="BL219" s="18" t="s">
        <v>143</v>
      </c>
      <c r="BM219" s="208" t="s">
        <v>190</v>
      </c>
    </row>
    <row r="220" s="2" customFormat="1">
      <c r="A220" s="39"/>
      <c r="B220" s="40"/>
      <c r="C220" s="41"/>
      <c r="D220" s="210" t="s">
        <v>127</v>
      </c>
      <c r="E220" s="41"/>
      <c r="F220" s="211" t="s">
        <v>191</v>
      </c>
      <c r="G220" s="41"/>
      <c r="H220" s="41"/>
      <c r="I220" s="212"/>
      <c r="J220" s="41"/>
      <c r="K220" s="41"/>
      <c r="L220" s="45"/>
      <c r="M220" s="213"/>
      <c r="N220" s="214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127</v>
      </c>
      <c r="AU220" s="18" t="s">
        <v>82</v>
      </c>
    </row>
    <row r="221" s="14" customFormat="1">
      <c r="A221" s="14"/>
      <c r="B221" s="239"/>
      <c r="C221" s="240"/>
      <c r="D221" s="215" t="s">
        <v>174</v>
      </c>
      <c r="E221" s="241" t="s">
        <v>19</v>
      </c>
      <c r="F221" s="242" t="s">
        <v>427</v>
      </c>
      <c r="G221" s="240"/>
      <c r="H221" s="243">
        <v>16700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9" t="s">
        <v>174</v>
      </c>
      <c r="AU221" s="249" t="s">
        <v>82</v>
      </c>
      <c r="AV221" s="14" t="s">
        <v>82</v>
      </c>
      <c r="AW221" s="14" t="s">
        <v>33</v>
      </c>
      <c r="AX221" s="14" t="s">
        <v>72</v>
      </c>
      <c r="AY221" s="249" t="s">
        <v>119</v>
      </c>
    </row>
    <row r="222" s="13" customFormat="1">
      <c r="A222" s="13"/>
      <c r="B222" s="229"/>
      <c r="C222" s="230"/>
      <c r="D222" s="215" t="s">
        <v>174</v>
      </c>
      <c r="E222" s="231" t="s">
        <v>19</v>
      </c>
      <c r="F222" s="232" t="s">
        <v>416</v>
      </c>
      <c r="G222" s="230"/>
      <c r="H222" s="231" t="s">
        <v>19</v>
      </c>
      <c r="I222" s="233"/>
      <c r="J222" s="230"/>
      <c r="K222" s="230"/>
      <c r="L222" s="234"/>
      <c r="M222" s="235"/>
      <c r="N222" s="236"/>
      <c r="O222" s="236"/>
      <c r="P222" s="236"/>
      <c r="Q222" s="236"/>
      <c r="R222" s="236"/>
      <c r="S222" s="236"/>
      <c r="T222" s="23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8" t="s">
        <v>174</v>
      </c>
      <c r="AU222" s="238" t="s">
        <v>82</v>
      </c>
      <c r="AV222" s="13" t="s">
        <v>80</v>
      </c>
      <c r="AW222" s="13" t="s">
        <v>33</v>
      </c>
      <c r="AX222" s="13" t="s">
        <v>72</v>
      </c>
      <c r="AY222" s="238" t="s">
        <v>119</v>
      </c>
    </row>
    <row r="223" s="14" customFormat="1">
      <c r="A223" s="14"/>
      <c r="B223" s="239"/>
      <c r="C223" s="240"/>
      <c r="D223" s="215" t="s">
        <v>174</v>
      </c>
      <c r="E223" s="241" t="s">
        <v>19</v>
      </c>
      <c r="F223" s="242" t="s">
        <v>417</v>
      </c>
      <c r="G223" s="240"/>
      <c r="H223" s="243">
        <v>115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9" t="s">
        <v>174</v>
      </c>
      <c r="AU223" s="249" t="s">
        <v>82</v>
      </c>
      <c r="AV223" s="14" t="s">
        <v>82</v>
      </c>
      <c r="AW223" s="14" t="s">
        <v>33</v>
      </c>
      <c r="AX223" s="14" t="s">
        <v>72</v>
      </c>
      <c r="AY223" s="249" t="s">
        <v>119</v>
      </c>
    </row>
    <row r="224" s="15" customFormat="1">
      <c r="A224" s="15"/>
      <c r="B224" s="250"/>
      <c r="C224" s="251"/>
      <c r="D224" s="215" t="s">
        <v>174</v>
      </c>
      <c r="E224" s="252" t="s">
        <v>19</v>
      </c>
      <c r="F224" s="253" t="s">
        <v>183</v>
      </c>
      <c r="G224" s="251"/>
      <c r="H224" s="254">
        <v>16815</v>
      </c>
      <c r="I224" s="255"/>
      <c r="J224" s="251"/>
      <c r="K224" s="251"/>
      <c r="L224" s="256"/>
      <c r="M224" s="257"/>
      <c r="N224" s="258"/>
      <c r="O224" s="258"/>
      <c r="P224" s="258"/>
      <c r="Q224" s="258"/>
      <c r="R224" s="258"/>
      <c r="S224" s="258"/>
      <c r="T224" s="259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0" t="s">
        <v>174</v>
      </c>
      <c r="AU224" s="260" t="s">
        <v>82</v>
      </c>
      <c r="AV224" s="15" t="s">
        <v>143</v>
      </c>
      <c r="AW224" s="15" t="s">
        <v>33</v>
      </c>
      <c r="AX224" s="15" t="s">
        <v>80</v>
      </c>
      <c r="AY224" s="260" t="s">
        <v>119</v>
      </c>
    </row>
    <row r="225" s="2" customFormat="1" ht="37.8" customHeight="1">
      <c r="A225" s="39"/>
      <c r="B225" s="40"/>
      <c r="C225" s="197" t="s">
        <v>300</v>
      </c>
      <c r="D225" s="197" t="s">
        <v>120</v>
      </c>
      <c r="E225" s="198" t="s">
        <v>193</v>
      </c>
      <c r="F225" s="199" t="s">
        <v>194</v>
      </c>
      <c r="G225" s="200" t="s">
        <v>167</v>
      </c>
      <c r="H225" s="201">
        <v>3070</v>
      </c>
      <c r="I225" s="202"/>
      <c r="J225" s="203">
        <f>ROUND(I225*H225,2)</f>
        <v>0</v>
      </c>
      <c r="K225" s="199" t="s">
        <v>124</v>
      </c>
      <c r="L225" s="45"/>
      <c r="M225" s="204" t="s">
        <v>19</v>
      </c>
      <c r="N225" s="205" t="s">
        <v>43</v>
      </c>
      <c r="O225" s="85"/>
      <c r="P225" s="206">
        <f>O225*H225</f>
        <v>0</v>
      </c>
      <c r="Q225" s="206">
        <v>0.216</v>
      </c>
      <c r="R225" s="206">
        <f>Q225*H225</f>
        <v>663.12</v>
      </c>
      <c r="S225" s="206">
        <v>0</v>
      </c>
      <c r="T225" s="20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08" t="s">
        <v>143</v>
      </c>
      <c r="AT225" s="208" t="s">
        <v>120</v>
      </c>
      <c r="AU225" s="208" t="s">
        <v>82</v>
      </c>
      <c r="AY225" s="18" t="s">
        <v>119</v>
      </c>
      <c r="BE225" s="209">
        <f>IF(N225="základní",J225,0)</f>
        <v>0</v>
      </c>
      <c r="BF225" s="209">
        <f>IF(N225="snížená",J225,0)</f>
        <v>0</v>
      </c>
      <c r="BG225" s="209">
        <f>IF(N225="zákl. přenesená",J225,0)</f>
        <v>0</v>
      </c>
      <c r="BH225" s="209">
        <f>IF(N225="sníž. přenesená",J225,0)</f>
        <v>0</v>
      </c>
      <c r="BI225" s="209">
        <f>IF(N225="nulová",J225,0)</f>
        <v>0</v>
      </c>
      <c r="BJ225" s="18" t="s">
        <v>80</v>
      </c>
      <c r="BK225" s="209">
        <f>ROUND(I225*H225,2)</f>
        <v>0</v>
      </c>
      <c r="BL225" s="18" t="s">
        <v>143</v>
      </c>
      <c r="BM225" s="208" t="s">
        <v>195</v>
      </c>
    </row>
    <row r="226" s="2" customFormat="1">
      <c r="A226" s="39"/>
      <c r="B226" s="40"/>
      <c r="C226" s="41"/>
      <c r="D226" s="210" t="s">
        <v>127</v>
      </c>
      <c r="E226" s="41"/>
      <c r="F226" s="211" t="s">
        <v>196</v>
      </c>
      <c r="G226" s="41"/>
      <c r="H226" s="41"/>
      <c r="I226" s="212"/>
      <c r="J226" s="41"/>
      <c r="K226" s="41"/>
      <c r="L226" s="45"/>
      <c r="M226" s="213"/>
      <c r="N226" s="214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127</v>
      </c>
      <c r="AU226" s="18" t="s">
        <v>82</v>
      </c>
    </row>
    <row r="227" s="2" customFormat="1">
      <c r="A227" s="39"/>
      <c r="B227" s="40"/>
      <c r="C227" s="41"/>
      <c r="D227" s="215" t="s">
        <v>141</v>
      </c>
      <c r="E227" s="41"/>
      <c r="F227" s="216" t="s">
        <v>197</v>
      </c>
      <c r="G227" s="41"/>
      <c r="H227" s="41"/>
      <c r="I227" s="212"/>
      <c r="J227" s="41"/>
      <c r="K227" s="41"/>
      <c r="L227" s="45"/>
      <c r="M227" s="213"/>
      <c r="N227" s="214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141</v>
      </c>
      <c r="AU227" s="18" t="s">
        <v>82</v>
      </c>
    </row>
    <row r="228" s="2" customFormat="1" ht="37.8" customHeight="1">
      <c r="A228" s="39"/>
      <c r="B228" s="40"/>
      <c r="C228" s="197" t="s">
        <v>428</v>
      </c>
      <c r="D228" s="197" t="s">
        <v>120</v>
      </c>
      <c r="E228" s="198" t="s">
        <v>429</v>
      </c>
      <c r="F228" s="199" t="s">
        <v>430</v>
      </c>
      <c r="G228" s="200" t="s">
        <v>167</v>
      </c>
      <c r="H228" s="201">
        <v>135</v>
      </c>
      <c r="I228" s="202"/>
      <c r="J228" s="203">
        <f>ROUND(I228*H228,2)</f>
        <v>0</v>
      </c>
      <c r="K228" s="199" t="s">
        <v>124</v>
      </c>
      <c r="L228" s="45"/>
      <c r="M228" s="204" t="s">
        <v>19</v>
      </c>
      <c r="N228" s="205" t="s">
        <v>43</v>
      </c>
      <c r="O228" s="85"/>
      <c r="P228" s="206">
        <f>O228*H228</f>
        <v>0</v>
      </c>
      <c r="Q228" s="206">
        <v>0</v>
      </c>
      <c r="R228" s="206">
        <f>Q228*H228</f>
        <v>0</v>
      </c>
      <c r="S228" s="206">
        <v>0</v>
      </c>
      <c r="T228" s="20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08" t="s">
        <v>143</v>
      </c>
      <c r="AT228" s="208" t="s">
        <v>120</v>
      </c>
      <c r="AU228" s="208" t="s">
        <v>82</v>
      </c>
      <c r="AY228" s="18" t="s">
        <v>119</v>
      </c>
      <c r="BE228" s="209">
        <f>IF(N228="základní",J228,0)</f>
        <v>0</v>
      </c>
      <c r="BF228" s="209">
        <f>IF(N228="snížená",J228,0)</f>
        <v>0</v>
      </c>
      <c r="BG228" s="209">
        <f>IF(N228="zákl. přenesená",J228,0)</f>
        <v>0</v>
      </c>
      <c r="BH228" s="209">
        <f>IF(N228="sníž. přenesená",J228,0)</f>
        <v>0</v>
      </c>
      <c r="BI228" s="209">
        <f>IF(N228="nulová",J228,0)</f>
        <v>0</v>
      </c>
      <c r="BJ228" s="18" t="s">
        <v>80</v>
      </c>
      <c r="BK228" s="209">
        <f>ROUND(I228*H228,2)</f>
        <v>0</v>
      </c>
      <c r="BL228" s="18" t="s">
        <v>143</v>
      </c>
      <c r="BM228" s="208" t="s">
        <v>431</v>
      </c>
    </row>
    <row r="229" s="2" customFormat="1">
      <c r="A229" s="39"/>
      <c r="B229" s="40"/>
      <c r="C229" s="41"/>
      <c r="D229" s="210" t="s">
        <v>127</v>
      </c>
      <c r="E229" s="41"/>
      <c r="F229" s="211" t="s">
        <v>432</v>
      </c>
      <c r="G229" s="41"/>
      <c r="H229" s="41"/>
      <c r="I229" s="212"/>
      <c r="J229" s="41"/>
      <c r="K229" s="41"/>
      <c r="L229" s="45"/>
      <c r="M229" s="213"/>
      <c r="N229" s="214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127</v>
      </c>
      <c r="AU229" s="18" t="s">
        <v>82</v>
      </c>
    </row>
    <row r="230" s="13" customFormat="1">
      <c r="A230" s="13"/>
      <c r="B230" s="229"/>
      <c r="C230" s="230"/>
      <c r="D230" s="215" t="s">
        <v>174</v>
      </c>
      <c r="E230" s="231" t="s">
        <v>19</v>
      </c>
      <c r="F230" s="232" t="s">
        <v>323</v>
      </c>
      <c r="G230" s="230"/>
      <c r="H230" s="231" t="s">
        <v>19</v>
      </c>
      <c r="I230" s="233"/>
      <c r="J230" s="230"/>
      <c r="K230" s="230"/>
      <c r="L230" s="234"/>
      <c r="M230" s="235"/>
      <c r="N230" s="236"/>
      <c r="O230" s="236"/>
      <c r="P230" s="236"/>
      <c r="Q230" s="236"/>
      <c r="R230" s="236"/>
      <c r="S230" s="236"/>
      <c r="T230" s="23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8" t="s">
        <v>174</v>
      </c>
      <c r="AU230" s="238" t="s">
        <v>82</v>
      </c>
      <c r="AV230" s="13" t="s">
        <v>80</v>
      </c>
      <c r="AW230" s="13" t="s">
        <v>33</v>
      </c>
      <c r="AX230" s="13" t="s">
        <v>72</v>
      </c>
      <c r="AY230" s="238" t="s">
        <v>119</v>
      </c>
    </row>
    <row r="231" s="14" customFormat="1">
      <c r="A231" s="14"/>
      <c r="B231" s="239"/>
      <c r="C231" s="240"/>
      <c r="D231" s="215" t="s">
        <v>174</v>
      </c>
      <c r="E231" s="241" t="s">
        <v>19</v>
      </c>
      <c r="F231" s="242" t="s">
        <v>367</v>
      </c>
      <c r="G231" s="240"/>
      <c r="H231" s="243">
        <v>135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9" t="s">
        <v>174</v>
      </c>
      <c r="AU231" s="249" t="s">
        <v>82</v>
      </c>
      <c r="AV231" s="14" t="s">
        <v>82</v>
      </c>
      <c r="AW231" s="14" t="s">
        <v>33</v>
      </c>
      <c r="AX231" s="14" t="s">
        <v>72</v>
      </c>
      <c r="AY231" s="249" t="s">
        <v>119</v>
      </c>
    </row>
    <row r="232" s="15" customFormat="1">
      <c r="A232" s="15"/>
      <c r="B232" s="250"/>
      <c r="C232" s="251"/>
      <c r="D232" s="215" t="s">
        <v>174</v>
      </c>
      <c r="E232" s="252" t="s">
        <v>19</v>
      </c>
      <c r="F232" s="253" t="s">
        <v>183</v>
      </c>
      <c r="G232" s="251"/>
      <c r="H232" s="254">
        <v>135</v>
      </c>
      <c r="I232" s="255"/>
      <c r="J232" s="251"/>
      <c r="K232" s="251"/>
      <c r="L232" s="256"/>
      <c r="M232" s="257"/>
      <c r="N232" s="258"/>
      <c r="O232" s="258"/>
      <c r="P232" s="258"/>
      <c r="Q232" s="258"/>
      <c r="R232" s="258"/>
      <c r="S232" s="258"/>
      <c r="T232" s="259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0" t="s">
        <v>174</v>
      </c>
      <c r="AU232" s="260" t="s">
        <v>82</v>
      </c>
      <c r="AV232" s="15" t="s">
        <v>143</v>
      </c>
      <c r="AW232" s="15" t="s">
        <v>4</v>
      </c>
      <c r="AX232" s="15" t="s">
        <v>80</v>
      </c>
      <c r="AY232" s="260" t="s">
        <v>119</v>
      </c>
    </row>
    <row r="233" s="2" customFormat="1" ht="44.25" customHeight="1">
      <c r="A233" s="39"/>
      <c r="B233" s="40"/>
      <c r="C233" s="197" t="s">
        <v>433</v>
      </c>
      <c r="D233" s="197" t="s">
        <v>120</v>
      </c>
      <c r="E233" s="198" t="s">
        <v>178</v>
      </c>
      <c r="F233" s="199" t="s">
        <v>179</v>
      </c>
      <c r="G233" s="200" t="s">
        <v>167</v>
      </c>
      <c r="H233" s="201">
        <v>600</v>
      </c>
      <c r="I233" s="202"/>
      <c r="J233" s="203">
        <f>ROUND(I233*H233,2)</f>
        <v>0</v>
      </c>
      <c r="K233" s="199" t="s">
        <v>124</v>
      </c>
      <c r="L233" s="45"/>
      <c r="M233" s="204" t="s">
        <v>19</v>
      </c>
      <c r="N233" s="205" t="s">
        <v>43</v>
      </c>
      <c r="O233" s="85"/>
      <c r="P233" s="206">
        <f>O233*H233</f>
        <v>0</v>
      </c>
      <c r="Q233" s="206">
        <v>0</v>
      </c>
      <c r="R233" s="206">
        <f>Q233*H233</f>
        <v>0</v>
      </c>
      <c r="S233" s="206">
        <v>0</v>
      </c>
      <c r="T233" s="20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08" t="s">
        <v>143</v>
      </c>
      <c r="AT233" s="208" t="s">
        <v>120</v>
      </c>
      <c r="AU233" s="208" t="s">
        <v>82</v>
      </c>
      <c r="AY233" s="18" t="s">
        <v>119</v>
      </c>
      <c r="BE233" s="209">
        <f>IF(N233="základní",J233,0)</f>
        <v>0</v>
      </c>
      <c r="BF233" s="209">
        <f>IF(N233="snížená",J233,0)</f>
        <v>0</v>
      </c>
      <c r="BG233" s="209">
        <f>IF(N233="zákl. přenesená",J233,0)</f>
        <v>0</v>
      </c>
      <c r="BH233" s="209">
        <f>IF(N233="sníž. přenesená",J233,0)</f>
        <v>0</v>
      </c>
      <c r="BI233" s="209">
        <f>IF(N233="nulová",J233,0)</f>
        <v>0</v>
      </c>
      <c r="BJ233" s="18" t="s">
        <v>80</v>
      </c>
      <c r="BK233" s="209">
        <f>ROUND(I233*H233,2)</f>
        <v>0</v>
      </c>
      <c r="BL233" s="18" t="s">
        <v>143</v>
      </c>
      <c r="BM233" s="208" t="s">
        <v>434</v>
      </c>
    </row>
    <row r="234" s="2" customFormat="1">
      <c r="A234" s="39"/>
      <c r="B234" s="40"/>
      <c r="C234" s="41"/>
      <c r="D234" s="210" t="s">
        <v>127</v>
      </c>
      <c r="E234" s="41"/>
      <c r="F234" s="211" t="s">
        <v>181</v>
      </c>
      <c r="G234" s="41"/>
      <c r="H234" s="41"/>
      <c r="I234" s="212"/>
      <c r="J234" s="41"/>
      <c r="K234" s="41"/>
      <c r="L234" s="45"/>
      <c r="M234" s="213"/>
      <c r="N234" s="214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127</v>
      </c>
      <c r="AU234" s="18" t="s">
        <v>82</v>
      </c>
    </row>
    <row r="235" s="11" customFormat="1" ht="22.8" customHeight="1">
      <c r="A235" s="11"/>
      <c r="B235" s="183"/>
      <c r="C235" s="184"/>
      <c r="D235" s="185" t="s">
        <v>71</v>
      </c>
      <c r="E235" s="227" t="s">
        <v>209</v>
      </c>
      <c r="F235" s="227" t="s">
        <v>223</v>
      </c>
      <c r="G235" s="184"/>
      <c r="H235" s="184"/>
      <c r="I235" s="187"/>
      <c r="J235" s="228">
        <f>BK235</f>
        <v>0</v>
      </c>
      <c r="K235" s="184"/>
      <c r="L235" s="189"/>
      <c r="M235" s="190"/>
      <c r="N235" s="191"/>
      <c r="O235" s="191"/>
      <c r="P235" s="192">
        <f>SUM(P236:P346)</f>
        <v>0</v>
      </c>
      <c r="Q235" s="191"/>
      <c r="R235" s="192">
        <f>SUM(R236:R346)</f>
        <v>108.97637585</v>
      </c>
      <c r="S235" s="191"/>
      <c r="T235" s="193">
        <f>SUM(T236:T346)</f>
        <v>545.8845</v>
      </c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R235" s="194" t="s">
        <v>80</v>
      </c>
      <c r="AT235" s="195" t="s">
        <v>71</v>
      </c>
      <c r="AU235" s="195" t="s">
        <v>80</v>
      </c>
      <c r="AY235" s="194" t="s">
        <v>119</v>
      </c>
      <c r="BK235" s="196">
        <f>SUM(BK236:BK346)</f>
        <v>0</v>
      </c>
    </row>
    <row r="236" s="2" customFormat="1" ht="24.15" customHeight="1">
      <c r="A236" s="39"/>
      <c r="B236" s="40"/>
      <c r="C236" s="197" t="s">
        <v>435</v>
      </c>
      <c r="D236" s="197" t="s">
        <v>120</v>
      </c>
      <c r="E236" s="198" t="s">
        <v>436</v>
      </c>
      <c r="F236" s="199" t="s">
        <v>437</v>
      </c>
      <c r="G236" s="200" t="s">
        <v>123</v>
      </c>
      <c r="H236" s="201">
        <v>260</v>
      </c>
      <c r="I236" s="202"/>
      <c r="J236" s="203">
        <f>ROUND(I236*H236,2)</f>
        <v>0</v>
      </c>
      <c r="K236" s="199" t="s">
        <v>124</v>
      </c>
      <c r="L236" s="45"/>
      <c r="M236" s="204" t="s">
        <v>19</v>
      </c>
      <c r="N236" s="205" t="s">
        <v>43</v>
      </c>
      <c r="O236" s="85"/>
      <c r="P236" s="206">
        <f>O236*H236</f>
        <v>0</v>
      </c>
      <c r="Q236" s="206">
        <v>0</v>
      </c>
      <c r="R236" s="206">
        <f>Q236*H236</f>
        <v>0</v>
      </c>
      <c r="S236" s="206">
        <v>0</v>
      </c>
      <c r="T236" s="20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08" t="s">
        <v>143</v>
      </c>
      <c r="AT236" s="208" t="s">
        <v>120</v>
      </c>
      <c r="AU236" s="208" t="s">
        <v>82</v>
      </c>
      <c r="AY236" s="18" t="s">
        <v>119</v>
      </c>
      <c r="BE236" s="209">
        <f>IF(N236="základní",J236,0)</f>
        <v>0</v>
      </c>
      <c r="BF236" s="209">
        <f>IF(N236="snížená",J236,0)</f>
        <v>0</v>
      </c>
      <c r="BG236" s="209">
        <f>IF(N236="zákl. přenesená",J236,0)</f>
        <v>0</v>
      </c>
      <c r="BH236" s="209">
        <f>IF(N236="sníž. přenesená",J236,0)</f>
        <v>0</v>
      </c>
      <c r="BI236" s="209">
        <f>IF(N236="nulová",J236,0)</f>
        <v>0</v>
      </c>
      <c r="BJ236" s="18" t="s">
        <v>80</v>
      </c>
      <c r="BK236" s="209">
        <f>ROUND(I236*H236,2)</f>
        <v>0</v>
      </c>
      <c r="BL236" s="18" t="s">
        <v>143</v>
      </c>
      <c r="BM236" s="208" t="s">
        <v>438</v>
      </c>
    </row>
    <row r="237" s="2" customFormat="1">
      <c r="A237" s="39"/>
      <c r="B237" s="40"/>
      <c r="C237" s="41"/>
      <c r="D237" s="210" t="s">
        <v>127</v>
      </c>
      <c r="E237" s="41"/>
      <c r="F237" s="211" t="s">
        <v>439</v>
      </c>
      <c r="G237" s="41"/>
      <c r="H237" s="41"/>
      <c r="I237" s="212"/>
      <c r="J237" s="41"/>
      <c r="K237" s="41"/>
      <c r="L237" s="45"/>
      <c r="M237" s="213"/>
      <c r="N237" s="214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127</v>
      </c>
      <c r="AU237" s="18" t="s">
        <v>82</v>
      </c>
    </row>
    <row r="238" s="2" customFormat="1" ht="16.5" customHeight="1">
      <c r="A238" s="39"/>
      <c r="B238" s="40"/>
      <c r="C238" s="261" t="s">
        <v>390</v>
      </c>
      <c r="D238" s="261" t="s">
        <v>210</v>
      </c>
      <c r="E238" s="262" t="s">
        <v>440</v>
      </c>
      <c r="F238" s="263" t="s">
        <v>441</v>
      </c>
      <c r="G238" s="264" t="s">
        <v>123</v>
      </c>
      <c r="H238" s="265">
        <v>260</v>
      </c>
      <c r="I238" s="266"/>
      <c r="J238" s="267">
        <f>ROUND(I238*H238,2)</f>
        <v>0</v>
      </c>
      <c r="K238" s="263" t="s">
        <v>124</v>
      </c>
      <c r="L238" s="268"/>
      <c r="M238" s="269" t="s">
        <v>19</v>
      </c>
      <c r="N238" s="270" t="s">
        <v>43</v>
      </c>
      <c r="O238" s="85"/>
      <c r="P238" s="206">
        <f>O238*H238</f>
        <v>0</v>
      </c>
      <c r="Q238" s="206">
        <v>0.0014499999999999999</v>
      </c>
      <c r="R238" s="206">
        <f>Q238*H238</f>
        <v>0.377</v>
      </c>
      <c r="S238" s="206">
        <v>0</v>
      </c>
      <c r="T238" s="20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08" t="s">
        <v>198</v>
      </c>
      <c r="AT238" s="208" t="s">
        <v>210</v>
      </c>
      <c r="AU238" s="208" t="s">
        <v>82</v>
      </c>
      <c r="AY238" s="18" t="s">
        <v>119</v>
      </c>
      <c r="BE238" s="209">
        <f>IF(N238="základní",J238,0)</f>
        <v>0</v>
      </c>
      <c r="BF238" s="209">
        <f>IF(N238="snížená",J238,0)</f>
        <v>0</v>
      </c>
      <c r="BG238" s="209">
        <f>IF(N238="zákl. přenesená",J238,0)</f>
        <v>0</v>
      </c>
      <c r="BH238" s="209">
        <f>IF(N238="sníž. přenesená",J238,0)</f>
        <v>0</v>
      </c>
      <c r="BI238" s="209">
        <f>IF(N238="nulová",J238,0)</f>
        <v>0</v>
      </c>
      <c r="BJ238" s="18" t="s">
        <v>80</v>
      </c>
      <c r="BK238" s="209">
        <f>ROUND(I238*H238,2)</f>
        <v>0</v>
      </c>
      <c r="BL238" s="18" t="s">
        <v>143</v>
      </c>
      <c r="BM238" s="208" t="s">
        <v>442</v>
      </c>
    </row>
    <row r="239" s="2" customFormat="1" ht="37.8" customHeight="1">
      <c r="A239" s="39"/>
      <c r="B239" s="40"/>
      <c r="C239" s="197" t="s">
        <v>443</v>
      </c>
      <c r="D239" s="197" t="s">
        <v>120</v>
      </c>
      <c r="E239" s="198" t="s">
        <v>225</v>
      </c>
      <c r="F239" s="199" t="s">
        <v>226</v>
      </c>
      <c r="G239" s="200" t="s">
        <v>227</v>
      </c>
      <c r="H239" s="201">
        <v>6130</v>
      </c>
      <c r="I239" s="202"/>
      <c r="J239" s="203">
        <f>ROUND(I239*H239,2)</f>
        <v>0</v>
      </c>
      <c r="K239" s="199" t="s">
        <v>124</v>
      </c>
      <c r="L239" s="45"/>
      <c r="M239" s="204" t="s">
        <v>19</v>
      </c>
      <c r="N239" s="205" t="s">
        <v>43</v>
      </c>
      <c r="O239" s="85"/>
      <c r="P239" s="206">
        <f>O239*H239</f>
        <v>0</v>
      </c>
      <c r="Q239" s="206">
        <v>0</v>
      </c>
      <c r="R239" s="206">
        <f>Q239*H239</f>
        <v>0</v>
      </c>
      <c r="S239" s="206">
        <v>0</v>
      </c>
      <c r="T239" s="20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08" t="s">
        <v>143</v>
      </c>
      <c r="AT239" s="208" t="s">
        <v>120</v>
      </c>
      <c r="AU239" s="208" t="s">
        <v>82</v>
      </c>
      <c r="AY239" s="18" t="s">
        <v>119</v>
      </c>
      <c r="BE239" s="209">
        <f>IF(N239="základní",J239,0)</f>
        <v>0</v>
      </c>
      <c r="BF239" s="209">
        <f>IF(N239="snížená",J239,0)</f>
        <v>0</v>
      </c>
      <c r="BG239" s="209">
        <f>IF(N239="zákl. přenesená",J239,0)</f>
        <v>0</v>
      </c>
      <c r="BH239" s="209">
        <f>IF(N239="sníž. přenesená",J239,0)</f>
        <v>0</v>
      </c>
      <c r="BI239" s="209">
        <f>IF(N239="nulová",J239,0)</f>
        <v>0</v>
      </c>
      <c r="BJ239" s="18" t="s">
        <v>80</v>
      </c>
      <c r="BK239" s="209">
        <f>ROUND(I239*H239,2)</f>
        <v>0</v>
      </c>
      <c r="BL239" s="18" t="s">
        <v>143</v>
      </c>
      <c r="BM239" s="208" t="s">
        <v>228</v>
      </c>
    </row>
    <row r="240" s="2" customFormat="1">
      <c r="A240" s="39"/>
      <c r="B240" s="40"/>
      <c r="C240" s="41"/>
      <c r="D240" s="210" t="s">
        <v>127</v>
      </c>
      <c r="E240" s="41"/>
      <c r="F240" s="211" t="s">
        <v>229</v>
      </c>
      <c r="G240" s="41"/>
      <c r="H240" s="41"/>
      <c r="I240" s="212"/>
      <c r="J240" s="41"/>
      <c r="K240" s="41"/>
      <c r="L240" s="45"/>
      <c r="M240" s="213"/>
      <c r="N240" s="214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127</v>
      </c>
      <c r="AU240" s="18" t="s">
        <v>82</v>
      </c>
    </row>
    <row r="241" s="2" customFormat="1" ht="33" customHeight="1">
      <c r="A241" s="39"/>
      <c r="B241" s="40"/>
      <c r="C241" s="197" t="s">
        <v>444</v>
      </c>
      <c r="D241" s="197" t="s">
        <v>120</v>
      </c>
      <c r="E241" s="198" t="s">
        <v>231</v>
      </c>
      <c r="F241" s="199" t="s">
        <v>232</v>
      </c>
      <c r="G241" s="200" t="s">
        <v>227</v>
      </c>
      <c r="H241" s="201">
        <v>6130</v>
      </c>
      <c r="I241" s="202"/>
      <c r="J241" s="203">
        <f>ROUND(I241*H241,2)</f>
        <v>0</v>
      </c>
      <c r="K241" s="199" t="s">
        <v>124</v>
      </c>
      <c r="L241" s="45"/>
      <c r="M241" s="204" t="s">
        <v>19</v>
      </c>
      <c r="N241" s="205" t="s">
        <v>43</v>
      </c>
      <c r="O241" s="85"/>
      <c r="P241" s="206">
        <f>O241*H241</f>
        <v>0</v>
      </c>
      <c r="Q241" s="206">
        <v>0.00033</v>
      </c>
      <c r="R241" s="206">
        <f>Q241*H241</f>
        <v>2.0228999999999999</v>
      </c>
      <c r="S241" s="206">
        <v>0</v>
      </c>
      <c r="T241" s="20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08" t="s">
        <v>143</v>
      </c>
      <c r="AT241" s="208" t="s">
        <v>120</v>
      </c>
      <c r="AU241" s="208" t="s">
        <v>82</v>
      </c>
      <c r="AY241" s="18" t="s">
        <v>119</v>
      </c>
      <c r="BE241" s="209">
        <f>IF(N241="základní",J241,0)</f>
        <v>0</v>
      </c>
      <c r="BF241" s="209">
        <f>IF(N241="snížená",J241,0)</f>
        <v>0</v>
      </c>
      <c r="BG241" s="209">
        <f>IF(N241="zákl. přenesená",J241,0)</f>
        <v>0</v>
      </c>
      <c r="BH241" s="209">
        <f>IF(N241="sníž. přenesená",J241,0)</f>
        <v>0</v>
      </c>
      <c r="BI241" s="209">
        <f>IF(N241="nulová",J241,0)</f>
        <v>0</v>
      </c>
      <c r="BJ241" s="18" t="s">
        <v>80</v>
      </c>
      <c r="BK241" s="209">
        <f>ROUND(I241*H241,2)</f>
        <v>0</v>
      </c>
      <c r="BL241" s="18" t="s">
        <v>143</v>
      </c>
      <c r="BM241" s="208" t="s">
        <v>233</v>
      </c>
    </row>
    <row r="242" s="2" customFormat="1">
      <c r="A242" s="39"/>
      <c r="B242" s="40"/>
      <c r="C242" s="41"/>
      <c r="D242" s="210" t="s">
        <v>127</v>
      </c>
      <c r="E242" s="41"/>
      <c r="F242" s="211" t="s">
        <v>234</v>
      </c>
      <c r="G242" s="41"/>
      <c r="H242" s="41"/>
      <c r="I242" s="212"/>
      <c r="J242" s="41"/>
      <c r="K242" s="41"/>
      <c r="L242" s="45"/>
      <c r="M242" s="213"/>
      <c r="N242" s="214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127</v>
      </c>
      <c r="AU242" s="18" t="s">
        <v>82</v>
      </c>
    </row>
    <row r="243" s="2" customFormat="1" ht="33" customHeight="1">
      <c r="A243" s="39"/>
      <c r="B243" s="40"/>
      <c r="C243" s="197" t="s">
        <v>445</v>
      </c>
      <c r="D243" s="197" t="s">
        <v>120</v>
      </c>
      <c r="E243" s="198" t="s">
        <v>236</v>
      </c>
      <c r="F243" s="199" t="s">
        <v>237</v>
      </c>
      <c r="G243" s="200" t="s">
        <v>227</v>
      </c>
      <c r="H243" s="201">
        <v>212</v>
      </c>
      <c r="I243" s="202"/>
      <c r="J243" s="203">
        <f>ROUND(I243*H243,2)</f>
        <v>0</v>
      </c>
      <c r="K243" s="199" t="s">
        <v>124</v>
      </c>
      <c r="L243" s="45"/>
      <c r="M243" s="204" t="s">
        <v>19</v>
      </c>
      <c r="N243" s="205" t="s">
        <v>43</v>
      </c>
      <c r="O243" s="85"/>
      <c r="P243" s="206">
        <f>O243*H243</f>
        <v>0</v>
      </c>
      <c r="Q243" s="206">
        <v>0</v>
      </c>
      <c r="R243" s="206">
        <f>Q243*H243</f>
        <v>0</v>
      </c>
      <c r="S243" s="206">
        <v>0</v>
      </c>
      <c r="T243" s="20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08" t="s">
        <v>143</v>
      </c>
      <c r="AT243" s="208" t="s">
        <v>120</v>
      </c>
      <c r="AU243" s="208" t="s">
        <v>82</v>
      </c>
      <c r="AY243" s="18" t="s">
        <v>119</v>
      </c>
      <c r="BE243" s="209">
        <f>IF(N243="základní",J243,0)</f>
        <v>0</v>
      </c>
      <c r="BF243" s="209">
        <f>IF(N243="snížená",J243,0)</f>
        <v>0</v>
      </c>
      <c r="BG243" s="209">
        <f>IF(N243="zákl. přenesená",J243,0)</f>
        <v>0</v>
      </c>
      <c r="BH243" s="209">
        <f>IF(N243="sníž. přenesená",J243,0)</f>
        <v>0</v>
      </c>
      <c r="BI243" s="209">
        <f>IF(N243="nulová",J243,0)</f>
        <v>0</v>
      </c>
      <c r="BJ243" s="18" t="s">
        <v>80</v>
      </c>
      <c r="BK243" s="209">
        <f>ROUND(I243*H243,2)</f>
        <v>0</v>
      </c>
      <c r="BL243" s="18" t="s">
        <v>143</v>
      </c>
      <c r="BM243" s="208" t="s">
        <v>238</v>
      </c>
    </row>
    <row r="244" s="2" customFormat="1">
      <c r="A244" s="39"/>
      <c r="B244" s="40"/>
      <c r="C244" s="41"/>
      <c r="D244" s="210" t="s">
        <v>127</v>
      </c>
      <c r="E244" s="41"/>
      <c r="F244" s="211" t="s">
        <v>239</v>
      </c>
      <c r="G244" s="41"/>
      <c r="H244" s="41"/>
      <c r="I244" s="212"/>
      <c r="J244" s="41"/>
      <c r="K244" s="41"/>
      <c r="L244" s="45"/>
      <c r="M244" s="213"/>
      <c r="N244" s="214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127</v>
      </c>
      <c r="AU244" s="18" t="s">
        <v>82</v>
      </c>
    </row>
    <row r="245" s="13" customFormat="1">
      <c r="A245" s="13"/>
      <c r="B245" s="229"/>
      <c r="C245" s="230"/>
      <c r="D245" s="215" t="s">
        <v>174</v>
      </c>
      <c r="E245" s="231" t="s">
        <v>19</v>
      </c>
      <c r="F245" s="232" t="s">
        <v>244</v>
      </c>
      <c r="G245" s="230"/>
      <c r="H245" s="231" t="s">
        <v>19</v>
      </c>
      <c r="I245" s="233"/>
      <c r="J245" s="230"/>
      <c r="K245" s="230"/>
      <c r="L245" s="234"/>
      <c r="M245" s="235"/>
      <c r="N245" s="236"/>
      <c r="O245" s="236"/>
      <c r="P245" s="236"/>
      <c r="Q245" s="236"/>
      <c r="R245" s="236"/>
      <c r="S245" s="236"/>
      <c r="T245" s="23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8" t="s">
        <v>174</v>
      </c>
      <c r="AU245" s="238" t="s">
        <v>82</v>
      </c>
      <c r="AV245" s="13" t="s">
        <v>80</v>
      </c>
      <c r="AW245" s="13" t="s">
        <v>33</v>
      </c>
      <c r="AX245" s="13" t="s">
        <v>72</v>
      </c>
      <c r="AY245" s="238" t="s">
        <v>119</v>
      </c>
    </row>
    <row r="246" s="14" customFormat="1">
      <c r="A246" s="14"/>
      <c r="B246" s="239"/>
      <c r="C246" s="240"/>
      <c r="D246" s="215" t="s">
        <v>174</v>
      </c>
      <c r="E246" s="241" t="s">
        <v>19</v>
      </c>
      <c r="F246" s="242" t="s">
        <v>446</v>
      </c>
      <c r="G246" s="240"/>
      <c r="H246" s="243">
        <v>70</v>
      </c>
      <c r="I246" s="244"/>
      <c r="J246" s="240"/>
      <c r="K246" s="240"/>
      <c r="L246" s="245"/>
      <c r="M246" s="246"/>
      <c r="N246" s="247"/>
      <c r="O246" s="247"/>
      <c r="P246" s="247"/>
      <c r="Q246" s="247"/>
      <c r="R246" s="247"/>
      <c r="S246" s="247"/>
      <c r="T246" s="24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9" t="s">
        <v>174</v>
      </c>
      <c r="AU246" s="249" t="s">
        <v>82</v>
      </c>
      <c r="AV246" s="14" t="s">
        <v>82</v>
      </c>
      <c r="AW246" s="14" t="s">
        <v>33</v>
      </c>
      <c r="AX246" s="14" t="s">
        <v>72</v>
      </c>
      <c r="AY246" s="249" t="s">
        <v>119</v>
      </c>
    </row>
    <row r="247" s="13" customFormat="1">
      <c r="A247" s="13"/>
      <c r="B247" s="229"/>
      <c r="C247" s="230"/>
      <c r="D247" s="215" t="s">
        <v>174</v>
      </c>
      <c r="E247" s="231" t="s">
        <v>19</v>
      </c>
      <c r="F247" s="232" t="s">
        <v>311</v>
      </c>
      <c r="G247" s="230"/>
      <c r="H247" s="231" t="s">
        <v>19</v>
      </c>
      <c r="I247" s="233"/>
      <c r="J247" s="230"/>
      <c r="K247" s="230"/>
      <c r="L247" s="234"/>
      <c r="M247" s="235"/>
      <c r="N247" s="236"/>
      <c r="O247" s="236"/>
      <c r="P247" s="236"/>
      <c r="Q247" s="236"/>
      <c r="R247" s="236"/>
      <c r="S247" s="236"/>
      <c r="T247" s="23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8" t="s">
        <v>174</v>
      </c>
      <c r="AU247" s="238" t="s">
        <v>82</v>
      </c>
      <c r="AV247" s="13" t="s">
        <v>80</v>
      </c>
      <c r="AW247" s="13" t="s">
        <v>33</v>
      </c>
      <c r="AX247" s="13" t="s">
        <v>72</v>
      </c>
      <c r="AY247" s="238" t="s">
        <v>119</v>
      </c>
    </row>
    <row r="248" s="14" customFormat="1">
      <c r="A248" s="14"/>
      <c r="B248" s="239"/>
      <c r="C248" s="240"/>
      <c r="D248" s="215" t="s">
        <v>174</v>
      </c>
      <c r="E248" s="241" t="s">
        <v>19</v>
      </c>
      <c r="F248" s="242" t="s">
        <v>447</v>
      </c>
      <c r="G248" s="240"/>
      <c r="H248" s="243">
        <v>142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9" t="s">
        <v>174</v>
      </c>
      <c r="AU248" s="249" t="s">
        <v>82</v>
      </c>
      <c r="AV248" s="14" t="s">
        <v>82</v>
      </c>
      <c r="AW248" s="14" t="s">
        <v>33</v>
      </c>
      <c r="AX248" s="14" t="s">
        <v>72</v>
      </c>
      <c r="AY248" s="249" t="s">
        <v>119</v>
      </c>
    </row>
    <row r="249" s="2" customFormat="1" ht="55.5" customHeight="1">
      <c r="A249" s="39"/>
      <c r="B249" s="40"/>
      <c r="C249" s="197" t="s">
        <v>448</v>
      </c>
      <c r="D249" s="197" t="s">
        <v>120</v>
      </c>
      <c r="E249" s="198" t="s">
        <v>240</v>
      </c>
      <c r="F249" s="199" t="s">
        <v>241</v>
      </c>
      <c r="G249" s="200" t="s">
        <v>227</v>
      </c>
      <c r="H249" s="201">
        <v>70</v>
      </c>
      <c r="I249" s="202"/>
      <c r="J249" s="203">
        <f>ROUND(I249*H249,2)</f>
        <v>0</v>
      </c>
      <c r="K249" s="199" t="s">
        <v>124</v>
      </c>
      <c r="L249" s="45"/>
      <c r="M249" s="204" t="s">
        <v>19</v>
      </c>
      <c r="N249" s="205" t="s">
        <v>43</v>
      </c>
      <c r="O249" s="85"/>
      <c r="P249" s="206">
        <f>O249*H249</f>
        <v>0</v>
      </c>
      <c r="Q249" s="206">
        <v>0.00022000000000000001</v>
      </c>
      <c r="R249" s="206">
        <f>Q249*H249</f>
        <v>0.015400000000000001</v>
      </c>
      <c r="S249" s="206">
        <v>0</v>
      </c>
      <c r="T249" s="20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08" t="s">
        <v>143</v>
      </c>
      <c r="AT249" s="208" t="s">
        <v>120</v>
      </c>
      <c r="AU249" s="208" t="s">
        <v>82</v>
      </c>
      <c r="AY249" s="18" t="s">
        <v>119</v>
      </c>
      <c r="BE249" s="209">
        <f>IF(N249="základní",J249,0)</f>
        <v>0</v>
      </c>
      <c r="BF249" s="209">
        <f>IF(N249="snížená",J249,0)</f>
        <v>0</v>
      </c>
      <c r="BG249" s="209">
        <f>IF(N249="zákl. přenesená",J249,0)</f>
        <v>0</v>
      </c>
      <c r="BH249" s="209">
        <f>IF(N249="sníž. přenesená",J249,0)</f>
        <v>0</v>
      </c>
      <c r="BI249" s="209">
        <f>IF(N249="nulová",J249,0)</f>
        <v>0</v>
      </c>
      <c r="BJ249" s="18" t="s">
        <v>80</v>
      </c>
      <c r="BK249" s="209">
        <f>ROUND(I249*H249,2)</f>
        <v>0</v>
      </c>
      <c r="BL249" s="18" t="s">
        <v>143</v>
      </c>
      <c r="BM249" s="208" t="s">
        <v>242</v>
      </c>
    </row>
    <row r="250" s="2" customFormat="1">
      <c r="A250" s="39"/>
      <c r="B250" s="40"/>
      <c r="C250" s="41"/>
      <c r="D250" s="210" t="s">
        <v>127</v>
      </c>
      <c r="E250" s="41"/>
      <c r="F250" s="211" t="s">
        <v>243</v>
      </c>
      <c r="G250" s="41"/>
      <c r="H250" s="41"/>
      <c r="I250" s="212"/>
      <c r="J250" s="41"/>
      <c r="K250" s="41"/>
      <c r="L250" s="45"/>
      <c r="M250" s="213"/>
      <c r="N250" s="214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127</v>
      </c>
      <c r="AU250" s="18" t="s">
        <v>82</v>
      </c>
    </row>
    <row r="251" s="13" customFormat="1">
      <c r="A251" s="13"/>
      <c r="B251" s="229"/>
      <c r="C251" s="230"/>
      <c r="D251" s="215" t="s">
        <v>174</v>
      </c>
      <c r="E251" s="231" t="s">
        <v>19</v>
      </c>
      <c r="F251" s="232" t="s">
        <v>244</v>
      </c>
      <c r="G251" s="230"/>
      <c r="H251" s="231" t="s">
        <v>19</v>
      </c>
      <c r="I251" s="233"/>
      <c r="J251" s="230"/>
      <c r="K251" s="230"/>
      <c r="L251" s="234"/>
      <c r="M251" s="235"/>
      <c r="N251" s="236"/>
      <c r="O251" s="236"/>
      <c r="P251" s="236"/>
      <c r="Q251" s="236"/>
      <c r="R251" s="236"/>
      <c r="S251" s="236"/>
      <c r="T251" s="23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8" t="s">
        <v>174</v>
      </c>
      <c r="AU251" s="238" t="s">
        <v>82</v>
      </c>
      <c r="AV251" s="13" t="s">
        <v>80</v>
      </c>
      <c r="AW251" s="13" t="s">
        <v>33</v>
      </c>
      <c r="AX251" s="13" t="s">
        <v>72</v>
      </c>
      <c r="AY251" s="238" t="s">
        <v>119</v>
      </c>
    </row>
    <row r="252" s="14" customFormat="1">
      <c r="A252" s="14"/>
      <c r="B252" s="239"/>
      <c r="C252" s="240"/>
      <c r="D252" s="215" t="s">
        <v>174</v>
      </c>
      <c r="E252" s="241" t="s">
        <v>19</v>
      </c>
      <c r="F252" s="242" t="s">
        <v>446</v>
      </c>
      <c r="G252" s="240"/>
      <c r="H252" s="243">
        <v>70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9" t="s">
        <v>174</v>
      </c>
      <c r="AU252" s="249" t="s">
        <v>82</v>
      </c>
      <c r="AV252" s="14" t="s">
        <v>82</v>
      </c>
      <c r="AW252" s="14" t="s">
        <v>33</v>
      </c>
      <c r="AX252" s="14" t="s">
        <v>72</v>
      </c>
      <c r="AY252" s="249" t="s">
        <v>119</v>
      </c>
    </row>
    <row r="253" s="15" customFormat="1">
      <c r="A253" s="15"/>
      <c r="B253" s="250"/>
      <c r="C253" s="251"/>
      <c r="D253" s="215" t="s">
        <v>174</v>
      </c>
      <c r="E253" s="252" t="s">
        <v>19</v>
      </c>
      <c r="F253" s="253" t="s">
        <v>183</v>
      </c>
      <c r="G253" s="251"/>
      <c r="H253" s="254">
        <v>70</v>
      </c>
      <c r="I253" s="255"/>
      <c r="J253" s="251"/>
      <c r="K253" s="251"/>
      <c r="L253" s="256"/>
      <c r="M253" s="257"/>
      <c r="N253" s="258"/>
      <c r="O253" s="258"/>
      <c r="P253" s="258"/>
      <c r="Q253" s="258"/>
      <c r="R253" s="258"/>
      <c r="S253" s="258"/>
      <c r="T253" s="259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0" t="s">
        <v>174</v>
      </c>
      <c r="AU253" s="260" t="s">
        <v>82</v>
      </c>
      <c r="AV253" s="15" t="s">
        <v>143</v>
      </c>
      <c r="AW253" s="15" t="s">
        <v>4</v>
      </c>
      <c r="AX253" s="15" t="s">
        <v>80</v>
      </c>
      <c r="AY253" s="260" t="s">
        <v>119</v>
      </c>
    </row>
    <row r="254" s="2" customFormat="1" ht="62.7" customHeight="1">
      <c r="A254" s="39"/>
      <c r="B254" s="40"/>
      <c r="C254" s="197" t="s">
        <v>449</v>
      </c>
      <c r="D254" s="197" t="s">
        <v>120</v>
      </c>
      <c r="E254" s="198" t="s">
        <v>450</v>
      </c>
      <c r="F254" s="199" t="s">
        <v>451</v>
      </c>
      <c r="G254" s="200" t="s">
        <v>227</v>
      </c>
      <c r="H254" s="201">
        <v>4800</v>
      </c>
      <c r="I254" s="202"/>
      <c r="J254" s="203">
        <f>ROUND(I254*H254,2)</f>
        <v>0</v>
      </c>
      <c r="K254" s="199" t="s">
        <v>124</v>
      </c>
      <c r="L254" s="45"/>
      <c r="M254" s="204" t="s">
        <v>19</v>
      </c>
      <c r="N254" s="205" t="s">
        <v>43</v>
      </c>
      <c r="O254" s="85"/>
      <c r="P254" s="206">
        <f>O254*H254</f>
        <v>0</v>
      </c>
      <c r="Q254" s="206">
        <v>0</v>
      </c>
      <c r="R254" s="206">
        <f>Q254*H254</f>
        <v>0</v>
      </c>
      <c r="S254" s="206">
        <v>0</v>
      </c>
      <c r="T254" s="20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08" t="s">
        <v>143</v>
      </c>
      <c r="AT254" s="208" t="s">
        <v>120</v>
      </c>
      <c r="AU254" s="208" t="s">
        <v>82</v>
      </c>
      <c r="AY254" s="18" t="s">
        <v>119</v>
      </c>
      <c r="BE254" s="209">
        <f>IF(N254="základní",J254,0)</f>
        <v>0</v>
      </c>
      <c r="BF254" s="209">
        <f>IF(N254="snížená",J254,0)</f>
        <v>0</v>
      </c>
      <c r="BG254" s="209">
        <f>IF(N254="zákl. přenesená",J254,0)</f>
        <v>0</v>
      </c>
      <c r="BH254" s="209">
        <f>IF(N254="sníž. přenesená",J254,0)</f>
        <v>0</v>
      </c>
      <c r="BI254" s="209">
        <f>IF(N254="nulová",J254,0)</f>
        <v>0</v>
      </c>
      <c r="BJ254" s="18" t="s">
        <v>80</v>
      </c>
      <c r="BK254" s="209">
        <f>ROUND(I254*H254,2)</f>
        <v>0</v>
      </c>
      <c r="BL254" s="18" t="s">
        <v>143</v>
      </c>
      <c r="BM254" s="208" t="s">
        <v>452</v>
      </c>
    </row>
    <row r="255" s="2" customFormat="1">
      <c r="A255" s="39"/>
      <c r="B255" s="40"/>
      <c r="C255" s="41"/>
      <c r="D255" s="210" t="s">
        <v>127</v>
      </c>
      <c r="E255" s="41"/>
      <c r="F255" s="211" t="s">
        <v>453</v>
      </c>
      <c r="G255" s="41"/>
      <c r="H255" s="41"/>
      <c r="I255" s="212"/>
      <c r="J255" s="41"/>
      <c r="K255" s="41"/>
      <c r="L255" s="45"/>
      <c r="M255" s="213"/>
      <c r="N255" s="214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127</v>
      </c>
      <c r="AU255" s="18" t="s">
        <v>82</v>
      </c>
    </row>
    <row r="256" s="2" customFormat="1">
      <c r="A256" s="39"/>
      <c r="B256" s="40"/>
      <c r="C256" s="41"/>
      <c r="D256" s="215" t="s">
        <v>141</v>
      </c>
      <c r="E256" s="41"/>
      <c r="F256" s="216" t="s">
        <v>454</v>
      </c>
      <c r="G256" s="41"/>
      <c r="H256" s="41"/>
      <c r="I256" s="212"/>
      <c r="J256" s="41"/>
      <c r="K256" s="41"/>
      <c r="L256" s="45"/>
      <c r="M256" s="213"/>
      <c r="N256" s="214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141</v>
      </c>
      <c r="AU256" s="18" t="s">
        <v>82</v>
      </c>
    </row>
    <row r="257" s="2" customFormat="1" ht="66.75" customHeight="1">
      <c r="A257" s="39"/>
      <c r="B257" s="40"/>
      <c r="C257" s="197" t="s">
        <v>455</v>
      </c>
      <c r="D257" s="197" t="s">
        <v>120</v>
      </c>
      <c r="E257" s="198" t="s">
        <v>456</v>
      </c>
      <c r="F257" s="199" t="s">
        <v>457</v>
      </c>
      <c r="G257" s="200" t="s">
        <v>227</v>
      </c>
      <c r="H257" s="201">
        <v>77</v>
      </c>
      <c r="I257" s="202"/>
      <c r="J257" s="203">
        <f>ROUND(I257*H257,2)</f>
        <v>0</v>
      </c>
      <c r="K257" s="199" t="s">
        <v>124</v>
      </c>
      <c r="L257" s="45"/>
      <c r="M257" s="204" t="s">
        <v>19</v>
      </c>
      <c r="N257" s="205" t="s">
        <v>43</v>
      </c>
      <c r="O257" s="85"/>
      <c r="P257" s="206">
        <f>O257*H257</f>
        <v>0</v>
      </c>
      <c r="Q257" s="206">
        <v>0</v>
      </c>
      <c r="R257" s="206">
        <f>Q257*H257</f>
        <v>0</v>
      </c>
      <c r="S257" s="206">
        <v>0.085999999999999993</v>
      </c>
      <c r="T257" s="207">
        <f>S257*H257</f>
        <v>6.6219999999999999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08" t="s">
        <v>143</v>
      </c>
      <c r="AT257" s="208" t="s">
        <v>120</v>
      </c>
      <c r="AU257" s="208" t="s">
        <v>82</v>
      </c>
      <c r="AY257" s="18" t="s">
        <v>119</v>
      </c>
      <c r="BE257" s="209">
        <f>IF(N257="základní",J257,0)</f>
        <v>0</v>
      </c>
      <c r="BF257" s="209">
        <f>IF(N257="snížená",J257,0)</f>
        <v>0</v>
      </c>
      <c r="BG257" s="209">
        <f>IF(N257="zákl. přenesená",J257,0)</f>
        <v>0</v>
      </c>
      <c r="BH257" s="209">
        <f>IF(N257="sníž. přenesená",J257,0)</f>
        <v>0</v>
      </c>
      <c r="BI257" s="209">
        <f>IF(N257="nulová",J257,0)</f>
        <v>0</v>
      </c>
      <c r="BJ257" s="18" t="s">
        <v>80</v>
      </c>
      <c r="BK257" s="209">
        <f>ROUND(I257*H257,2)</f>
        <v>0</v>
      </c>
      <c r="BL257" s="18" t="s">
        <v>143</v>
      </c>
      <c r="BM257" s="208" t="s">
        <v>458</v>
      </c>
    </row>
    <row r="258" s="2" customFormat="1">
      <c r="A258" s="39"/>
      <c r="B258" s="40"/>
      <c r="C258" s="41"/>
      <c r="D258" s="210" t="s">
        <v>127</v>
      </c>
      <c r="E258" s="41"/>
      <c r="F258" s="211" t="s">
        <v>459</v>
      </c>
      <c r="G258" s="41"/>
      <c r="H258" s="41"/>
      <c r="I258" s="212"/>
      <c r="J258" s="41"/>
      <c r="K258" s="41"/>
      <c r="L258" s="45"/>
      <c r="M258" s="213"/>
      <c r="N258" s="214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127</v>
      </c>
      <c r="AU258" s="18" t="s">
        <v>82</v>
      </c>
    </row>
    <row r="259" s="13" customFormat="1">
      <c r="A259" s="13"/>
      <c r="B259" s="229"/>
      <c r="C259" s="230"/>
      <c r="D259" s="215" t="s">
        <v>174</v>
      </c>
      <c r="E259" s="231" t="s">
        <v>19</v>
      </c>
      <c r="F259" s="232" t="s">
        <v>460</v>
      </c>
      <c r="G259" s="230"/>
      <c r="H259" s="231" t="s">
        <v>19</v>
      </c>
      <c r="I259" s="233"/>
      <c r="J259" s="230"/>
      <c r="K259" s="230"/>
      <c r="L259" s="234"/>
      <c r="M259" s="235"/>
      <c r="N259" s="236"/>
      <c r="O259" s="236"/>
      <c r="P259" s="236"/>
      <c r="Q259" s="236"/>
      <c r="R259" s="236"/>
      <c r="S259" s="236"/>
      <c r="T259" s="23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8" t="s">
        <v>174</v>
      </c>
      <c r="AU259" s="238" t="s">
        <v>82</v>
      </c>
      <c r="AV259" s="13" t="s">
        <v>80</v>
      </c>
      <c r="AW259" s="13" t="s">
        <v>33</v>
      </c>
      <c r="AX259" s="13" t="s">
        <v>72</v>
      </c>
      <c r="AY259" s="238" t="s">
        <v>119</v>
      </c>
    </row>
    <row r="260" s="14" customFormat="1">
      <c r="A260" s="14"/>
      <c r="B260" s="239"/>
      <c r="C260" s="240"/>
      <c r="D260" s="215" t="s">
        <v>174</v>
      </c>
      <c r="E260" s="241" t="s">
        <v>19</v>
      </c>
      <c r="F260" s="242" t="s">
        <v>461</v>
      </c>
      <c r="G260" s="240"/>
      <c r="H260" s="243">
        <v>50</v>
      </c>
      <c r="I260" s="244"/>
      <c r="J260" s="240"/>
      <c r="K260" s="240"/>
      <c r="L260" s="245"/>
      <c r="M260" s="246"/>
      <c r="N260" s="247"/>
      <c r="O260" s="247"/>
      <c r="P260" s="247"/>
      <c r="Q260" s="247"/>
      <c r="R260" s="247"/>
      <c r="S260" s="247"/>
      <c r="T260" s="24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9" t="s">
        <v>174</v>
      </c>
      <c r="AU260" s="249" t="s">
        <v>82</v>
      </c>
      <c r="AV260" s="14" t="s">
        <v>82</v>
      </c>
      <c r="AW260" s="14" t="s">
        <v>33</v>
      </c>
      <c r="AX260" s="14" t="s">
        <v>72</v>
      </c>
      <c r="AY260" s="249" t="s">
        <v>119</v>
      </c>
    </row>
    <row r="261" s="13" customFormat="1">
      <c r="A261" s="13"/>
      <c r="B261" s="229"/>
      <c r="C261" s="230"/>
      <c r="D261" s="215" t="s">
        <v>174</v>
      </c>
      <c r="E261" s="231" t="s">
        <v>19</v>
      </c>
      <c r="F261" s="232" t="s">
        <v>389</v>
      </c>
      <c r="G261" s="230"/>
      <c r="H261" s="231" t="s">
        <v>19</v>
      </c>
      <c r="I261" s="233"/>
      <c r="J261" s="230"/>
      <c r="K261" s="230"/>
      <c r="L261" s="234"/>
      <c r="M261" s="235"/>
      <c r="N261" s="236"/>
      <c r="O261" s="236"/>
      <c r="P261" s="236"/>
      <c r="Q261" s="236"/>
      <c r="R261" s="236"/>
      <c r="S261" s="236"/>
      <c r="T261" s="23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8" t="s">
        <v>174</v>
      </c>
      <c r="AU261" s="238" t="s">
        <v>82</v>
      </c>
      <c r="AV261" s="13" t="s">
        <v>80</v>
      </c>
      <c r="AW261" s="13" t="s">
        <v>33</v>
      </c>
      <c r="AX261" s="13" t="s">
        <v>72</v>
      </c>
      <c r="AY261" s="238" t="s">
        <v>119</v>
      </c>
    </row>
    <row r="262" s="14" customFormat="1">
      <c r="A262" s="14"/>
      <c r="B262" s="239"/>
      <c r="C262" s="240"/>
      <c r="D262" s="215" t="s">
        <v>174</v>
      </c>
      <c r="E262" s="241" t="s">
        <v>19</v>
      </c>
      <c r="F262" s="242" t="s">
        <v>462</v>
      </c>
      <c r="G262" s="240"/>
      <c r="H262" s="243">
        <v>18</v>
      </c>
      <c r="I262" s="244"/>
      <c r="J262" s="240"/>
      <c r="K262" s="240"/>
      <c r="L262" s="245"/>
      <c r="M262" s="246"/>
      <c r="N262" s="247"/>
      <c r="O262" s="247"/>
      <c r="P262" s="247"/>
      <c r="Q262" s="247"/>
      <c r="R262" s="247"/>
      <c r="S262" s="247"/>
      <c r="T262" s="24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9" t="s">
        <v>174</v>
      </c>
      <c r="AU262" s="249" t="s">
        <v>82</v>
      </c>
      <c r="AV262" s="14" t="s">
        <v>82</v>
      </c>
      <c r="AW262" s="14" t="s">
        <v>33</v>
      </c>
      <c r="AX262" s="14" t="s">
        <v>72</v>
      </c>
      <c r="AY262" s="249" t="s">
        <v>119</v>
      </c>
    </row>
    <row r="263" s="13" customFormat="1">
      <c r="A263" s="13"/>
      <c r="B263" s="229"/>
      <c r="C263" s="230"/>
      <c r="D263" s="215" t="s">
        <v>174</v>
      </c>
      <c r="E263" s="231" t="s">
        <v>19</v>
      </c>
      <c r="F263" s="232" t="s">
        <v>394</v>
      </c>
      <c r="G263" s="230"/>
      <c r="H263" s="231" t="s">
        <v>19</v>
      </c>
      <c r="I263" s="233"/>
      <c r="J263" s="230"/>
      <c r="K263" s="230"/>
      <c r="L263" s="234"/>
      <c r="M263" s="235"/>
      <c r="N263" s="236"/>
      <c r="O263" s="236"/>
      <c r="P263" s="236"/>
      <c r="Q263" s="236"/>
      <c r="R263" s="236"/>
      <c r="S263" s="236"/>
      <c r="T263" s="23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8" t="s">
        <v>174</v>
      </c>
      <c r="AU263" s="238" t="s">
        <v>82</v>
      </c>
      <c r="AV263" s="13" t="s">
        <v>80</v>
      </c>
      <c r="AW263" s="13" t="s">
        <v>33</v>
      </c>
      <c r="AX263" s="13" t="s">
        <v>72</v>
      </c>
      <c r="AY263" s="238" t="s">
        <v>119</v>
      </c>
    </row>
    <row r="264" s="14" customFormat="1">
      <c r="A264" s="14"/>
      <c r="B264" s="239"/>
      <c r="C264" s="240"/>
      <c r="D264" s="215" t="s">
        <v>174</v>
      </c>
      <c r="E264" s="241" t="s">
        <v>19</v>
      </c>
      <c r="F264" s="242" t="s">
        <v>209</v>
      </c>
      <c r="G264" s="240"/>
      <c r="H264" s="243">
        <v>9</v>
      </c>
      <c r="I264" s="244"/>
      <c r="J264" s="240"/>
      <c r="K264" s="240"/>
      <c r="L264" s="245"/>
      <c r="M264" s="246"/>
      <c r="N264" s="247"/>
      <c r="O264" s="247"/>
      <c r="P264" s="247"/>
      <c r="Q264" s="247"/>
      <c r="R264" s="247"/>
      <c r="S264" s="247"/>
      <c r="T264" s="24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9" t="s">
        <v>174</v>
      </c>
      <c r="AU264" s="249" t="s">
        <v>82</v>
      </c>
      <c r="AV264" s="14" t="s">
        <v>82</v>
      </c>
      <c r="AW264" s="14" t="s">
        <v>33</v>
      </c>
      <c r="AX264" s="14" t="s">
        <v>72</v>
      </c>
      <c r="AY264" s="249" t="s">
        <v>119</v>
      </c>
    </row>
    <row r="265" s="15" customFormat="1">
      <c r="A265" s="15"/>
      <c r="B265" s="250"/>
      <c r="C265" s="251"/>
      <c r="D265" s="215" t="s">
        <v>174</v>
      </c>
      <c r="E265" s="252" t="s">
        <v>19</v>
      </c>
      <c r="F265" s="253" t="s">
        <v>183</v>
      </c>
      <c r="G265" s="251"/>
      <c r="H265" s="254">
        <v>77</v>
      </c>
      <c r="I265" s="255"/>
      <c r="J265" s="251"/>
      <c r="K265" s="251"/>
      <c r="L265" s="256"/>
      <c r="M265" s="257"/>
      <c r="N265" s="258"/>
      <c r="O265" s="258"/>
      <c r="P265" s="258"/>
      <c r="Q265" s="258"/>
      <c r="R265" s="258"/>
      <c r="S265" s="258"/>
      <c r="T265" s="259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0" t="s">
        <v>174</v>
      </c>
      <c r="AU265" s="260" t="s">
        <v>82</v>
      </c>
      <c r="AV265" s="15" t="s">
        <v>143</v>
      </c>
      <c r="AW265" s="15" t="s">
        <v>4</v>
      </c>
      <c r="AX265" s="15" t="s">
        <v>80</v>
      </c>
      <c r="AY265" s="260" t="s">
        <v>119</v>
      </c>
    </row>
    <row r="266" s="2" customFormat="1" ht="66.75" customHeight="1">
      <c r="A266" s="39"/>
      <c r="B266" s="40"/>
      <c r="C266" s="197" t="s">
        <v>463</v>
      </c>
      <c r="D266" s="197" t="s">
        <v>120</v>
      </c>
      <c r="E266" s="198" t="s">
        <v>249</v>
      </c>
      <c r="F266" s="199" t="s">
        <v>250</v>
      </c>
      <c r="G266" s="200" t="s">
        <v>167</v>
      </c>
      <c r="H266" s="201">
        <v>3070</v>
      </c>
      <c r="I266" s="202"/>
      <c r="J266" s="203">
        <f>ROUND(I266*H266,2)</f>
        <v>0</v>
      </c>
      <c r="K266" s="199" t="s">
        <v>124</v>
      </c>
      <c r="L266" s="45"/>
      <c r="M266" s="204" t="s">
        <v>19</v>
      </c>
      <c r="N266" s="205" t="s">
        <v>43</v>
      </c>
      <c r="O266" s="85"/>
      <c r="P266" s="206">
        <f>O266*H266</f>
        <v>0</v>
      </c>
      <c r="Q266" s="206">
        <v>0</v>
      </c>
      <c r="R266" s="206">
        <f>Q266*H266</f>
        <v>0</v>
      </c>
      <c r="S266" s="206">
        <v>0.126</v>
      </c>
      <c r="T266" s="207">
        <f>S266*H266</f>
        <v>386.81999999999999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08" t="s">
        <v>143</v>
      </c>
      <c r="AT266" s="208" t="s">
        <v>120</v>
      </c>
      <c r="AU266" s="208" t="s">
        <v>82</v>
      </c>
      <c r="AY266" s="18" t="s">
        <v>119</v>
      </c>
      <c r="BE266" s="209">
        <f>IF(N266="základní",J266,0)</f>
        <v>0</v>
      </c>
      <c r="BF266" s="209">
        <f>IF(N266="snížená",J266,0)</f>
        <v>0</v>
      </c>
      <c r="BG266" s="209">
        <f>IF(N266="zákl. přenesená",J266,0)</f>
        <v>0</v>
      </c>
      <c r="BH266" s="209">
        <f>IF(N266="sníž. přenesená",J266,0)</f>
        <v>0</v>
      </c>
      <c r="BI266" s="209">
        <f>IF(N266="nulová",J266,0)</f>
        <v>0</v>
      </c>
      <c r="BJ266" s="18" t="s">
        <v>80</v>
      </c>
      <c r="BK266" s="209">
        <f>ROUND(I266*H266,2)</f>
        <v>0</v>
      </c>
      <c r="BL266" s="18" t="s">
        <v>143</v>
      </c>
      <c r="BM266" s="208" t="s">
        <v>251</v>
      </c>
    </row>
    <row r="267" s="2" customFormat="1">
      <c r="A267" s="39"/>
      <c r="B267" s="40"/>
      <c r="C267" s="41"/>
      <c r="D267" s="210" t="s">
        <v>127</v>
      </c>
      <c r="E267" s="41"/>
      <c r="F267" s="211" t="s">
        <v>252</v>
      </c>
      <c r="G267" s="41"/>
      <c r="H267" s="41"/>
      <c r="I267" s="212"/>
      <c r="J267" s="41"/>
      <c r="K267" s="41"/>
      <c r="L267" s="45"/>
      <c r="M267" s="213"/>
      <c r="N267" s="214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127</v>
      </c>
      <c r="AU267" s="18" t="s">
        <v>82</v>
      </c>
    </row>
    <row r="268" s="2" customFormat="1" ht="62.7" customHeight="1">
      <c r="A268" s="39"/>
      <c r="B268" s="40"/>
      <c r="C268" s="197" t="s">
        <v>464</v>
      </c>
      <c r="D268" s="197" t="s">
        <v>120</v>
      </c>
      <c r="E268" s="198" t="s">
        <v>465</v>
      </c>
      <c r="F268" s="199" t="s">
        <v>466</v>
      </c>
      <c r="G268" s="200" t="s">
        <v>227</v>
      </c>
      <c r="H268" s="201">
        <v>47.5</v>
      </c>
      <c r="I268" s="202"/>
      <c r="J268" s="203">
        <f>ROUND(I268*H268,2)</f>
        <v>0</v>
      </c>
      <c r="K268" s="199" t="s">
        <v>124</v>
      </c>
      <c r="L268" s="45"/>
      <c r="M268" s="204" t="s">
        <v>19</v>
      </c>
      <c r="N268" s="205" t="s">
        <v>43</v>
      </c>
      <c r="O268" s="85"/>
      <c r="P268" s="206">
        <f>O268*H268</f>
        <v>0</v>
      </c>
      <c r="Q268" s="206">
        <v>0</v>
      </c>
      <c r="R268" s="206">
        <f>Q268*H268</f>
        <v>0</v>
      </c>
      <c r="S268" s="206">
        <v>0.97999999999999998</v>
      </c>
      <c r="T268" s="207">
        <f>S268*H268</f>
        <v>46.549999999999997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08" t="s">
        <v>143</v>
      </c>
      <c r="AT268" s="208" t="s">
        <v>120</v>
      </c>
      <c r="AU268" s="208" t="s">
        <v>82</v>
      </c>
      <c r="AY268" s="18" t="s">
        <v>119</v>
      </c>
      <c r="BE268" s="209">
        <f>IF(N268="základní",J268,0)</f>
        <v>0</v>
      </c>
      <c r="BF268" s="209">
        <f>IF(N268="snížená",J268,0)</f>
        <v>0</v>
      </c>
      <c r="BG268" s="209">
        <f>IF(N268="zákl. přenesená",J268,0)</f>
        <v>0</v>
      </c>
      <c r="BH268" s="209">
        <f>IF(N268="sníž. přenesená",J268,0)</f>
        <v>0</v>
      </c>
      <c r="BI268" s="209">
        <f>IF(N268="nulová",J268,0)</f>
        <v>0</v>
      </c>
      <c r="BJ268" s="18" t="s">
        <v>80</v>
      </c>
      <c r="BK268" s="209">
        <f>ROUND(I268*H268,2)</f>
        <v>0</v>
      </c>
      <c r="BL268" s="18" t="s">
        <v>143</v>
      </c>
      <c r="BM268" s="208" t="s">
        <v>467</v>
      </c>
    </row>
    <row r="269" s="2" customFormat="1">
      <c r="A269" s="39"/>
      <c r="B269" s="40"/>
      <c r="C269" s="41"/>
      <c r="D269" s="210" t="s">
        <v>127</v>
      </c>
      <c r="E269" s="41"/>
      <c r="F269" s="211" t="s">
        <v>468</v>
      </c>
      <c r="G269" s="41"/>
      <c r="H269" s="41"/>
      <c r="I269" s="212"/>
      <c r="J269" s="41"/>
      <c r="K269" s="41"/>
      <c r="L269" s="45"/>
      <c r="M269" s="213"/>
      <c r="N269" s="214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127</v>
      </c>
      <c r="AU269" s="18" t="s">
        <v>82</v>
      </c>
    </row>
    <row r="270" s="13" customFormat="1">
      <c r="A270" s="13"/>
      <c r="B270" s="229"/>
      <c r="C270" s="230"/>
      <c r="D270" s="215" t="s">
        <v>174</v>
      </c>
      <c r="E270" s="231" t="s">
        <v>19</v>
      </c>
      <c r="F270" s="232" t="s">
        <v>385</v>
      </c>
      <c r="G270" s="230"/>
      <c r="H270" s="231" t="s">
        <v>19</v>
      </c>
      <c r="I270" s="233"/>
      <c r="J270" s="230"/>
      <c r="K270" s="230"/>
      <c r="L270" s="234"/>
      <c r="M270" s="235"/>
      <c r="N270" s="236"/>
      <c r="O270" s="236"/>
      <c r="P270" s="236"/>
      <c r="Q270" s="236"/>
      <c r="R270" s="236"/>
      <c r="S270" s="236"/>
      <c r="T270" s="23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8" t="s">
        <v>174</v>
      </c>
      <c r="AU270" s="238" t="s">
        <v>82</v>
      </c>
      <c r="AV270" s="13" t="s">
        <v>80</v>
      </c>
      <c r="AW270" s="13" t="s">
        <v>33</v>
      </c>
      <c r="AX270" s="13" t="s">
        <v>72</v>
      </c>
      <c r="AY270" s="238" t="s">
        <v>119</v>
      </c>
    </row>
    <row r="271" s="14" customFormat="1">
      <c r="A271" s="14"/>
      <c r="B271" s="239"/>
      <c r="C271" s="240"/>
      <c r="D271" s="215" t="s">
        <v>174</v>
      </c>
      <c r="E271" s="241" t="s">
        <v>19</v>
      </c>
      <c r="F271" s="242" t="s">
        <v>209</v>
      </c>
      <c r="G271" s="240"/>
      <c r="H271" s="243">
        <v>9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9" t="s">
        <v>174</v>
      </c>
      <c r="AU271" s="249" t="s">
        <v>82</v>
      </c>
      <c r="AV271" s="14" t="s">
        <v>82</v>
      </c>
      <c r="AW271" s="14" t="s">
        <v>33</v>
      </c>
      <c r="AX271" s="14" t="s">
        <v>72</v>
      </c>
      <c r="AY271" s="249" t="s">
        <v>119</v>
      </c>
    </row>
    <row r="272" s="13" customFormat="1">
      <c r="A272" s="13"/>
      <c r="B272" s="229"/>
      <c r="C272" s="230"/>
      <c r="D272" s="215" t="s">
        <v>174</v>
      </c>
      <c r="E272" s="231" t="s">
        <v>19</v>
      </c>
      <c r="F272" s="232" t="s">
        <v>387</v>
      </c>
      <c r="G272" s="230"/>
      <c r="H272" s="231" t="s">
        <v>19</v>
      </c>
      <c r="I272" s="233"/>
      <c r="J272" s="230"/>
      <c r="K272" s="230"/>
      <c r="L272" s="234"/>
      <c r="M272" s="235"/>
      <c r="N272" s="236"/>
      <c r="O272" s="236"/>
      <c r="P272" s="236"/>
      <c r="Q272" s="236"/>
      <c r="R272" s="236"/>
      <c r="S272" s="236"/>
      <c r="T272" s="23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8" t="s">
        <v>174</v>
      </c>
      <c r="AU272" s="238" t="s">
        <v>82</v>
      </c>
      <c r="AV272" s="13" t="s">
        <v>80</v>
      </c>
      <c r="AW272" s="13" t="s">
        <v>33</v>
      </c>
      <c r="AX272" s="13" t="s">
        <v>72</v>
      </c>
      <c r="AY272" s="238" t="s">
        <v>119</v>
      </c>
    </row>
    <row r="273" s="14" customFormat="1">
      <c r="A273" s="14"/>
      <c r="B273" s="239"/>
      <c r="C273" s="240"/>
      <c r="D273" s="215" t="s">
        <v>174</v>
      </c>
      <c r="E273" s="241" t="s">
        <v>19</v>
      </c>
      <c r="F273" s="242" t="s">
        <v>209</v>
      </c>
      <c r="G273" s="240"/>
      <c r="H273" s="243">
        <v>9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9" t="s">
        <v>174</v>
      </c>
      <c r="AU273" s="249" t="s">
        <v>82</v>
      </c>
      <c r="AV273" s="14" t="s">
        <v>82</v>
      </c>
      <c r="AW273" s="14" t="s">
        <v>33</v>
      </c>
      <c r="AX273" s="14" t="s">
        <v>72</v>
      </c>
      <c r="AY273" s="249" t="s">
        <v>119</v>
      </c>
    </row>
    <row r="274" s="13" customFormat="1">
      <c r="A274" s="13"/>
      <c r="B274" s="229"/>
      <c r="C274" s="230"/>
      <c r="D274" s="215" t="s">
        <v>174</v>
      </c>
      <c r="E274" s="231" t="s">
        <v>19</v>
      </c>
      <c r="F274" s="232" t="s">
        <v>388</v>
      </c>
      <c r="G274" s="230"/>
      <c r="H274" s="231" t="s">
        <v>19</v>
      </c>
      <c r="I274" s="233"/>
      <c r="J274" s="230"/>
      <c r="K274" s="230"/>
      <c r="L274" s="234"/>
      <c r="M274" s="235"/>
      <c r="N274" s="236"/>
      <c r="O274" s="236"/>
      <c r="P274" s="236"/>
      <c r="Q274" s="236"/>
      <c r="R274" s="236"/>
      <c r="S274" s="236"/>
      <c r="T274" s="23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8" t="s">
        <v>174</v>
      </c>
      <c r="AU274" s="238" t="s">
        <v>82</v>
      </c>
      <c r="AV274" s="13" t="s">
        <v>80</v>
      </c>
      <c r="AW274" s="13" t="s">
        <v>33</v>
      </c>
      <c r="AX274" s="13" t="s">
        <v>72</v>
      </c>
      <c r="AY274" s="238" t="s">
        <v>119</v>
      </c>
    </row>
    <row r="275" s="14" customFormat="1">
      <c r="A275" s="14"/>
      <c r="B275" s="239"/>
      <c r="C275" s="240"/>
      <c r="D275" s="215" t="s">
        <v>174</v>
      </c>
      <c r="E275" s="241" t="s">
        <v>19</v>
      </c>
      <c r="F275" s="242" t="s">
        <v>469</v>
      </c>
      <c r="G275" s="240"/>
      <c r="H275" s="243">
        <v>8.5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9" t="s">
        <v>174</v>
      </c>
      <c r="AU275" s="249" t="s">
        <v>82</v>
      </c>
      <c r="AV275" s="14" t="s">
        <v>82</v>
      </c>
      <c r="AW275" s="14" t="s">
        <v>33</v>
      </c>
      <c r="AX275" s="14" t="s">
        <v>72</v>
      </c>
      <c r="AY275" s="249" t="s">
        <v>119</v>
      </c>
    </row>
    <row r="276" s="13" customFormat="1">
      <c r="A276" s="13"/>
      <c r="B276" s="229"/>
      <c r="C276" s="230"/>
      <c r="D276" s="215" t="s">
        <v>174</v>
      </c>
      <c r="E276" s="231" t="s">
        <v>19</v>
      </c>
      <c r="F276" s="232" t="s">
        <v>395</v>
      </c>
      <c r="G276" s="230"/>
      <c r="H276" s="231" t="s">
        <v>19</v>
      </c>
      <c r="I276" s="233"/>
      <c r="J276" s="230"/>
      <c r="K276" s="230"/>
      <c r="L276" s="234"/>
      <c r="M276" s="235"/>
      <c r="N276" s="236"/>
      <c r="O276" s="236"/>
      <c r="P276" s="236"/>
      <c r="Q276" s="236"/>
      <c r="R276" s="236"/>
      <c r="S276" s="236"/>
      <c r="T276" s="23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8" t="s">
        <v>174</v>
      </c>
      <c r="AU276" s="238" t="s">
        <v>82</v>
      </c>
      <c r="AV276" s="13" t="s">
        <v>80</v>
      </c>
      <c r="AW276" s="13" t="s">
        <v>33</v>
      </c>
      <c r="AX276" s="13" t="s">
        <v>72</v>
      </c>
      <c r="AY276" s="238" t="s">
        <v>119</v>
      </c>
    </row>
    <row r="277" s="14" customFormat="1">
      <c r="A277" s="14"/>
      <c r="B277" s="239"/>
      <c r="C277" s="240"/>
      <c r="D277" s="215" t="s">
        <v>174</v>
      </c>
      <c r="E277" s="241" t="s">
        <v>19</v>
      </c>
      <c r="F277" s="242" t="s">
        <v>198</v>
      </c>
      <c r="G277" s="240"/>
      <c r="H277" s="243">
        <v>8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9" t="s">
        <v>174</v>
      </c>
      <c r="AU277" s="249" t="s">
        <v>82</v>
      </c>
      <c r="AV277" s="14" t="s">
        <v>82</v>
      </c>
      <c r="AW277" s="14" t="s">
        <v>33</v>
      </c>
      <c r="AX277" s="14" t="s">
        <v>72</v>
      </c>
      <c r="AY277" s="249" t="s">
        <v>119</v>
      </c>
    </row>
    <row r="278" s="13" customFormat="1">
      <c r="A278" s="13"/>
      <c r="B278" s="229"/>
      <c r="C278" s="230"/>
      <c r="D278" s="215" t="s">
        <v>174</v>
      </c>
      <c r="E278" s="231" t="s">
        <v>19</v>
      </c>
      <c r="F278" s="232" t="s">
        <v>397</v>
      </c>
      <c r="G278" s="230"/>
      <c r="H278" s="231" t="s">
        <v>19</v>
      </c>
      <c r="I278" s="233"/>
      <c r="J278" s="230"/>
      <c r="K278" s="230"/>
      <c r="L278" s="234"/>
      <c r="M278" s="235"/>
      <c r="N278" s="236"/>
      <c r="O278" s="236"/>
      <c r="P278" s="236"/>
      <c r="Q278" s="236"/>
      <c r="R278" s="236"/>
      <c r="S278" s="236"/>
      <c r="T278" s="23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8" t="s">
        <v>174</v>
      </c>
      <c r="AU278" s="238" t="s">
        <v>82</v>
      </c>
      <c r="AV278" s="13" t="s">
        <v>80</v>
      </c>
      <c r="AW278" s="13" t="s">
        <v>33</v>
      </c>
      <c r="AX278" s="13" t="s">
        <v>72</v>
      </c>
      <c r="AY278" s="238" t="s">
        <v>119</v>
      </c>
    </row>
    <row r="279" s="14" customFormat="1">
      <c r="A279" s="14"/>
      <c r="B279" s="239"/>
      <c r="C279" s="240"/>
      <c r="D279" s="215" t="s">
        <v>174</v>
      </c>
      <c r="E279" s="241" t="s">
        <v>19</v>
      </c>
      <c r="F279" s="242" t="s">
        <v>230</v>
      </c>
      <c r="G279" s="240"/>
      <c r="H279" s="243">
        <v>13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9" t="s">
        <v>174</v>
      </c>
      <c r="AU279" s="249" t="s">
        <v>82</v>
      </c>
      <c r="AV279" s="14" t="s">
        <v>82</v>
      </c>
      <c r="AW279" s="14" t="s">
        <v>33</v>
      </c>
      <c r="AX279" s="14" t="s">
        <v>72</v>
      </c>
      <c r="AY279" s="249" t="s">
        <v>119</v>
      </c>
    </row>
    <row r="280" s="2" customFormat="1" ht="62.7" customHeight="1">
      <c r="A280" s="39"/>
      <c r="B280" s="40"/>
      <c r="C280" s="197" t="s">
        <v>470</v>
      </c>
      <c r="D280" s="197" t="s">
        <v>120</v>
      </c>
      <c r="E280" s="198" t="s">
        <v>471</v>
      </c>
      <c r="F280" s="199" t="s">
        <v>472</v>
      </c>
      <c r="G280" s="200" t="s">
        <v>227</v>
      </c>
      <c r="H280" s="201">
        <v>23.5</v>
      </c>
      <c r="I280" s="202"/>
      <c r="J280" s="203">
        <f>ROUND(I280*H280,2)</f>
        <v>0</v>
      </c>
      <c r="K280" s="199" t="s">
        <v>124</v>
      </c>
      <c r="L280" s="45"/>
      <c r="M280" s="204" t="s">
        <v>19</v>
      </c>
      <c r="N280" s="205" t="s">
        <v>43</v>
      </c>
      <c r="O280" s="85"/>
      <c r="P280" s="206">
        <f>O280*H280</f>
        <v>0</v>
      </c>
      <c r="Q280" s="206">
        <v>0</v>
      </c>
      <c r="R280" s="206">
        <f>Q280*H280</f>
        <v>0</v>
      </c>
      <c r="S280" s="206">
        <v>2.0550000000000002</v>
      </c>
      <c r="T280" s="207">
        <f>S280*H280</f>
        <v>48.292500000000004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08" t="s">
        <v>143</v>
      </c>
      <c r="AT280" s="208" t="s">
        <v>120</v>
      </c>
      <c r="AU280" s="208" t="s">
        <v>82</v>
      </c>
      <c r="AY280" s="18" t="s">
        <v>119</v>
      </c>
      <c r="BE280" s="209">
        <f>IF(N280="základní",J280,0)</f>
        <v>0</v>
      </c>
      <c r="BF280" s="209">
        <f>IF(N280="snížená",J280,0)</f>
        <v>0</v>
      </c>
      <c r="BG280" s="209">
        <f>IF(N280="zákl. přenesená",J280,0)</f>
        <v>0</v>
      </c>
      <c r="BH280" s="209">
        <f>IF(N280="sníž. přenesená",J280,0)</f>
        <v>0</v>
      </c>
      <c r="BI280" s="209">
        <f>IF(N280="nulová",J280,0)</f>
        <v>0</v>
      </c>
      <c r="BJ280" s="18" t="s">
        <v>80</v>
      </c>
      <c r="BK280" s="209">
        <f>ROUND(I280*H280,2)</f>
        <v>0</v>
      </c>
      <c r="BL280" s="18" t="s">
        <v>143</v>
      </c>
      <c r="BM280" s="208" t="s">
        <v>473</v>
      </c>
    </row>
    <row r="281" s="2" customFormat="1">
      <c r="A281" s="39"/>
      <c r="B281" s="40"/>
      <c r="C281" s="41"/>
      <c r="D281" s="210" t="s">
        <v>127</v>
      </c>
      <c r="E281" s="41"/>
      <c r="F281" s="211" t="s">
        <v>474</v>
      </c>
      <c r="G281" s="41"/>
      <c r="H281" s="41"/>
      <c r="I281" s="212"/>
      <c r="J281" s="41"/>
      <c r="K281" s="41"/>
      <c r="L281" s="45"/>
      <c r="M281" s="213"/>
      <c r="N281" s="214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127</v>
      </c>
      <c r="AU281" s="18" t="s">
        <v>82</v>
      </c>
    </row>
    <row r="282" s="13" customFormat="1">
      <c r="A282" s="13"/>
      <c r="B282" s="229"/>
      <c r="C282" s="230"/>
      <c r="D282" s="215" t="s">
        <v>174</v>
      </c>
      <c r="E282" s="231" t="s">
        <v>19</v>
      </c>
      <c r="F282" s="232" t="s">
        <v>392</v>
      </c>
      <c r="G282" s="230"/>
      <c r="H282" s="231" t="s">
        <v>19</v>
      </c>
      <c r="I282" s="233"/>
      <c r="J282" s="230"/>
      <c r="K282" s="230"/>
      <c r="L282" s="234"/>
      <c r="M282" s="235"/>
      <c r="N282" s="236"/>
      <c r="O282" s="236"/>
      <c r="P282" s="236"/>
      <c r="Q282" s="236"/>
      <c r="R282" s="236"/>
      <c r="S282" s="236"/>
      <c r="T282" s="23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8" t="s">
        <v>174</v>
      </c>
      <c r="AU282" s="238" t="s">
        <v>82</v>
      </c>
      <c r="AV282" s="13" t="s">
        <v>80</v>
      </c>
      <c r="AW282" s="13" t="s">
        <v>33</v>
      </c>
      <c r="AX282" s="13" t="s">
        <v>72</v>
      </c>
      <c r="AY282" s="238" t="s">
        <v>119</v>
      </c>
    </row>
    <row r="283" s="14" customFormat="1">
      <c r="A283" s="14"/>
      <c r="B283" s="239"/>
      <c r="C283" s="240"/>
      <c r="D283" s="215" t="s">
        <v>174</v>
      </c>
      <c r="E283" s="241" t="s">
        <v>19</v>
      </c>
      <c r="F283" s="242" t="s">
        <v>200</v>
      </c>
      <c r="G283" s="240"/>
      <c r="H283" s="243">
        <v>7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9" t="s">
        <v>174</v>
      </c>
      <c r="AU283" s="249" t="s">
        <v>82</v>
      </c>
      <c r="AV283" s="14" t="s">
        <v>82</v>
      </c>
      <c r="AW283" s="14" t="s">
        <v>33</v>
      </c>
      <c r="AX283" s="14" t="s">
        <v>72</v>
      </c>
      <c r="AY283" s="249" t="s">
        <v>119</v>
      </c>
    </row>
    <row r="284" s="13" customFormat="1">
      <c r="A284" s="13"/>
      <c r="B284" s="229"/>
      <c r="C284" s="230"/>
      <c r="D284" s="215" t="s">
        <v>174</v>
      </c>
      <c r="E284" s="231" t="s">
        <v>19</v>
      </c>
      <c r="F284" s="232" t="s">
        <v>393</v>
      </c>
      <c r="G284" s="230"/>
      <c r="H284" s="231" t="s">
        <v>19</v>
      </c>
      <c r="I284" s="233"/>
      <c r="J284" s="230"/>
      <c r="K284" s="230"/>
      <c r="L284" s="234"/>
      <c r="M284" s="235"/>
      <c r="N284" s="236"/>
      <c r="O284" s="236"/>
      <c r="P284" s="236"/>
      <c r="Q284" s="236"/>
      <c r="R284" s="236"/>
      <c r="S284" s="236"/>
      <c r="T284" s="23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8" t="s">
        <v>174</v>
      </c>
      <c r="AU284" s="238" t="s">
        <v>82</v>
      </c>
      <c r="AV284" s="13" t="s">
        <v>80</v>
      </c>
      <c r="AW284" s="13" t="s">
        <v>33</v>
      </c>
      <c r="AX284" s="13" t="s">
        <v>72</v>
      </c>
      <c r="AY284" s="238" t="s">
        <v>119</v>
      </c>
    </row>
    <row r="285" s="14" customFormat="1">
      <c r="A285" s="14"/>
      <c r="B285" s="239"/>
      <c r="C285" s="240"/>
      <c r="D285" s="215" t="s">
        <v>174</v>
      </c>
      <c r="E285" s="241" t="s">
        <v>19</v>
      </c>
      <c r="F285" s="242" t="s">
        <v>198</v>
      </c>
      <c r="G285" s="240"/>
      <c r="H285" s="243">
        <v>8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9" t="s">
        <v>174</v>
      </c>
      <c r="AU285" s="249" t="s">
        <v>82</v>
      </c>
      <c r="AV285" s="14" t="s">
        <v>82</v>
      </c>
      <c r="AW285" s="14" t="s">
        <v>33</v>
      </c>
      <c r="AX285" s="14" t="s">
        <v>72</v>
      </c>
      <c r="AY285" s="249" t="s">
        <v>119</v>
      </c>
    </row>
    <row r="286" s="13" customFormat="1">
      <c r="A286" s="13"/>
      <c r="B286" s="229"/>
      <c r="C286" s="230"/>
      <c r="D286" s="215" t="s">
        <v>174</v>
      </c>
      <c r="E286" s="231" t="s">
        <v>19</v>
      </c>
      <c r="F286" s="232" t="s">
        <v>396</v>
      </c>
      <c r="G286" s="230"/>
      <c r="H286" s="231" t="s">
        <v>19</v>
      </c>
      <c r="I286" s="233"/>
      <c r="J286" s="230"/>
      <c r="K286" s="230"/>
      <c r="L286" s="234"/>
      <c r="M286" s="235"/>
      <c r="N286" s="236"/>
      <c r="O286" s="236"/>
      <c r="P286" s="236"/>
      <c r="Q286" s="236"/>
      <c r="R286" s="236"/>
      <c r="S286" s="236"/>
      <c r="T286" s="23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8" t="s">
        <v>174</v>
      </c>
      <c r="AU286" s="238" t="s">
        <v>82</v>
      </c>
      <c r="AV286" s="13" t="s">
        <v>80</v>
      </c>
      <c r="AW286" s="13" t="s">
        <v>33</v>
      </c>
      <c r="AX286" s="13" t="s">
        <v>72</v>
      </c>
      <c r="AY286" s="238" t="s">
        <v>119</v>
      </c>
    </row>
    <row r="287" s="14" customFormat="1">
      <c r="A287" s="14"/>
      <c r="B287" s="239"/>
      <c r="C287" s="240"/>
      <c r="D287" s="215" t="s">
        <v>174</v>
      </c>
      <c r="E287" s="241" t="s">
        <v>19</v>
      </c>
      <c r="F287" s="242" t="s">
        <v>469</v>
      </c>
      <c r="G287" s="240"/>
      <c r="H287" s="243">
        <v>8.5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9" t="s">
        <v>174</v>
      </c>
      <c r="AU287" s="249" t="s">
        <v>82</v>
      </c>
      <c r="AV287" s="14" t="s">
        <v>82</v>
      </c>
      <c r="AW287" s="14" t="s">
        <v>33</v>
      </c>
      <c r="AX287" s="14" t="s">
        <v>72</v>
      </c>
      <c r="AY287" s="249" t="s">
        <v>119</v>
      </c>
    </row>
    <row r="288" s="15" customFormat="1">
      <c r="A288" s="15"/>
      <c r="B288" s="250"/>
      <c r="C288" s="251"/>
      <c r="D288" s="215" t="s">
        <v>174</v>
      </c>
      <c r="E288" s="252" t="s">
        <v>19</v>
      </c>
      <c r="F288" s="253" t="s">
        <v>183</v>
      </c>
      <c r="G288" s="251"/>
      <c r="H288" s="254">
        <v>23.5</v>
      </c>
      <c r="I288" s="255"/>
      <c r="J288" s="251"/>
      <c r="K288" s="251"/>
      <c r="L288" s="256"/>
      <c r="M288" s="257"/>
      <c r="N288" s="258"/>
      <c r="O288" s="258"/>
      <c r="P288" s="258"/>
      <c r="Q288" s="258"/>
      <c r="R288" s="258"/>
      <c r="S288" s="258"/>
      <c r="T288" s="259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0" t="s">
        <v>174</v>
      </c>
      <c r="AU288" s="260" t="s">
        <v>82</v>
      </c>
      <c r="AV288" s="15" t="s">
        <v>143</v>
      </c>
      <c r="AW288" s="15" t="s">
        <v>4</v>
      </c>
      <c r="AX288" s="15" t="s">
        <v>80</v>
      </c>
      <c r="AY288" s="260" t="s">
        <v>119</v>
      </c>
    </row>
    <row r="289" s="2" customFormat="1" ht="49.05" customHeight="1">
      <c r="A289" s="39"/>
      <c r="B289" s="40"/>
      <c r="C289" s="197" t="s">
        <v>475</v>
      </c>
      <c r="D289" s="197" t="s">
        <v>120</v>
      </c>
      <c r="E289" s="198" t="s">
        <v>476</v>
      </c>
      <c r="F289" s="199" t="s">
        <v>477</v>
      </c>
      <c r="G289" s="200" t="s">
        <v>320</v>
      </c>
      <c r="H289" s="201">
        <v>24</v>
      </c>
      <c r="I289" s="202"/>
      <c r="J289" s="203">
        <f>ROUND(I289*H289,2)</f>
        <v>0</v>
      </c>
      <c r="K289" s="199" t="s">
        <v>124</v>
      </c>
      <c r="L289" s="45"/>
      <c r="M289" s="204" t="s">
        <v>19</v>
      </c>
      <c r="N289" s="205" t="s">
        <v>43</v>
      </c>
      <c r="O289" s="85"/>
      <c r="P289" s="206">
        <f>O289*H289</f>
        <v>0</v>
      </c>
      <c r="Q289" s="206">
        <v>0</v>
      </c>
      <c r="R289" s="206">
        <f>Q289*H289</f>
        <v>0</v>
      </c>
      <c r="S289" s="206">
        <v>2.3999999999999999</v>
      </c>
      <c r="T289" s="207">
        <f>S289*H289</f>
        <v>57.599999999999994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08" t="s">
        <v>143</v>
      </c>
      <c r="AT289" s="208" t="s">
        <v>120</v>
      </c>
      <c r="AU289" s="208" t="s">
        <v>82</v>
      </c>
      <c r="AY289" s="18" t="s">
        <v>119</v>
      </c>
      <c r="BE289" s="209">
        <f>IF(N289="základní",J289,0)</f>
        <v>0</v>
      </c>
      <c r="BF289" s="209">
        <f>IF(N289="snížená",J289,0)</f>
        <v>0</v>
      </c>
      <c r="BG289" s="209">
        <f>IF(N289="zákl. přenesená",J289,0)</f>
        <v>0</v>
      </c>
      <c r="BH289" s="209">
        <f>IF(N289="sníž. přenesená",J289,0)</f>
        <v>0</v>
      </c>
      <c r="BI289" s="209">
        <f>IF(N289="nulová",J289,0)</f>
        <v>0</v>
      </c>
      <c r="BJ289" s="18" t="s">
        <v>80</v>
      </c>
      <c r="BK289" s="209">
        <f>ROUND(I289*H289,2)</f>
        <v>0</v>
      </c>
      <c r="BL289" s="18" t="s">
        <v>143</v>
      </c>
      <c r="BM289" s="208" t="s">
        <v>478</v>
      </c>
    </row>
    <row r="290" s="2" customFormat="1">
      <c r="A290" s="39"/>
      <c r="B290" s="40"/>
      <c r="C290" s="41"/>
      <c r="D290" s="210" t="s">
        <v>127</v>
      </c>
      <c r="E290" s="41"/>
      <c r="F290" s="211" t="s">
        <v>479</v>
      </c>
      <c r="G290" s="41"/>
      <c r="H290" s="41"/>
      <c r="I290" s="212"/>
      <c r="J290" s="41"/>
      <c r="K290" s="41"/>
      <c r="L290" s="45"/>
      <c r="M290" s="213"/>
      <c r="N290" s="214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127</v>
      </c>
      <c r="AU290" s="18" t="s">
        <v>82</v>
      </c>
    </row>
    <row r="291" s="13" customFormat="1">
      <c r="A291" s="13"/>
      <c r="B291" s="229"/>
      <c r="C291" s="230"/>
      <c r="D291" s="215" t="s">
        <v>174</v>
      </c>
      <c r="E291" s="231" t="s">
        <v>19</v>
      </c>
      <c r="F291" s="232" t="s">
        <v>480</v>
      </c>
      <c r="G291" s="230"/>
      <c r="H291" s="231" t="s">
        <v>19</v>
      </c>
      <c r="I291" s="233"/>
      <c r="J291" s="230"/>
      <c r="K291" s="230"/>
      <c r="L291" s="234"/>
      <c r="M291" s="235"/>
      <c r="N291" s="236"/>
      <c r="O291" s="236"/>
      <c r="P291" s="236"/>
      <c r="Q291" s="236"/>
      <c r="R291" s="236"/>
      <c r="S291" s="236"/>
      <c r="T291" s="23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8" t="s">
        <v>174</v>
      </c>
      <c r="AU291" s="238" t="s">
        <v>82</v>
      </c>
      <c r="AV291" s="13" t="s">
        <v>80</v>
      </c>
      <c r="AW291" s="13" t="s">
        <v>33</v>
      </c>
      <c r="AX291" s="13" t="s">
        <v>72</v>
      </c>
      <c r="AY291" s="238" t="s">
        <v>119</v>
      </c>
    </row>
    <row r="292" s="13" customFormat="1">
      <c r="A292" s="13"/>
      <c r="B292" s="229"/>
      <c r="C292" s="230"/>
      <c r="D292" s="215" t="s">
        <v>174</v>
      </c>
      <c r="E292" s="231" t="s">
        <v>19</v>
      </c>
      <c r="F292" s="232" t="s">
        <v>385</v>
      </c>
      <c r="G292" s="230"/>
      <c r="H292" s="231" t="s">
        <v>19</v>
      </c>
      <c r="I292" s="233"/>
      <c r="J292" s="230"/>
      <c r="K292" s="230"/>
      <c r="L292" s="234"/>
      <c r="M292" s="235"/>
      <c r="N292" s="236"/>
      <c r="O292" s="236"/>
      <c r="P292" s="236"/>
      <c r="Q292" s="236"/>
      <c r="R292" s="236"/>
      <c r="S292" s="236"/>
      <c r="T292" s="23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8" t="s">
        <v>174</v>
      </c>
      <c r="AU292" s="238" t="s">
        <v>82</v>
      </c>
      <c r="AV292" s="13" t="s">
        <v>80</v>
      </c>
      <c r="AW292" s="13" t="s">
        <v>33</v>
      </c>
      <c r="AX292" s="13" t="s">
        <v>72</v>
      </c>
      <c r="AY292" s="238" t="s">
        <v>119</v>
      </c>
    </row>
    <row r="293" s="14" customFormat="1">
      <c r="A293" s="14"/>
      <c r="B293" s="239"/>
      <c r="C293" s="240"/>
      <c r="D293" s="215" t="s">
        <v>174</v>
      </c>
      <c r="E293" s="241" t="s">
        <v>19</v>
      </c>
      <c r="F293" s="242" t="s">
        <v>481</v>
      </c>
      <c r="G293" s="240"/>
      <c r="H293" s="243">
        <v>3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9" t="s">
        <v>174</v>
      </c>
      <c r="AU293" s="249" t="s">
        <v>82</v>
      </c>
      <c r="AV293" s="14" t="s">
        <v>82</v>
      </c>
      <c r="AW293" s="14" t="s">
        <v>33</v>
      </c>
      <c r="AX293" s="14" t="s">
        <v>72</v>
      </c>
      <c r="AY293" s="249" t="s">
        <v>119</v>
      </c>
    </row>
    <row r="294" s="13" customFormat="1">
      <c r="A294" s="13"/>
      <c r="B294" s="229"/>
      <c r="C294" s="230"/>
      <c r="D294" s="215" t="s">
        <v>174</v>
      </c>
      <c r="E294" s="231" t="s">
        <v>19</v>
      </c>
      <c r="F294" s="232" t="s">
        <v>387</v>
      </c>
      <c r="G294" s="230"/>
      <c r="H294" s="231" t="s">
        <v>19</v>
      </c>
      <c r="I294" s="233"/>
      <c r="J294" s="230"/>
      <c r="K294" s="230"/>
      <c r="L294" s="234"/>
      <c r="M294" s="235"/>
      <c r="N294" s="236"/>
      <c r="O294" s="236"/>
      <c r="P294" s="236"/>
      <c r="Q294" s="236"/>
      <c r="R294" s="236"/>
      <c r="S294" s="236"/>
      <c r="T294" s="23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8" t="s">
        <v>174</v>
      </c>
      <c r="AU294" s="238" t="s">
        <v>82</v>
      </c>
      <c r="AV294" s="13" t="s">
        <v>80</v>
      </c>
      <c r="AW294" s="13" t="s">
        <v>33</v>
      </c>
      <c r="AX294" s="13" t="s">
        <v>72</v>
      </c>
      <c r="AY294" s="238" t="s">
        <v>119</v>
      </c>
    </row>
    <row r="295" s="14" customFormat="1">
      <c r="A295" s="14"/>
      <c r="B295" s="239"/>
      <c r="C295" s="240"/>
      <c r="D295" s="215" t="s">
        <v>174</v>
      </c>
      <c r="E295" s="241" t="s">
        <v>19</v>
      </c>
      <c r="F295" s="242" t="s">
        <v>481</v>
      </c>
      <c r="G295" s="240"/>
      <c r="H295" s="243">
        <v>3</v>
      </c>
      <c r="I295" s="244"/>
      <c r="J295" s="240"/>
      <c r="K295" s="240"/>
      <c r="L295" s="245"/>
      <c r="M295" s="246"/>
      <c r="N295" s="247"/>
      <c r="O295" s="247"/>
      <c r="P295" s="247"/>
      <c r="Q295" s="247"/>
      <c r="R295" s="247"/>
      <c r="S295" s="247"/>
      <c r="T295" s="24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9" t="s">
        <v>174</v>
      </c>
      <c r="AU295" s="249" t="s">
        <v>82</v>
      </c>
      <c r="AV295" s="14" t="s">
        <v>82</v>
      </c>
      <c r="AW295" s="14" t="s">
        <v>33</v>
      </c>
      <c r="AX295" s="14" t="s">
        <v>72</v>
      </c>
      <c r="AY295" s="249" t="s">
        <v>119</v>
      </c>
    </row>
    <row r="296" s="13" customFormat="1">
      <c r="A296" s="13"/>
      <c r="B296" s="229"/>
      <c r="C296" s="230"/>
      <c r="D296" s="215" t="s">
        <v>174</v>
      </c>
      <c r="E296" s="231" t="s">
        <v>19</v>
      </c>
      <c r="F296" s="232" t="s">
        <v>388</v>
      </c>
      <c r="G296" s="230"/>
      <c r="H296" s="231" t="s">
        <v>19</v>
      </c>
      <c r="I296" s="233"/>
      <c r="J296" s="230"/>
      <c r="K296" s="230"/>
      <c r="L296" s="234"/>
      <c r="M296" s="235"/>
      <c r="N296" s="236"/>
      <c r="O296" s="236"/>
      <c r="P296" s="236"/>
      <c r="Q296" s="236"/>
      <c r="R296" s="236"/>
      <c r="S296" s="236"/>
      <c r="T296" s="23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8" t="s">
        <v>174</v>
      </c>
      <c r="AU296" s="238" t="s">
        <v>82</v>
      </c>
      <c r="AV296" s="13" t="s">
        <v>80</v>
      </c>
      <c r="AW296" s="13" t="s">
        <v>33</v>
      </c>
      <c r="AX296" s="13" t="s">
        <v>72</v>
      </c>
      <c r="AY296" s="238" t="s">
        <v>119</v>
      </c>
    </row>
    <row r="297" s="14" customFormat="1">
      <c r="A297" s="14"/>
      <c r="B297" s="239"/>
      <c r="C297" s="240"/>
      <c r="D297" s="215" t="s">
        <v>174</v>
      </c>
      <c r="E297" s="241" t="s">
        <v>19</v>
      </c>
      <c r="F297" s="242" t="s">
        <v>481</v>
      </c>
      <c r="G297" s="240"/>
      <c r="H297" s="243">
        <v>3</v>
      </c>
      <c r="I297" s="244"/>
      <c r="J297" s="240"/>
      <c r="K297" s="240"/>
      <c r="L297" s="245"/>
      <c r="M297" s="246"/>
      <c r="N297" s="247"/>
      <c r="O297" s="247"/>
      <c r="P297" s="247"/>
      <c r="Q297" s="247"/>
      <c r="R297" s="247"/>
      <c r="S297" s="247"/>
      <c r="T297" s="24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9" t="s">
        <v>174</v>
      </c>
      <c r="AU297" s="249" t="s">
        <v>82</v>
      </c>
      <c r="AV297" s="14" t="s">
        <v>82</v>
      </c>
      <c r="AW297" s="14" t="s">
        <v>33</v>
      </c>
      <c r="AX297" s="14" t="s">
        <v>72</v>
      </c>
      <c r="AY297" s="249" t="s">
        <v>119</v>
      </c>
    </row>
    <row r="298" s="13" customFormat="1">
      <c r="A298" s="13"/>
      <c r="B298" s="229"/>
      <c r="C298" s="230"/>
      <c r="D298" s="215" t="s">
        <v>174</v>
      </c>
      <c r="E298" s="231" t="s">
        <v>19</v>
      </c>
      <c r="F298" s="232" t="s">
        <v>395</v>
      </c>
      <c r="G298" s="230"/>
      <c r="H298" s="231" t="s">
        <v>19</v>
      </c>
      <c r="I298" s="233"/>
      <c r="J298" s="230"/>
      <c r="K298" s="230"/>
      <c r="L298" s="234"/>
      <c r="M298" s="235"/>
      <c r="N298" s="236"/>
      <c r="O298" s="236"/>
      <c r="P298" s="236"/>
      <c r="Q298" s="236"/>
      <c r="R298" s="236"/>
      <c r="S298" s="236"/>
      <c r="T298" s="23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8" t="s">
        <v>174</v>
      </c>
      <c r="AU298" s="238" t="s">
        <v>82</v>
      </c>
      <c r="AV298" s="13" t="s">
        <v>80</v>
      </c>
      <c r="AW298" s="13" t="s">
        <v>33</v>
      </c>
      <c r="AX298" s="13" t="s">
        <v>72</v>
      </c>
      <c r="AY298" s="238" t="s">
        <v>119</v>
      </c>
    </row>
    <row r="299" s="14" customFormat="1">
      <c r="A299" s="14"/>
      <c r="B299" s="239"/>
      <c r="C299" s="240"/>
      <c r="D299" s="215" t="s">
        <v>174</v>
      </c>
      <c r="E299" s="241" t="s">
        <v>19</v>
      </c>
      <c r="F299" s="242" t="s">
        <v>481</v>
      </c>
      <c r="G299" s="240"/>
      <c r="H299" s="243">
        <v>3</v>
      </c>
      <c r="I299" s="244"/>
      <c r="J299" s="240"/>
      <c r="K299" s="240"/>
      <c r="L299" s="245"/>
      <c r="M299" s="246"/>
      <c r="N299" s="247"/>
      <c r="O299" s="247"/>
      <c r="P299" s="247"/>
      <c r="Q299" s="247"/>
      <c r="R299" s="247"/>
      <c r="S299" s="247"/>
      <c r="T299" s="24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9" t="s">
        <v>174</v>
      </c>
      <c r="AU299" s="249" t="s">
        <v>82</v>
      </c>
      <c r="AV299" s="14" t="s">
        <v>82</v>
      </c>
      <c r="AW299" s="14" t="s">
        <v>33</v>
      </c>
      <c r="AX299" s="14" t="s">
        <v>72</v>
      </c>
      <c r="AY299" s="249" t="s">
        <v>119</v>
      </c>
    </row>
    <row r="300" s="13" customFormat="1">
      <c r="A300" s="13"/>
      <c r="B300" s="229"/>
      <c r="C300" s="230"/>
      <c r="D300" s="215" t="s">
        <v>174</v>
      </c>
      <c r="E300" s="231" t="s">
        <v>19</v>
      </c>
      <c r="F300" s="232" t="s">
        <v>397</v>
      </c>
      <c r="G300" s="230"/>
      <c r="H300" s="231" t="s">
        <v>19</v>
      </c>
      <c r="I300" s="233"/>
      <c r="J300" s="230"/>
      <c r="K300" s="230"/>
      <c r="L300" s="234"/>
      <c r="M300" s="235"/>
      <c r="N300" s="236"/>
      <c r="O300" s="236"/>
      <c r="P300" s="236"/>
      <c r="Q300" s="236"/>
      <c r="R300" s="236"/>
      <c r="S300" s="236"/>
      <c r="T300" s="23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8" t="s">
        <v>174</v>
      </c>
      <c r="AU300" s="238" t="s">
        <v>82</v>
      </c>
      <c r="AV300" s="13" t="s">
        <v>80</v>
      </c>
      <c r="AW300" s="13" t="s">
        <v>33</v>
      </c>
      <c r="AX300" s="13" t="s">
        <v>72</v>
      </c>
      <c r="AY300" s="238" t="s">
        <v>119</v>
      </c>
    </row>
    <row r="301" s="14" customFormat="1">
      <c r="A301" s="14"/>
      <c r="B301" s="239"/>
      <c r="C301" s="240"/>
      <c r="D301" s="215" t="s">
        <v>174</v>
      </c>
      <c r="E301" s="241" t="s">
        <v>19</v>
      </c>
      <c r="F301" s="242" t="s">
        <v>481</v>
      </c>
      <c r="G301" s="240"/>
      <c r="H301" s="243">
        <v>3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9" t="s">
        <v>174</v>
      </c>
      <c r="AU301" s="249" t="s">
        <v>82</v>
      </c>
      <c r="AV301" s="14" t="s">
        <v>82</v>
      </c>
      <c r="AW301" s="14" t="s">
        <v>33</v>
      </c>
      <c r="AX301" s="14" t="s">
        <v>72</v>
      </c>
      <c r="AY301" s="249" t="s">
        <v>119</v>
      </c>
    </row>
    <row r="302" s="13" customFormat="1">
      <c r="A302" s="13"/>
      <c r="B302" s="229"/>
      <c r="C302" s="230"/>
      <c r="D302" s="215" t="s">
        <v>174</v>
      </c>
      <c r="E302" s="231" t="s">
        <v>19</v>
      </c>
      <c r="F302" s="232" t="s">
        <v>392</v>
      </c>
      <c r="G302" s="230"/>
      <c r="H302" s="231" t="s">
        <v>19</v>
      </c>
      <c r="I302" s="233"/>
      <c r="J302" s="230"/>
      <c r="K302" s="230"/>
      <c r="L302" s="234"/>
      <c r="M302" s="235"/>
      <c r="N302" s="236"/>
      <c r="O302" s="236"/>
      <c r="P302" s="236"/>
      <c r="Q302" s="236"/>
      <c r="R302" s="236"/>
      <c r="S302" s="236"/>
      <c r="T302" s="23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8" t="s">
        <v>174</v>
      </c>
      <c r="AU302" s="238" t="s">
        <v>82</v>
      </c>
      <c r="AV302" s="13" t="s">
        <v>80</v>
      </c>
      <c r="AW302" s="13" t="s">
        <v>33</v>
      </c>
      <c r="AX302" s="13" t="s">
        <v>72</v>
      </c>
      <c r="AY302" s="238" t="s">
        <v>119</v>
      </c>
    </row>
    <row r="303" s="14" customFormat="1">
      <c r="A303" s="14"/>
      <c r="B303" s="239"/>
      <c r="C303" s="240"/>
      <c r="D303" s="215" t="s">
        <v>174</v>
      </c>
      <c r="E303" s="241" t="s">
        <v>19</v>
      </c>
      <c r="F303" s="242" t="s">
        <v>481</v>
      </c>
      <c r="G303" s="240"/>
      <c r="H303" s="243">
        <v>3</v>
      </c>
      <c r="I303" s="244"/>
      <c r="J303" s="240"/>
      <c r="K303" s="240"/>
      <c r="L303" s="245"/>
      <c r="M303" s="246"/>
      <c r="N303" s="247"/>
      <c r="O303" s="247"/>
      <c r="P303" s="247"/>
      <c r="Q303" s="247"/>
      <c r="R303" s="247"/>
      <c r="S303" s="247"/>
      <c r="T303" s="24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9" t="s">
        <v>174</v>
      </c>
      <c r="AU303" s="249" t="s">
        <v>82</v>
      </c>
      <c r="AV303" s="14" t="s">
        <v>82</v>
      </c>
      <c r="AW303" s="14" t="s">
        <v>33</v>
      </c>
      <c r="AX303" s="14" t="s">
        <v>72</v>
      </c>
      <c r="AY303" s="249" t="s">
        <v>119</v>
      </c>
    </row>
    <row r="304" s="13" customFormat="1">
      <c r="A304" s="13"/>
      <c r="B304" s="229"/>
      <c r="C304" s="230"/>
      <c r="D304" s="215" t="s">
        <v>174</v>
      </c>
      <c r="E304" s="231" t="s">
        <v>19</v>
      </c>
      <c r="F304" s="232" t="s">
        <v>393</v>
      </c>
      <c r="G304" s="230"/>
      <c r="H304" s="231" t="s">
        <v>19</v>
      </c>
      <c r="I304" s="233"/>
      <c r="J304" s="230"/>
      <c r="K304" s="230"/>
      <c r="L304" s="234"/>
      <c r="M304" s="235"/>
      <c r="N304" s="236"/>
      <c r="O304" s="236"/>
      <c r="P304" s="236"/>
      <c r="Q304" s="236"/>
      <c r="R304" s="236"/>
      <c r="S304" s="236"/>
      <c r="T304" s="23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8" t="s">
        <v>174</v>
      </c>
      <c r="AU304" s="238" t="s">
        <v>82</v>
      </c>
      <c r="AV304" s="13" t="s">
        <v>80</v>
      </c>
      <c r="AW304" s="13" t="s">
        <v>33</v>
      </c>
      <c r="AX304" s="13" t="s">
        <v>72</v>
      </c>
      <c r="AY304" s="238" t="s">
        <v>119</v>
      </c>
    </row>
    <row r="305" s="14" customFormat="1">
      <c r="A305" s="14"/>
      <c r="B305" s="239"/>
      <c r="C305" s="240"/>
      <c r="D305" s="215" t="s">
        <v>174</v>
      </c>
      <c r="E305" s="241" t="s">
        <v>19</v>
      </c>
      <c r="F305" s="242" t="s">
        <v>481</v>
      </c>
      <c r="G305" s="240"/>
      <c r="H305" s="243">
        <v>3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9" t="s">
        <v>174</v>
      </c>
      <c r="AU305" s="249" t="s">
        <v>82</v>
      </c>
      <c r="AV305" s="14" t="s">
        <v>82</v>
      </c>
      <c r="AW305" s="14" t="s">
        <v>33</v>
      </c>
      <c r="AX305" s="14" t="s">
        <v>72</v>
      </c>
      <c r="AY305" s="249" t="s">
        <v>119</v>
      </c>
    </row>
    <row r="306" s="13" customFormat="1">
      <c r="A306" s="13"/>
      <c r="B306" s="229"/>
      <c r="C306" s="230"/>
      <c r="D306" s="215" t="s">
        <v>174</v>
      </c>
      <c r="E306" s="231" t="s">
        <v>19</v>
      </c>
      <c r="F306" s="232" t="s">
        <v>396</v>
      </c>
      <c r="G306" s="230"/>
      <c r="H306" s="231" t="s">
        <v>19</v>
      </c>
      <c r="I306" s="233"/>
      <c r="J306" s="230"/>
      <c r="K306" s="230"/>
      <c r="L306" s="234"/>
      <c r="M306" s="235"/>
      <c r="N306" s="236"/>
      <c r="O306" s="236"/>
      <c r="P306" s="236"/>
      <c r="Q306" s="236"/>
      <c r="R306" s="236"/>
      <c r="S306" s="236"/>
      <c r="T306" s="23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8" t="s">
        <v>174</v>
      </c>
      <c r="AU306" s="238" t="s">
        <v>82</v>
      </c>
      <c r="AV306" s="13" t="s">
        <v>80</v>
      </c>
      <c r="AW306" s="13" t="s">
        <v>33</v>
      </c>
      <c r="AX306" s="13" t="s">
        <v>72</v>
      </c>
      <c r="AY306" s="238" t="s">
        <v>119</v>
      </c>
    </row>
    <row r="307" s="14" customFormat="1">
      <c r="A307" s="14"/>
      <c r="B307" s="239"/>
      <c r="C307" s="240"/>
      <c r="D307" s="215" t="s">
        <v>174</v>
      </c>
      <c r="E307" s="241" t="s">
        <v>19</v>
      </c>
      <c r="F307" s="242" t="s">
        <v>481</v>
      </c>
      <c r="G307" s="240"/>
      <c r="H307" s="243">
        <v>3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9" t="s">
        <v>174</v>
      </c>
      <c r="AU307" s="249" t="s">
        <v>82</v>
      </c>
      <c r="AV307" s="14" t="s">
        <v>82</v>
      </c>
      <c r="AW307" s="14" t="s">
        <v>33</v>
      </c>
      <c r="AX307" s="14" t="s">
        <v>72</v>
      </c>
      <c r="AY307" s="249" t="s">
        <v>119</v>
      </c>
    </row>
    <row r="308" s="2" customFormat="1" ht="33" customHeight="1">
      <c r="A308" s="39"/>
      <c r="B308" s="40"/>
      <c r="C308" s="197" t="s">
        <v>482</v>
      </c>
      <c r="D308" s="197" t="s">
        <v>120</v>
      </c>
      <c r="E308" s="198" t="s">
        <v>483</v>
      </c>
      <c r="F308" s="199" t="s">
        <v>484</v>
      </c>
      <c r="G308" s="200" t="s">
        <v>227</v>
      </c>
      <c r="H308" s="201">
        <v>23</v>
      </c>
      <c r="I308" s="202"/>
      <c r="J308" s="203">
        <f>ROUND(I308*H308,2)</f>
        <v>0</v>
      </c>
      <c r="K308" s="199" t="s">
        <v>124</v>
      </c>
      <c r="L308" s="45"/>
      <c r="M308" s="204" t="s">
        <v>19</v>
      </c>
      <c r="N308" s="205" t="s">
        <v>43</v>
      </c>
      <c r="O308" s="85"/>
      <c r="P308" s="206">
        <f>O308*H308</f>
        <v>0</v>
      </c>
      <c r="Q308" s="206">
        <v>0</v>
      </c>
      <c r="R308" s="206">
        <f>Q308*H308</f>
        <v>0</v>
      </c>
      <c r="S308" s="206">
        <v>0</v>
      </c>
      <c r="T308" s="207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08" t="s">
        <v>143</v>
      </c>
      <c r="AT308" s="208" t="s">
        <v>120</v>
      </c>
      <c r="AU308" s="208" t="s">
        <v>82</v>
      </c>
      <c r="AY308" s="18" t="s">
        <v>119</v>
      </c>
      <c r="BE308" s="209">
        <f>IF(N308="základní",J308,0)</f>
        <v>0</v>
      </c>
      <c r="BF308" s="209">
        <f>IF(N308="snížená",J308,0)</f>
        <v>0</v>
      </c>
      <c r="BG308" s="209">
        <f>IF(N308="zákl. přenesená",J308,0)</f>
        <v>0</v>
      </c>
      <c r="BH308" s="209">
        <f>IF(N308="sníž. přenesená",J308,0)</f>
        <v>0</v>
      </c>
      <c r="BI308" s="209">
        <f>IF(N308="nulová",J308,0)</f>
        <v>0</v>
      </c>
      <c r="BJ308" s="18" t="s">
        <v>80</v>
      </c>
      <c r="BK308" s="209">
        <f>ROUND(I308*H308,2)</f>
        <v>0</v>
      </c>
      <c r="BL308" s="18" t="s">
        <v>143</v>
      </c>
      <c r="BM308" s="208" t="s">
        <v>485</v>
      </c>
    </row>
    <row r="309" s="2" customFormat="1">
      <c r="A309" s="39"/>
      <c r="B309" s="40"/>
      <c r="C309" s="41"/>
      <c r="D309" s="210" t="s">
        <v>127</v>
      </c>
      <c r="E309" s="41"/>
      <c r="F309" s="211" t="s">
        <v>486</v>
      </c>
      <c r="G309" s="41"/>
      <c r="H309" s="41"/>
      <c r="I309" s="212"/>
      <c r="J309" s="41"/>
      <c r="K309" s="41"/>
      <c r="L309" s="45"/>
      <c r="M309" s="213"/>
      <c r="N309" s="214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127</v>
      </c>
      <c r="AU309" s="18" t="s">
        <v>82</v>
      </c>
    </row>
    <row r="310" s="13" customFormat="1">
      <c r="A310" s="13"/>
      <c r="B310" s="229"/>
      <c r="C310" s="230"/>
      <c r="D310" s="215" t="s">
        <v>174</v>
      </c>
      <c r="E310" s="231" t="s">
        <v>19</v>
      </c>
      <c r="F310" s="232" t="s">
        <v>387</v>
      </c>
      <c r="G310" s="230"/>
      <c r="H310" s="231" t="s">
        <v>19</v>
      </c>
      <c r="I310" s="233"/>
      <c r="J310" s="230"/>
      <c r="K310" s="230"/>
      <c r="L310" s="234"/>
      <c r="M310" s="235"/>
      <c r="N310" s="236"/>
      <c r="O310" s="236"/>
      <c r="P310" s="236"/>
      <c r="Q310" s="236"/>
      <c r="R310" s="236"/>
      <c r="S310" s="236"/>
      <c r="T310" s="23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8" t="s">
        <v>174</v>
      </c>
      <c r="AU310" s="238" t="s">
        <v>82</v>
      </c>
      <c r="AV310" s="13" t="s">
        <v>80</v>
      </c>
      <c r="AW310" s="13" t="s">
        <v>33</v>
      </c>
      <c r="AX310" s="13" t="s">
        <v>72</v>
      </c>
      <c r="AY310" s="238" t="s">
        <v>119</v>
      </c>
    </row>
    <row r="311" s="14" customFormat="1">
      <c r="A311" s="14"/>
      <c r="B311" s="239"/>
      <c r="C311" s="240"/>
      <c r="D311" s="215" t="s">
        <v>174</v>
      </c>
      <c r="E311" s="241" t="s">
        <v>19</v>
      </c>
      <c r="F311" s="242" t="s">
        <v>209</v>
      </c>
      <c r="G311" s="240"/>
      <c r="H311" s="243">
        <v>9</v>
      </c>
      <c r="I311" s="244"/>
      <c r="J311" s="240"/>
      <c r="K311" s="240"/>
      <c r="L311" s="245"/>
      <c r="M311" s="246"/>
      <c r="N311" s="247"/>
      <c r="O311" s="247"/>
      <c r="P311" s="247"/>
      <c r="Q311" s="247"/>
      <c r="R311" s="247"/>
      <c r="S311" s="247"/>
      <c r="T311" s="24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9" t="s">
        <v>174</v>
      </c>
      <c r="AU311" s="249" t="s">
        <v>82</v>
      </c>
      <c r="AV311" s="14" t="s">
        <v>82</v>
      </c>
      <c r="AW311" s="14" t="s">
        <v>33</v>
      </c>
      <c r="AX311" s="14" t="s">
        <v>72</v>
      </c>
      <c r="AY311" s="249" t="s">
        <v>119</v>
      </c>
    </row>
    <row r="312" s="13" customFormat="1">
      <c r="A312" s="13"/>
      <c r="B312" s="229"/>
      <c r="C312" s="230"/>
      <c r="D312" s="215" t="s">
        <v>174</v>
      </c>
      <c r="E312" s="231" t="s">
        <v>19</v>
      </c>
      <c r="F312" s="232" t="s">
        <v>395</v>
      </c>
      <c r="G312" s="230"/>
      <c r="H312" s="231" t="s">
        <v>19</v>
      </c>
      <c r="I312" s="233"/>
      <c r="J312" s="230"/>
      <c r="K312" s="230"/>
      <c r="L312" s="234"/>
      <c r="M312" s="235"/>
      <c r="N312" s="236"/>
      <c r="O312" s="236"/>
      <c r="P312" s="236"/>
      <c r="Q312" s="236"/>
      <c r="R312" s="236"/>
      <c r="S312" s="236"/>
      <c r="T312" s="23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8" t="s">
        <v>174</v>
      </c>
      <c r="AU312" s="238" t="s">
        <v>82</v>
      </c>
      <c r="AV312" s="13" t="s">
        <v>80</v>
      </c>
      <c r="AW312" s="13" t="s">
        <v>33</v>
      </c>
      <c r="AX312" s="13" t="s">
        <v>72</v>
      </c>
      <c r="AY312" s="238" t="s">
        <v>119</v>
      </c>
    </row>
    <row r="313" s="14" customFormat="1">
      <c r="A313" s="14"/>
      <c r="B313" s="239"/>
      <c r="C313" s="240"/>
      <c r="D313" s="215" t="s">
        <v>174</v>
      </c>
      <c r="E313" s="241" t="s">
        <v>19</v>
      </c>
      <c r="F313" s="242" t="s">
        <v>235</v>
      </c>
      <c r="G313" s="240"/>
      <c r="H313" s="243">
        <v>14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9" t="s">
        <v>174</v>
      </c>
      <c r="AU313" s="249" t="s">
        <v>82</v>
      </c>
      <c r="AV313" s="14" t="s">
        <v>82</v>
      </c>
      <c r="AW313" s="14" t="s">
        <v>33</v>
      </c>
      <c r="AX313" s="14" t="s">
        <v>72</v>
      </c>
      <c r="AY313" s="249" t="s">
        <v>119</v>
      </c>
    </row>
    <row r="314" s="2" customFormat="1" ht="16.5" customHeight="1">
      <c r="A314" s="39"/>
      <c r="B314" s="40"/>
      <c r="C314" s="261" t="s">
        <v>487</v>
      </c>
      <c r="D314" s="261" t="s">
        <v>210</v>
      </c>
      <c r="E314" s="262" t="s">
        <v>488</v>
      </c>
      <c r="F314" s="263" t="s">
        <v>489</v>
      </c>
      <c r="G314" s="264" t="s">
        <v>123</v>
      </c>
      <c r="H314" s="265">
        <v>8</v>
      </c>
      <c r="I314" s="266"/>
      <c r="J314" s="267">
        <f>ROUND(I314*H314,2)</f>
        <v>0</v>
      </c>
      <c r="K314" s="263" t="s">
        <v>19</v>
      </c>
      <c r="L314" s="268"/>
      <c r="M314" s="269" t="s">
        <v>19</v>
      </c>
      <c r="N314" s="270" t="s">
        <v>43</v>
      </c>
      <c r="O314" s="85"/>
      <c r="P314" s="206">
        <f>O314*H314</f>
        <v>0</v>
      </c>
      <c r="Q314" s="206">
        <v>0.048980000000000003</v>
      </c>
      <c r="R314" s="206">
        <f>Q314*H314</f>
        <v>0.39184000000000002</v>
      </c>
      <c r="S314" s="206">
        <v>0</v>
      </c>
      <c r="T314" s="207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08" t="s">
        <v>198</v>
      </c>
      <c r="AT314" s="208" t="s">
        <v>210</v>
      </c>
      <c r="AU314" s="208" t="s">
        <v>82</v>
      </c>
      <c r="AY314" s="18" t="s">
        <v>119</v>
      </c>
      <c r="BE314" s="209">
        <f>IF(N314="základní",J314,0)</f>
        <v>0</v>
      </c>
      <c r="BF314" s="209">
        <f>IF(N314="snížená",J314,0)</f>
        <v>0</v>
      </c>
      <c r="BG314" s="209">
        <f>IF(N314="zákl. přenesená",J314,0)</f>
        <v>0</v>
      </c>
      <c r="BH314" s="209">
        <f>IF(N314="sníž. přenesená",J314,0)</f>
        <v>0</v>
      </c>
      <c r="BI314" s="209">
        <f>IF(N314="nulová",J314,0)</f>
        <v>0</v>
      </c>
      <c r="BJ314" s="18" t="s">
        <v>80</v>
      </c>
      <c r="BK314" s="209">
        <f>ROUND(I314*H314,2)</f>
        <v>0</v>
      </c>
      <c r="BL314" s="18" t="s">
        <v>143</v>
      </c>
      <c r="BM314" s="208" t="s">
        <v>490</v>
      </c>
    </row>
    <row r="315" s="2" customFormat="1" ht="33" customHeight="1">
      <c r="A315" s="39"/>
      <c r="B315" s="40"/>
      <c r="C315" s="197" t="s">
        <v>491</v>
      </c>
      <c r="D315" s="197" t="s">
        <v>120</v>
      </c>
      <c r="E315" s="198" t="s">
        <v>492</v>
      </c>
      <c r="F315" s="199" t="s">
        <v>493</v>
      </c>
      <c r="G315" s="200" t="s">
        <v>227</v>
      </c>
      <c r="H315" s="201">
        <v>6</v>
      </c>
      <c r="I315" s="202"/>
      <c r="J315" s="203">
        <f>ROUND(I315*H315,2)</f>
        <v>0</v>
      </c>
      <c r="K315" s="199" t="s">
        <v>124</v>
      </c>
      <c r="L315" s="45"/>
      <c r="M315" s="204" t="s">
        <v>19</v>
      </c>
      <c r="N315" s="205" t="s">
        <v>43</v>
      </c>
      <c r="O315" s="85"/>
      <c r="P315" s="206">
        <f>O315*H315</f>
        <v>0</v>
      </c>
      <c r="Q315" s="206">
        <v>0</v>
      </c>
      <c r="R315" s="206">
        <f>Q315*H315</f>
        <v>0</v>
      </c>
      <c r="S315" s="206">
        <v>0</v>
      </c>
      <c r="T315" s="207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08" t="s">
        <v>143</v>
      </c>
      <c r="AT315" s="208" t="s">
        <v>120</v>
      </c>
      <c r="AU315" s="208" t="s">
        <v>82</v>
      </c>
      <c r="AY315" s="18" t="s">
        <v>119</v>
      </c>
      <c r="BE315" s="209">
        <f>IF(N315="základní",J315,0)</f>
        <v>0</v>
      </c>
      <c r="BF315" s="209">
        <f>IF(N315="snížená",J315,0)</f>
        <v>0</v>
      </c>
      <c r="BG315" s="209">
        <f>IF(N315="zákl. přenesená",J315,0)</f>
        <v>0</v>
      </c>
      <c r="BH315" s="209">
        <f>IF(N315="sníž. přenesená",J315,0)</f>
        <v>0</v>
      </c>
      <c r="BI315" s="209">
        <f>IF(N315="nulová",J315,0)</f>
        <v>0</v>
      </c>
      <c r="BJ315" s="18" t="s">
        <v>80</v>
      </c>
      <c r="BK315" s="209">
        <f>ROUND(I315*H315,2)</f>
        <v>0</v>
      </c>
      <c r="BL315" s="18" t="s">
        <v>143</v>
      </c>
      <c r="BM315" s="208" t="s">
        <v>494</v>
      </c>
    </row>
    <row r="316" s="2" customFormat="1">
      <c r="A316" s="39"/>
      <c r="B316" s="40"/>
      <c r="C316" s="41"/>
      <c r="D316" s="210" t="s">
        <v>127</v>
      </c>
      <c r="E316" s="41"/>
      <c r="F316" s="211" t="s">
        <v>495</v>
      </c>
      <c r="G316" s="41"/>
      <c r="H316" s="41"/>
      <c r="I316" s="212"/>
      <c r="J316" s="41"/>
      <c r="K316" s="41"/>
      <c r="L316" s="45"/>
      <c r="M316" s="213"/>
      <c r="N316" s="214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127</v>
      </c>
      <c r="AU316" s="18" t="s">
        <v>82</v>
      </c>
    </row>
    <row r="317" s="13" customFormat="1">
      <c r="A317" s="13"/>
      <c r="B317" s="229"/>
      <c r="C317" s="230"/>
      <c r="D317" s="215" t="s">
        <v>174</v>
      </c>
      <c r="E317" s="231" t="s">
        <v>19</v>
      </c>
      <c r="F317" s="232" t="s">
        <v>389</v>
      </c>
      <c r="G317" s="230"/>
      <c r="H317" s="231" t="s">
        <v>19</v>
      </c>
      <c r="I317" s="233"/>
      <c r="J317" s="230"/>
      <c r="K317" s="230"/>
      <c r="L317" s="234"/>
      <c r="M317" s="235"/>
      <c r="N317" s="236"/>
      <c r="O317" s="236"/>
      <c r="P317" s="236"/>
      <c r="Q317" s="236"/>
      <c r="R317" s="236"/>
      <c r="S317" s="236"/>
      <c r="T317" s="23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8" t="s">
        <v>174</v>
      </c>
      <c r="AU317" s="238" t="s">
        <v>82</v>
      </c>
      <c r="AV317" s="13" t="s">
        <v>80</v>
      </c>
      <c r="AW317" s="13" t="s">
        <v>33</v>
      </c>
      <c r="AX317" s="13" t="s">
        <v>72</v>
      </c>
      <c r="AY317" s="238" t="s">
        <v>119</v>
      </c>
    </row>
    <row r="318" s="14" customFormat="1">
      <c r="A318" s="14"/>
      <c r="B318" s="239"/>
      <c r="C318" s="240"/>
      <c r="D318" s="215" t="s">
        <v>174</v>
      </c>
      <c r="E318" s="241" t="s">
        <v>19</v>
      </c>
      <c r="F318" s="242" t="s">
        <v>496</v>
      </c>
      <c r="G318" s="240"/>
      <c r="H318" s="243">
        <v>6</v>
      </c>
      <c r="I318" s="244"/>
      <c r="J318" s="240"/>
      <c r="K318" s="240"/>
      <c r="L318" s="245"/>
      <c r="M318" s="246"/>
      <c r="N318" s="247"/>
      <c r="O318" s="247"/>
      <c r="P318" s="247"/>
      <c r="Q318" s="247"/>
      <c r="R318" s="247"/>
      <c r="S318" s="247"/>
      <c r="T318" s="24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9" t="s">
        <v>174</v>
      </c>
      <c r="AU318" s="249" t="s">
        <v>82</v>
      </c>
      <c r="AV318" s="14" t="s">
        <v>82</v>
      </c>
      <c r="AW318" s="14" t="s">
        <v>33</v>
      </c>
      <c r="AX318" s="14" t="s">
        <v>72</v>
      </c>
      <c r="AY318" s="249" t="s">
        <v>119</v>
      </c>
    </row>
    <row r="319" s="2" customFormat="1" ht="16.5" customHeight="1">
      <c r="A319" s="39"/>
      <c r="B319" s="40"/>
      <c r="C319" s="261" t="s">
        <v>497</v>
      </c>
      <c r="D319" s="261" t="s">
        <v>210</v>
      </c>
      <c r="E319" s="262" t="s">
        <v>498</v>
      </c>
      <c r="F319" s="263" t="s">
        <v>499</v>
      </c>
      <c r="G319" s="264" t="s">
        <v>123</v>
      </c>
      <c r="H319" s="265">
        <v>1</v>
      </c>
      <c r="I319" s="266"/>
      <c r="J319" s="267">
        <f>ROUND(I319*H319,2)</f>
        <v>0</v>
      </c>
      <c r="K319" s="263" t="s">
        <v>19</v>
      </c>
      <c r="L319" s="268"/>
      <c r="M319" s="269" t="s">
        <v>19</v>
      </c>
      <c r="N319" s="270" t="s">
        <v>43</v>
      </c>
      <c r="O319" s="85"/>
      <c r="P319" s="206">
        <f>O319*H319</f>
        <v>0</v>
      </c>
      <c r="Q319" s="206">
        <v>0.078920000000000004</v>
      </c>
      <c r="R319" s="206">
        <f>Q319*H319</f>
        <v>0.078920000000000004</v>
      </c>
      <c r="S319" s="206">
        <v>0</v>
      </c>
      <c r="T319" s="207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08" t="s">
        <v>198</v>
      </c>
      <c r="AT319" s="208" t="s">
        <v>210</v>
      </c>
      <c r="AU319" s="208" t="s">
        <v>82</v>
      </c>
      <c r="AY319" s="18" t="s">
        <v>119</v>
      </c>
      <c r="BE319" s="209">
        <f>IF(N319="základní",J319,0)</f>
        <v>0</v>
      </c>
      <c r="BF319" s="209">
        <f>IF(N319="snížená",J319,0)</f>
        <v>0</v>
      </c>
      <c r="BG319" s="209">
        <f>IF(N319="zákl. přenesená",J319,0)</f>
        <v>0</v>
      </c>
      <c r="BH319" s="209">
        <f>IF(N319="sníž. přenesená",J319,0)</f>
        <v>0</v>
      </c>
      <c r="BI319" s="209">
        <f>IF(N319="nulová",J319,0)</f>
        <v>0</v>
      </c>
      <c r="BJ319" s="18" t="s">
        <v>80</v>
      </c>
      <c r="BK319" s="209">
        <f>ROUND(I319*H319,2)</f>
        <v>0</v>
      </c>
      <c r="BL319" s="18" t="s">
        <v>143</v>
      </c>
      <c r="BM319" s="208" t="s">
        <v>500</v>
      </c>
    </row>
    <row r="320" s="2" customFormat="1" ht="33" customHeight="1">
      <c r="A320" s="39"/>
      <c r="B320" s="40"/>
      <c r="C320" s="197" t="s">
        <v>501</v>
      </c>
      <c r="D320" s="197" t="s">
        <v>120</v>
      </c>
      <c r="E320" s="198" t="s">
        <v>502</v>
      </c>
      <c r="F320" s="199" t="s">
        <v>503</v>
      </c>
      <c r="G320" s="200" t="s">
        <v>227</v>
      </c>
      <c r="H320" s="201">
        <v>65</v>
      </c>
      <c r="I320" s="202"/>
      <c r="J320" s="203">
        <f>ROUND(I320*H320,2)</f>
        <v>0</v>
      </c>
      <c r="K320" s="199" t="s">
        <v>124</v>
      </c>
      <c r="L320" s="45"/>
      <c r="M320" s="204" t="s">
        <v>19</v>
      </c>
      <c r="N320" s="205" t="s">
        <v>43</v>
      </c>
      <c r="O320" s="85"/>
      <c r="P320" s="206">
        <f>O320*H320</f>
        <v>0</v>
      </c>
      <c r="Q320" s="206">
        <v>0</v>
      </c>
      <c r="R320" s="206">
        <f>Q320*H320</f>
        <v>0</v>
      </c>
      <c r="S320" s="206">
        <v>0</v>
      </c>
      <c r="T320" s="207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08" t="s">
        <v>143</v>
      </c>
      <c r="AT320" s="208" t="s">
        <v>120</v>
      </c>
      <c r="AU320" s="208" t="s">
        <v>82</v>
      </c>
      <c r="AY320" s="18" t="s">
        <v>119</v>
      </c>
      <c r="BE320" s="209">
        <f>IF(N320="základní",J320,0)</f>
        <v>0</v>
      </c>
      <c r="BF320" s="209">
        <f>IF(N320="snížená",J320,0)</f>
        <v>0</v>
      </c>
      <c r="BG320" s="209">
        <f>IF(N320="zákl. přenesená",J320,0)</f>
        <v>0</v>
      </c>
      <c r="BH320" s="209">
        <f>IF(N320="sníž. přenesená",J320,0)</f>
        <v>0</v>
      </c>
      <c r="BI320" s="209">
        <f>IF(N320="nulová",J320,0)</f>
        <v>0</v>
      </c>
      <c r="BJ320" s="18" t="s">
        <v>80</v>
      </c>
      <c r="BK320" s="209">
        <f>ROUND(I320*H320,2)</f>
        <v>0</v>
      </c>
      <c r="BL320" s="18" t="s">
        <v>143</v>
      </c>
      <c r="BM320" s="208" t="s">
        <v>504</v>
      </c>
    </row>
    <row r="321" s="2" customFormat="1">
      <c r="A321" s="39"/>
      <c r="B321" s="40"/>
      <c r="C321" s="41"/>
      <c r="D321" s="210" t="s">
        <v>127</v>
      </c>
      <c r="E321" s="41"/>
      <c r="F321" s="211" t="s">
        <v>505</v>
      </c>
      <c r="G321" s="41"/>
      <c r="H321" s="41"/>
      <c r="I321" s="212"/>
      <c r="J321" s="41"/>
      <c r="K321" s="41"/>
      <c r="L321" s="45"/>
      <c r="M321" s="213"/>
      <c r="N321" s="214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127</v>
      </c>
      <c r="AU321" s="18" t="s">
        <v>82</v>
      </c>
    </row>
    <row r="322" s="13" customFormat="1">
      <c r="A322" s="13"/>
      <c r="B322" s="229"/>
      <c r="C322" s="230"/>
      <c r="D322" s="215" t="s">
        <v>174</v>
      </c>
      <c r="E322" s="231" t="s">
        <v>19</v>
      </c>
      <c r="F322" s="232" t="s">
        <v>385</v>
      </c>
      <c r="G322" s="230"/>
      <c r="H322" s="231" t="s">
        <v>19</v>
      </c>
      <c r="I322" s="233"/>
      <c r="J322" s="230"/>
      <c r="K322" s="230"/>
      <c r="L322" s="234"/>
      <c r="M322" s="235"/>
      <c r="N322" s="236"/>
      <c r="O322" s="236"/>
      <c r="P322" s="236"/>
      <c r="Q322" s="236"/>
      <c r="R322" s="236"/>
      <c r="S322" s="236"/>
      <c r="T322" s="23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8" t="s">
        <v>174</v>
      </c>
      <c r="AU322" s="238" t="s">
        <v>82</v>
      </c>
      <c r="AV322" s="13" t="s">
        <v>80</v>
      </c>
      <c r="AW322" s="13" t="s">
        <v>33</v>
      </c>
      <c r="AX322" s="13" t="s">
        <v>72</v>
      </c>
      <c r="AY322" s="238" t="s">
        <v>119</v>
      </c>
    </row>
    <row r="323" s="14" customFormat="1">
      <c r="A323" s="14"/>
      <c r="B323" s="239"/>
      <c r="C323" s="240"/>
      <c r="D323" s="215" t="s">
        <v>174</v>
      </c>
      <c r="E323" s="241" t="s">
        <v>19</v>
      </c>
      <c r="F323" s="242" t="s">
        <v>219</v>
      </c>
      <c r="G323" s="240"/>
      <c r="H323" s="243">
        <v>11</v>
      </c>
      <c r="I323" s="244"/>
      <c r="J323" s="240"/>
      <c r="K323" s="240"/>
      <c r="L323" s="245"/>
      <c r="M323" s="246"/>
      <c r="N323" s="247"/>
      <c r="O323" s="247"/>
      <c r="P323" s="247"/>
      <c r="Q323" s="247"/>
      <c r="R323" s="247"/>
      <c r="S323" s="247"/>
      <c r="T323" s="24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9" t="s">
        <v>174</v>
      </c>
      <c r="AU323" s="249" t="s">
        <v>82</v>
      </c>
      <c r="AV323" s="14" t="s">
        <v>82</v>
      </c>
      <c r="AW323" s="14" t="s">
        <v>33</v>
      </c>
      <c r="AX323" s="14" t="s">
        <v>72</v>
      </c>
      <c r="AY323" s="249" t="s">
        <v>119</v>
      </c>
    </row>
    <row r="324" s="13" customFormat="1">
      <c r="A324" s="13"/>
      <c r="B324" s="229"/>
      <c r="C324" s="230"/>
      <c r="D324" s="215" t="s">
        <v>174</v>
      </c>
      <c r="E324" s="231" t="s">
        <v>19</v>
      </c>
      <c r="F324" s="232" t="s">
        <v>388</v>
      </c>
      <c r="G324" s="230"/>
      <c r="H324" s="231" t="s">
        <v>19</v>
      </c>
      <c r="I324" s="233"/>
      <c r="J324" s="230"/>
      <c r="K324" s="230"/>
      <c r="L324" s="234"/>
      <c r="M324" s="235"/>
      <c r="N324" s="236"/>
      <c r="O324" s="236"/>
      <c r="P324" s="236"/>
      <c r="Q324" s="236"/>
      <c r="R324" s="236"/>
      <c r="S324" s="236"/>
      <c r="T324" s="23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8" t="s">
        <v>174</v>
      </c>
      <c r="AU324" s="238" t="s">
        <v>82</v>
      </c>
      <c r="AV324" s="13" t="s">
        <v>80</v>
      </c>
      <c r="AW324" s="13" t="s">
        <v>33</v>
      </c>
      <c r="AX324" s="13" t="s">
        <v>72</v>
      </c>
      <c r="AY324" s="238" t="s">
        <v>119</v>
      </c>
    </row>
    <row r="325" s="14" customFormat="1">
      <c r="A325" s="14"/>
      <c r="B325" s="239"/>
      <c r="C325" s="240"/>
      <c r="D325" s="215" t="s">
        <v>174</v>
      </c>
      <c r="E325" s="241" t="s">
        <v>19</v>
      </c>
      <c r="F325" s="242" t="s">
        <v>219</v>
      </c>
      <c r="G325" s="240"/>
      <c r="H325" s="243">
        <v>11</v>
      </c>
      <c r="I325" s="244"/>
      <c r="J325" s="240"/>
      <c r="K325" s="240"/>
      <c r="L325" s="245"/>
      <c r="M325" s="246"/>
      <c r="N325" s="247"/>
      <c r="O325" s="247"/>
      <c r="P325" s="247"/>
      <c r="Q325" s="247"/>
      <c r="R325" s="247"/>
      <c r="S325" s="247"/>
      <c r="T325" s="24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9" t="s">
        <v>174</v>
      </c>
      <c r="AU325" s="249" t="s">
        <v>82</v>
      </c>
      <c r="AV325" s="14" t="s">
        <v>82</v>
      </c>
      <c r="AW325" s="14" t="s">
        <v>33</v>
      </c>
      <c r="AX325" s="14" t="s">
        <v>72</v>
      </c>
      <c r="AY325" s="249" t="s">
        <v>119</v>
      </c>
    </row>
    <row r="326" s="13" customFormat="1">
      <c r="A326" s="13"/>
      <c r="B326" s="229"/>
      <c r="C326" s="230"/>
      <c r="D326" s="215" t="s">
        <v>174</v>
      </c>
      <c r="E326" s="231" t="s">
        <v>19</v>
      </c>
      <c r="F326" s="232" t="s">
        <v>392</v>
      </c>
      <c r="G326" s="230"/>
      <c r="H326" s="231" t="s">
        <v>19</v>
      </c>
      <c r="I326" s="233"/>
      <c r="J326" s="230"/>
      <c r="K326" s="230"/>
      <c r="L326" s="234"/>
      <c r="M326" s="235"/>
      <c r="N326" s="236"/>
      <c r="O326" s="236"/>
      <c r="P326" s="236"/>
      <c r="Q326" s="236"/>
      <c r="R326" s="236"/>
      <c r="S326" s="236"/>
      <c r="T326" s="23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8" t="s">
        <v>174</v>
      </c>
      <c r="AU326" s="238" t="s">
        <v>82</v>
      </c>
      <c r="AV326" s="13" t="s">
        <v>80</v>
      </c>
      <c r="AW326" s="13" t="s">
        <v>33</v>
      </c>
      <c r="AX326" s="13" t="s">
        <v>72</v>
      </c>
      <c r="AY326" s="238" t="s">
        <v>119</v>
      </c>
    </row>
    <row r="327" s="14" customFormat="1">
      <c r="A327" s="14"/>
      <c r="B327" s="239"/>
      <c r="C327" s="240"/>
      <c r="D327" s="215" t="s">
        <v>174</v>
      </c>
      <c r="E327" s="241" t="s">
        <v>19</v>
      </c>
      <c r="F327" s="242" t="s">
        <v>209</v>
      </c>
      <c r="G327" s="240"/>
      <c r="H327" s="243">
        <v>9</v>
      </c>
      <c r="I327" s="244"/>
      <c r="J327" s="240"/>
      <c r="K327" s="240"/>
      <c r="L327" s="245"/>
      <c r="M327" s="246"/>
      <c r="N327" s="247"/>
      <c r="O327" s="247"/>
      <c r="P327" s="247"/>
      <c r="Q327" s="247"/>
      <c r="R327" s="247"/>
      <c r="S327" s="247"/>
      <c r="T327" s="24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9" t="s">
        <v>174</v>
      </c>
      <c r="AU327" s="249" t="s">
        <v>82</v>
      </c>
      <c r="AV327" s="14" t="s">
        <v>82</v>
      </c>
      <c r="AW327" s="14" t="s">
        <v>33</v>
      </c>
      <c r="AX327" s="14" t="s">
        <v>72</v>
      </c>
      <c r="AY327" s="249" t="s">
        <v>119</v>
      </c>
    </row>
    <row r="328" s="13" customFormat="1">
      <c r="A328" s="13"/>
      <c r="B328" s="229"/>
      <c r="C328" s="230"/>
      <c r="D328" s="215" t="s">
        <v>174</v>
      </c>
      <c r="E328" s="231" t="s">
        <v>19</v>
      </c>
      <c r="F328" s="232" t="s">
        <v>393</v>
      </c>
      <c r="G328" s="230"/>
      <c r="H328" s="231" t="s">
        <v>19</v>
      </c>
      <c r="I328" s="233"/>
      <c r="J328" s="230"/>
      <c r="K328" s="230"/>
      <c r="L328" s="234"/>
      <c r="M328" s="235"/>
      <c r="N328" s="236"/>
      <c r="O328" s="236"/>
      <c r="P328" s="236"/>
      <c r="Q328" s="236"/>
      <c r="R328" s="236"/>
      <c r="S328" s="236"/>
      <c r="T328" s="23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8" t="s">
        <v>174</v>
      </c>
      <c r="AU328" s="238" t="s">
        <v>82</v>
      </c>
      <c r="AV328" s="13" t="s">
        <v>80</v>
      </c>
      <c r="AW328" s="13" t="s">
        <v>33</v>
      </c>
      <c r="AX328" s="13" t="s">
        <v>72</v>
      </c>
      <c r="AY328" s="238" t="s">
        <v>119</v>
      </c>
    </row>
    <row r="329" s="14" customFormat="1">
      <c r="A329" s="14"/>
      <c r="B329" s="239"/>
      <c r="C329" s="240"/>
      <c r="D329" s="215" t="s">
        <v>174</v>
      </c>
      <c r="E329" s="241" t="s">
        <v>19</v>
      </c>
      <c r="F329" s="242" t="s">
        <v>209</v>
      </c>
      <c r="G329" s="240"/>
      <c r="H329" s="243">
        <v>9</v>
      </c>
      <c r="I329" s="244"/>
      <c r="J329" s="240"/>
      <c r="K329" s="240"/>
      <c r="L329" s="245"/>
      <c r="M329" s="246"/>
      <c r="N329" s="247"/>
      <c r="O329" s="247"/>
      <c r="P329" s="247"/>
      <c r="Q329" s="247"/>
      <c r="R329" s="247"/>
      <c r="S329" s="247"/>
      <c r="T329" s="24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9" t="s">
        <v>174</v>
      </c>
      <c r="AU329" s="249" t="s">
        <v>82</v>
      </c>
      <c r="AV329" s="14" t="s">
        <v>82</v>
      </c>
      <c r="AW329" s="14" t="s">
        <v>33</v>
      </c>
      <c r="AX329" s="14" t="s">
        <v>72</v>
      </c>
      <c r="AY329" s="249" t="s">
        <v>119</v>
      </c>
    </row>
    <row r="330" s="13" customFormat="1">
      <c r="A330" s="13"/>
      <c r="B330" s="229"/>
      <c r="C330" s="230"/>
      <c r="D330" s="215" t="s">
        <v>174</v>
      </c>
      <c r="E330" s="231" t="s">
        <v>19</v>
      </c>
      <c r="F330" s="232" t="s">
        <v>396</v>
      </c>
      <c r="G330" s="230"/>
      <c r="H330" s="231" t="s">
        <v>19</v>
      </c>
      <c r="I330" s="233"/>
      <c r="J330" s="230"/>
      <c r="K330" s="230"/>
      <c r="L330" s="234"/>
      <c r="M330" s="235"/>
      <c r="N330" s="236"/>
      <c r="O330" s="236"/>
      <c r="P330" s="236"/>
      <c r="Q330" s="236"/>
      <c r="R330" s="236"/>
      <c r="S330" s="236"/>
      <c r="T330" s="23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8" t="s">
        <v>174</v>
      </c>
      <c r="AU330" s="238" t="s">
        <v>82</v>
      </c>
      <c r="AV330" s="13" t="s">
        <v>80</v>
      </c>
      <c r="AW330" s="13" t="s">
        <v>33</v>
      </c>
      <c r="AX330" s="13" t="s">
        <v>72</v>
      </c>
      <c r="AY330" s="238" t="s">
        <v>119</v>
      </c>
    </row>
    <row r="331" s="14" customFormat="1">
      <c r="A331" s="14"/>
      <c r="B331" s="239"/>
      <c r="C331" s="240"/>
      <c r="D331" s="215" t="s">
        <v>174</v>
      </c>
      <c r="E331" s="241" t="s">
        <v>19</v>
      </c>
      <c r="F331" s="242" t="s">
        <v>214</v>
      </c>
      <c r="G331" s="240"/>
      <c r="H331" s="243">
        <v>10</v>
      </c>
      <c r="I331" s="244"/>
      <c r="J331" s="240"/>
      <c r="K331" s="240"/>
      <c r="L331" s="245"/>
      <c r="M331" s="246"/>
      <c r="N331" s="247"/>
      <c r="O331" s="247"/>
      <c r="P331" s="247"/>
      <c r="Q331" s="247"/>
      <c r="R331" s="247"/>
      <c r="S331" s="247"/>
      <c r="T331" s="24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9" t="s">
        <v>174</v>
      </c>
      <c r="AU331" s="249" t="s">
        <v>82</v>
      </c>
      <c r="AV331" s="14" t="s">
        <v>82</v>
      </c>
      <c r="AW331" s="14" t="s">
        <v>33</v>
      </c>
      <c r="AX331" s="14" t="s">
        <v>72</v>
      </c>
      <c r="AY331" s="249" t="s">
        <v>119</v>
      </c>
    </row>
    <row r="332" s="13" customFormat="1">
      <c r="A332" s="13"/>
      <c r="B332" s="229"/>
      <c r="C332" s="230"/>
      <c r="D332" s="215" t="s">
        <v>174</v>
      </c>
      <c r="E332" s="231" t="s">
        <v>19</v>
      </c>
      <c r="F332" s="232" t="s">
        <v>397</v>
      </c>
      <c r="G332" s="230"/>
      <c r="H332" s="231" t="s">
        <v>19</v>
      </c>
      <c r="I332" s="233"/>
      <c r="J332" s="230"/>
      <c r="K332" s="230"/>
      <c r="L332" s="234"/>
      <c r="M332" s="235"/>
      <c r="N332" s="236"/>
      <c r="O332" s="236"/>
      <c r="P332" s="236"/>
      <c r="Q332" s="236"/>
      <c r="R332" s="236"/>
      <c r="S332" s="236"/>
      <c r="T332" s="23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8" t="s">
        <v>174</v>
      </c>
      <c r="AU332" s="238" t="s">
        <v>82</v>
      </c>
      <c r="AV332" s="13" t="s">
        <v>80</v>
      </c>
      <c r="AW332" s="13" t="s">
        <v>33</v>
      </c>
      <c r="AX332" s="13" t="s">
        <v>72</v>
      </c>
      <c r="AY332" s="238" t="s">
        <v>119</v>
      </c>
    </row>
    <row r="333" s="14" customFormat="1">
      <c r="A333" s="14"/>
      <c r="B333" s="239"/>
      <c r="C333" s="240"/>
      <c r="D333" s="215" t="s">
        <v>174</v>
      </c>
      <c r="E333" s="241" t="s">
        <v>19</v>
      </c>
      <c r="F333" s="242" t="s">
        <v>8</v>
      </c>
      <c r="G333" s="240"/>
      <c r="H333" s="243">
        <v>15</v>
      </c>
      <c r="I333" s="244"/>
      <c r="J333" s="240"/>
      <c r="K333" s="240"/>
      <c r="L333" s="245"/>
      <c r="M333" s="246"/>
      <c r="N333" s="247"/>
      <c r="O333" s="247"/>
      <c r="P333" s="247"/>
      <c r="Q333" s="247"/>
      <c r="R333" s="247"/>
      <c r="S333" s="247"/>
      <c r="T333" s="24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9" t="s">
        <v>174</v>
      </c>
      <c r="AU333" s="249" t="s">
        <v>82</v>
      </c>
      <c r="AV333" s="14" t="s">
        <v>82</v>
      </c>
      <c r="AW333" s="14" t="s">
        <v>33</v>
      </c>
      <c r="AX333" s="14" t="s">
        <v>72</v>
      </c>
      <c r="AY333" s="249" t="s">
        <v>119</v>
      </c>
    </row>
    <row r="334" s="2" customFormat="1" ht="16.5" customHeight="1">
      <c r="A334" s="39"/>
      <c r="B334" s="40"/>
      <c r="C334" s="261" t="s">
        <v>506</v>
      </c>
      <c r="D334" s="261" t="s">
        <v>210</v>
      </c>
      <c r="E334" s="262" t="s">
        <v>507</v>
      </c>
      <c r="F334" s="263" t="s">
        <v>508</v>
      </c>
      <c r="G334" s="264" t="s">
        <v>123</v>
      </c>
      <c r="H334" s="265">
        <v>13</v>
      </c>
      <c r="I334" s="266"/>
      <c r="J334" s="267">
        <f>ROUND(I334*H334,2)</f>
        <v>0</v>
      </c>
      <c r="K334" s="263" t="s">
        <v>19</v>
      </c>
      <c r="L334" s="268"/>
      <c r="M334" s="269" t="s">
        <v>19</v>
      </c>
      <c r="N334" s="270" t="s">
        <v>43</v>
      </c>
      <c r="O334" s="85"/>
      <c r="P334" s="206">
        <f>O334*H334</f>
        <v>0</v>
      </c>
      <c r="Q334" s="206">
        <v>0.1212</v>
      </c>
      <c r="R334" s="206">
        <f>Q334*H334</f>
        <v>1.5756000000000001</v>
      </c>
      <c r="S334" s="206">
        <v>0</v>
      </c>
      <c r="T334" s="207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08" t="s">
        <v>198</v>
      </c>
      <c r="AT334" s="208" t="s">
        <v>210</v>
      </c>
      <c r="AU334" s="208" t="s">
        <v>82</v>
      </c>
      <c r="AY334" s="18" t="s">
        <v>119</v>
      </c>
      <c r="BE334" s="209">
        <f>IF(N334="základní",J334,0)</f>
        <v>0</v>
      </c>
      <c r="BF334" s="209">
        <f>IF(N334="snížená",J334,0)</f>
        <v>0</v>
      </c>
      <c r="BG334" s="209">
        <f>IF(N334="zákl. přenesená",J334,0)</f>
        <v>0</v>
      </c>
      <c r="BH334" s="209">
        <f>IF(N334="sníž. přenesená",J334,0)</f>
        <v>0</v>
      </c>
      <c r="BI334" s="209">
        <f>IF(N334="nulová",J334,0)</f>
        <v>0</v>
      </c>
      <c r="BJ334" s="18" t="s">
        <v>80</v>
      </c>
      <c r="BK334" s="209">
        <f>ROUND(I334*H334,2)</f>
        <v>0</v>
      </c>
      <c r="BL334" s="18" t="s">
        <v>143</v>
      </c>
      <c r="BM334" s="208" t="s">
        <v>509</v>
      </c>
    </row>
    <row r="335" s="2" customFormat="1" ht="24.15" customHeight="1">
      <c r="A335" s="39"/>
      <c r="B335" s="40"/>
      <c r="C335" s="197" t="s">
        <v>510</v>
      </c>
      <c r="D335" s="197" t="s">
        <v>120</v>
      </c>
      <c r="E335" s="198" t="s">
        <v>511</v>
      </c>
      <c r="F335" s="199" t="s">
        <v>512</v>
      </c>
      <c r="G335" s="200" t="s">
        <v>320</v>
      </c>
      <c r="H335" s="201">
        <v>41.554000000000002</v>
      </c>
      <c r="I335" s="202"/>
      <c r="J335" s="203">
        <f>ROUND(I335*H335,2)</f>
        <v>0</v>
      </c>
      <c r="K335" s="199" t="s">
        <v>124</v>
      </c>
      <c r="L335" s="45"/>
      <c r="M335" s="204" t="s">
        <v>19</v>
      </c>
      <c r="N335" s="205" t="s">
        <v>43</v>
      </c>
      <c r="O335" s="85"/>
      <c r="P335" s="206">
        <f>O335*H335</f>
        <v>0</v>
      </c>
      <c r="Q335" s="206">
        <v>2.5122499999999999</v>
      </c>
      <c r="R335" s="206">
        <f>Q335*H335</f>
        <v>104.3940365</v>
      </c>
      <c r="S335" s="206">
        <v>0</v>
      </c>
      <c r="T335" s="207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08" t="s">
        <v>143</v>
      </c>
      <c r="AT335" s="208" t="s">
        <v>120</v>
      </c>
      <c r="AU335" s="208" t="s">
        <v>82</v>
      </c>
      <c r="AY335" s="18" t="s">
        <v>119</v>
      </c>
      <c r="BE335" s="209">
        <f>IF(N335="základní",J335,0)</f>
        <v>0</v>
      </c>
      <c r="BF335" s="209">
        <f>IF(N335="snížená",J335,0)</f>
        <v>0</v>
      </c>
      <c r="BG335" s="209">
        <f>IF(N335="zákl. přenesená",J335,0)</f>
        <v>0</v>
      </c>
      <c r="BH335" s="209">
        <f>IF(N335="sníž. přenesená",J335,0)</f>
        <v>0</v>
      </c>
      <c r="BI335" s="209">
        <f>IF(N335="nulová",J335,0)</f>
        <v>0</v>
      </c>
      <c r="BJ335" s="18" t="s">
        <v>80</v>
      </c>
      <c r="BK335" s="209">
        <f>ROUND(I335*H335,2)</f>
        <v>0</v>
      </c>
      <c r="BL335" s="18" t="s">
        <v>143</v>
      </c>
      <c r="BM335" s="208" t="s">
        <v>513</v>
      </c>
    </row>
    <row r="336" s="2" customFormat="1">
      <c r="A336" s="39"/>
      <c r="B336" s="40"/>
      <c r="C336" s="41"/>
      <c r="D336" s="210" t="s">
        <v>127</v>
      </c>
      <c r="E336" s="41"/>
      <c r="F336" s="211" t="s">
        <v>514</v>
      </c>
      <c r="G336" s="41"/>
      <c r="H336" s="41"/>
      <c r="I336" s="212"/>
      <c r="J336" s="41"/>
      <c r="K336" s="41"/>
      <c r="L336" s="45"/>
      <c r="M336" s="213"/>
      <c r="N336" s="214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127</v>
      </c>
      <c r="AU336" s="18" t="s">
        <v>82</v>
      </c>
    </row>
    <row r="337" s="13" customFormat="1">
      <c r="A337" s="13"/>
      <c r="B337" s="229"/>
      <c r="C337" s="230"/>
      <c r="D337" s="215" t="s">
        <v>174</v>
      </c>
      <c r="E337" s="231" t="s">
        <v>19</v>
      </c>
      <c r="F337" s="232" t="s">
        <v>368</v>
      </c>
      <c r="G337" s="230"/>
      <c r="H337" s="231" t="s">
        <v>19</v>
      </c>
      <c r="I337" s="233"/>
      <c r="J337" s="230"/>
      <c r="K337" s="230"/>
      <c r="L337" s="234"/>
      <c r="M337" s="235"/>
      <c r="N337" s="236"/>
      <c r="O337" s="236"/>
      <c r="P337" s="236"/>
      <c r="Q337" s="236"/>
      <c r="R337" s="236"/>
      <c r="S337" s="236"/>
      <c r="T337" s="23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8" t="s">
        <v>174</v>
      </c>
      <c r="AU337" s="238" t="s">
        <v>82</v>
      </c>
      <c r="AV337" s="13" t="s">
        <v>80</v>
      </c>
      <c r="AW337" s="13" t="s">
        <v>33</v>
      </c>
      <c r="AX337" s="13" t="s">
        <v>72</v>
      </c>
      <c r="AY337" s="238" t="s">
        <v>119</v>
      </c>
    </row>
    <row r="338" s="14" customFormat="1">
      <c r="A338" s="14"/>
      <c r="B338" s="239"/>
      <c r="C338" s="240"/>
      <c r="D338" s="215" t="s">
        <v>174</v>
      </c>
      <c r="E338" s="241" t="s">
        <v>19</v>
      </c>
      <c r="F338" s="242" t="s">
        <v>515</v>
      </c>
      <c r="G338" s="240"/>
      <c r="H338" s="243">
        <v>9.9900000000000002</v>
      </c>
      <c r="I338" s="244"/>
      <c r="J338" s="240"/>
      <c r="K338" s="240"/>
      <c r="L338" s="245"/>
      <c r="M338" s="246"/>
      <c r="N338" s="247"/>
      <c r="O338" s="247"/>
      <c r="P338" s="247"/>
      <c r="Q338" s="247"/>
      <c r="R338" s="247"/>
      <c r="S338" s="247"/>
      <c r="T338" s="24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9" t="s">
        <v>174</v>
      </c>
      <c r="AU338" s="249" t="s">
        <v>82</v>
      </c>
      <c r="AV338" s="14" t="s">
        <v>82</v>
      </c>
      <c r="AW338" s="14" t="s">
        <v>33</v>
      </c>
      <c r="AX338" s="14" t="s">
        <v>72</v>
      </c>
      <c r="AY338" s="249" t="s">
        <v>119</v>
      </c>
    </row>
    <row r="339" s="13" customFormat="1">
      <c r="A339" s="13"/>
      <c r="B339" s="229"/>
      <c r="C339" s="230"/>
      <c r="D339" s="215" t="s">
        <v>174</v>
      </c>
      <c r="E339" s="231" t="s">
        <v>19</v>
      </c>
      <c r="F339" s="232" t="s">
        <v>370</v>
      </c>
      <c r="G339" s="230"/>
      <c r="H339" s="231" t="s">
        <v>19</v>
      </c>
      <c r="I339" s="233"/>
      <c r="J339" s="230"/>
      <c r="K339" s="230"/>
      <c r="L339" s="234"/>
      <c r="M339" s="235"/>
      <c r="N339" s="236"/>
      <c r="O339" s="236"/>
      <c r="P339" s="236"/>
      <c r="Q339" s="236"/>
      <c r="R339" s="236"/>
      <c r="S339" s="236"/>
      <c r="T339" s="23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8" t="s">
        <v>174</v>
      </c>
      <c r="AU339" s="238" t="s">
        <v>82</v>
      </c>
      <c r="AV339" s="13" t="s">
        <v>80</v>
      </c>
      <c r="AW339" s="13" t="s">
        <v>33</v>
      </c>
      <c r="AX339" s="13" t="s">
        <v>72</v>
      </c>
      <c r="AY339" s="238" t="s">
        <v>119</v>
      </c>
    </row>
    <row r="340" s="14" customFormat="1">
      <c r="A340" s="14"/>
      <c r="B340" s="239"/>
      <c r="C340" s="240"/>
      <c r="D340" s="215" t="s">
        <v>174</v>
      </c>
      <c r="E340" s="241" t="s">
        <v>19</v>
      </c>
      <c r="F340" s="242" t="s">
        <v>516</v>
      </c>
      <c r="G340" s="240"/>
      <c r="H340" s="243">
        <v>28.422000000000001</v>
      </c>
      <c r="I340" s="244"/>
      <c r="J340" s="240"/>
      <c r="K340" s="240"/>
      <c r="L340" s="245"/>
      <c r="M340" s="246"/>
      <c r="N340" s="247"/>
      <c r="O340" s="247"/>
      <c r="P340" s="247"/>
      <c r="Q340" s="247"/>
      <c r="R340" s="247"/>
      <c r="S340" s="247"/>
      <c r="T340" s="24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9" t="s">
        <v>174</v>
      </c>
      <c r="AU340" s="249" t="s">
        <v>82</v>
      </c>
      <c r="AV340" s="14" t="s">
        <v>82</v>
      </c>
      <c r="AW340" s="14" t="s">
        <v>33</v>
      </c>
      <c r="AX340" s="14" t="s">
        <v>72</v>
      </c>
      <c r="AY340" s="249" t="s">
        <v>119</v>
      </c>
    </row>
    <row r="341" s="14" customFormat="1">
      <c r="A341" s="14"/>
      <c r="B341" s="239"/>
      <c r="C341" s="240"/>
      <c r="D341" s="215" t="s">
        <v>174</v>
      </c>
      <c r="E341" s="241" t="s">
        <v>19</v>
      </c>
      <c r="F341" s="242" t="s">
        <v>517</v>
      </c>
      <c r="G341" s="240"/>
      <c r="H341" s="243">
        <v>3.1419999999999999</v>
      </c>
      <c r="I341" s="244"/>
      <c r="J341" s="240"/>
      <c r="K341" s="240"/>
      <c r="L341" s="245"/>
      <c r="M341" s="246"/>
      <c r="N341" s="247"/>
      <c r="O341" s="247"/>
      <c r="P341" s="247"/>
      <c r="Q341" s="247"/>
      <c r="R341" s="247"/>
      <c r="S341" s="247"/>
      <c r="T341" s="24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9" t="s">
        <v>174</v>
      </c>
      <c r="AU341" s="249" t="s">
        <v>82</v>
      </c>
      <c r="AV341" s="14" t="s">
        <v>82</v>
      </c>
      <c r="AW341" s="14" t="s">
        <v>33</v>
      </c>
      <c r="AX341" s="14" t="s">
        <v>72</v>
      </c>
      <c r="AY341" s="249" t="s">
        <v>119</v>
      </c>
    </row>
    <row r="342" s="15" customFormat="1">
      <c r="A342" s="15"/>
      <c r="B342" s="250"/>
      <c r="C342" s="251"/>
      <c r="D342" s="215" t="s">
        <v>174</v>
      </c>
      <c r="E342" s="252" t="s">
        <v>19</v>
      </c>
      <c r="F342" s="253" t="s">
        <v>183</v>
      </c>
      <c r="G342" s="251"/>
      <c r="H342" s="254">
        <v>41.554000000000002</v>
      </c>
      <c r="I342" s="255"/>
      <c r="J342" s="251"/>
      <c r="K342" s="251"/>
      <c r="L342" s="256"/>
      <c r="M342" s="257"/>
      <c r="N342" s="258"/>
      <c r="O342" s="258"/>
      <c r="P342" s="258"/>
      <c r="Q342" s="258"/>
      <c r="R342" s="258"/>
      <c r="S342" s="258"/>
      <c r="T342" s="259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0" t="s">
        <v>174</v>
      </c>
      <c r="AU342" s="260" t="s">
        <v>82</v>
      </c>
      <c r="AV342" s="15" t="s">
        <v>143</v>
      </c>
      <c r="AW342" s="15" t="s">
        <v>4</v>
      </c>
      <c r="AX342" s="15" t="s">
        <v>80</v>
      </c>
      <c r="AY342" s="260" t="s">
        <v>119</v>
      </c>
    </row>
    <row r="343" s="2" customFormat="1" ht="24.15" customHeight="1">
      <c r="A343" s="39"/>
      <c r="B343" s="40"/>
      <c r="C343" s="197" t="s">
        <v>518</v>
      </c>
      <c r="D343" s="197" t="s">
        <v>120</v>
      </c>
      <c r="E343" s="198" t="s">
        <v>519</v>
      </c>
      <c r="F343" s="199" t="s">
        <v>520</v>
      </c>
      <c r="G343" s="200" t="s">
        <v>258</v>
      </c>
      <c r="H343" s="201">
        <v>0.121</v>
      </c>
      <c r="I343" s="202"/>
      <c r="J343" s="203">
        <f>ROUND(I343*H343,2)</f>
        <v>0</v>
      </c>
      <c r="K343" s="199" t="s">
        <v>124</v>
      </c>
      <c r="L343" s="45"/>
      <c r="M343" s="204" t="s">
        <v>19</v>
      </c>
      <c r="N343" s="205" t="s">
        <v>43</v>
      </c>
      <c r="O343" s="85"/>
      <c r="P343" s="206">
        <f>O343*H343</f>
        <v>0</v>
      </c>
      <c r="Q343" s="206">
        <v>0.99734999999999996</v>
      </c>
      <c r="R343" s="206">
        <f>Q343*H343</f>
        <v>0.12067934999999999</v>
      </c>
      <c r="S343" s="206">
        <v>0</v>
      </c>
      <c r="T343" s="207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08" t="s">
        <v>143</v>
      </c>
      <c r="AT343" s="208" t="s">
        <v>120</v>
      </c>
      <c r="AU343" s="208" t="s">
        <v>82</v>
      </c>
      <c r="AY343" s="18" t="s">
        <v>119</v>
      </c>
      <c r="BE343" s="209">
        <f>IF(N343="základní",J343,0)</f>
        <v>0</v>
      </c>
      <c r="BF343" s="209">
        <f>IF(N343="snížená",J343,0)</f>
        <v>0</v>
      </c>
      <c r="BG343" s="209">
        <f>IF(N343="zákl. přenesená",J343,0)</f>
        <v>0</v>
      </c>
      <c r="BH343" s="209">
        <f>IF(N343="sníž. přenesená",J343,0)</f>
        <v>0</v>
      </c>
      <c r="BI343" s="209">
        <f>IF(N343="nulová",J343,0)</f>
        <v>0</v>
      </c>
      <c r="BJ343" s="18" t="s">
        <v>80</v>
      </c>
      <c r="BK343" s="209">
        <f>ROUND(I343*H343,2)</f>
        <v>0</v>
      </c>
      <c r="BL343" s="18" t="s">
        <v>143</v>
      </c>
      <c r="BM343" s="208" t="s">
        <v>521</v>
      </c>
    </row>
    <row r="344" s="2" customFormat="1">
      <c r="A344" s="39"/>
      <c r="B344" s="40"/>
      <c r="C344" s="41"/>
      <c r="D344" s="210" t="s">
        <v>127</v>
      </c>
      <c r="E344" s="41"/>
      <c r="F344" s="211" t="s">
        <v>522</v>
      </c>
      <c r="G344" s="41"/>
      <c r="H344" s="41"/>
      <c r="I344" s="212"/>
      <c r="J344" s="41"/>
      <c r="K344" s="41"/>
      <c r="L344" s="45"/>
      <c r="M344" s="213"/>
      <c r="N344" s="214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127</v>
      </c>
      <c r="AU344" s="18" t="s">
        <v>82</v>
      </c>
    </row>
    <row r="345" s="13" customFormat="1">
      <c r="A345" s="13"/>
      <c r="B345" s="229"/>
      <c r="C345" s="230"/>
      <c r="D345" s="215" t="s">
        <v>174</v>
      </c>
      <c r="E345" s="231" t="s">
        <v>19</v>
      </c>
      <c r="F345" s="232" t="s">
        <v>368</v>
      </c>
      <c r="G345" s="230"/>
      <c r="H345" s="231" t="s">
        <v>19</v>
      </c>
      <c r="I345" s="233"/>
      <c r="J345" s="230"/>
      <c r="K345" s="230"/>
      <c r="L345" s="234"/>
      <c r="M345" s="235"/>
      <c r="N345" s="236"/>
      <c r="O345" s="236"/>
      <c r="P345" s="236"/>
      <c r="Q345" s="236"/>
      <c r="R345" s="236"/>
      <c r="S345" s="236"/>
      <c r="T345" s="23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8" t="s">
        <v>174</v>
      </c>
      <c r="AU345" s="238" t="s">
        <v>82</v>
      </c>
      <c r="AV345" s="13" t="s">
        <v>80</v>
      </c>
      <c r="AW345" s="13" t="s">
        <v>33</v>
      </c>
      <c r="AX345" s="13" t="s">
        <v>72</v>
      </c>
      <c r="AY345" s="238" t="s">
        <v>119</v>
      </c>
    </row>
    <row r="346" s="14" customFormat="1">
      <c r="A346" s="14"/>
      <c r="B346" s="239"/>
      <c r="C346" s="240"/>
      <c r="D346" s="215" t="s">
        <v>174</v>
      </c>
      <c r="E346" s="241" t="s">
        <v>19</v>
      </c>
      <c r="F346" s="242" t="s">
        <v>523</v>
      </c>
      <c r="G346" s="240"/>
      <c r="H346" s="243">
        <v>0.121</v>
      </c>
      <c r="I346" s="244"/>
      <c r="J346" s="240"/>
      <c r="K346" s="240"/>
      <c r="L346" s="245"/>
      <c r="M346" s="246"/>
      <c r="N346" s="247"/>
      <c r="O346" s="247"/>
      <c r="P346" s="247"/>
      <c r="Q346" s="247"/>
      <c r="R346" s="247"/>
      <c r="S346" s="247"/>
      <c r="T346" s="248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9" t="s">
        <v>174</v>
      </c>
      <c r="AU346" s="249" t="s">
        <v>82</v>
      </c>
      <c r="AV346" s="14" t="s">
        <v>82</v>
      </c>
      <c r="AW346" s="14" t="s">
        <v>33</v>
      </c>
      <c r="AX346" s="14" t="s">
        <v>72</v>
      </c>
      <c r="AY346" s="249" t="s">
        <v>119</v>
      </c>
    </row>
    <row r="347" s="11" customFormat="1" ht="22.8" customHeight="1">
      <c r="A347" s="11"/>
      <c r="B347" s="183"/>
      <c r="C347" s="184"/>
      <c r="D347" s="185" t="s">
        <v>71</v>
      </c>
      <c r="E347" s="227" t="s">
        <v>253</v>
      </c>
      <c r="F347" s="227" t="s">
        <v>254</v>
      </c>
      <c r="G347" s="184"/>
      <c r="H347" s="184"/>
      <c r="I347" s="187"/>
      <c r="J347" s="228">
        <f>BK347</f>
        <v>0</v>
      </c>
      <c r="K347" s="184"/>
      <c r="L347" s="189"/>
      <c r="M347" s="190"/>
      <c r="N347" s="191"/>
      <c r="O347" s="191"/>
      <c r="P347" s="192">
        <f>SUM(P348:P349)</f>
        <v>0</v>
      </c>
      <c r="Q347" s="191"/>
      <c r="R347" s="192">
        <f>SUM(R348:R349)</f>
        <v>0</v>
      </c>
      <c r="S347" s="191"/>
      <c r="T347" s="193">
        <f>SUM(T348:T349)</f>
        <v>0</v>
      </c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R347" s="194" t="s">
        <v>80</v>
      </c>
      <c r="AT347" s="195" t="s">
        <v>71</v>
      </c>
      <c r="AU347" s="195" t="s">
        <v>80</v>
      </c>
      <c r="AY347" s="194" t="s">
        <v>119</v>
      </c>
      <c r="BK347" s="196">
        <f>SUM(BK348:BK349)</f>
        <v>0</v>
      </c>
    </row>
    <row r="348" s="2" customFormat="1" ht="44.25" customHeight="1">
      <c r="A348" s="39"/>
      <c r="B348" s="40"/>
      <c r="C348" s="197" t="s">
        <v>524</v>
      </c>
      <c r="D348" s="197" t="s">
        <v>120</v>
      </c>
      <c r="E348" s="198" t="s">
        <v>256</v>
      </c>
      <c r="F348" s="199" t="s">
        <v>257</v>
      </c>
      <c r="G348" s="200" t="s">
        <v>258</v>
      </c>
      <c r="H348" s="201">
        <v>962.88800000000003</v>
      </c>
      <c r="I348" s="202"/>
      <c r="J348" s="203">
        <f>ROUND(I348*H348,2)</f>
        <v>0</v>
      </c>
      <c r="K348" s="199" t="s">
        <v>124</v>
      </c>
      <c r="L348" s="45"/>
      <c r="M348" s="204" t="s">
        <v>19</v>
      </c>
      <c r="N348" s="205" t="s">
        <v>43</v>
      </c>
      <c r="O348" s="85"/>
      <c r="P348" s="206">
        <f>O348*H348</f>
        <v>0</v>
      </c>
      <c r="Q348" s="206">
        <v>0</v>
      </c>
      <c r="R348" s="206">
        <f>Q348*H348</f>
        <v>0</v>
      </c>
      <c r="S348" s="206">
        <v>0</v>
      </c>
      <c r="T348" s="207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08" t="s">
        <v>143</v>
      </c>
      <c r="AT348" s="208" t="s">
        <v>120</v>
      </c>
      <c r="AU348" s="208" t="s">
        <v>82</v>
      </c>
      <c r="AY348" s="18" t="s">
        <v>119</v>
      </c>
      <c r="BE348" s="209">
        <f>IF(N348="základní",J348,0)</f>
        <v>0</v>
      </c>
      <c r="BF348" s="209">
        <f>IF(N348="snížená",J348,0)</f>
        <v>0</v>
      </c>
      <c r="BG348" s="209">
        <f>IF(N348="zákl. přenesená",J348,0)</f>
        <v>0</v>
      </c>
      <c r="BH348" s="209">
        <f>IF(N348="sníž. přenesená",J348,0)</f>
        <v>0</v>
      </c>
      <c r="BI348" s="209">
        <f>IF(N348="nulová",J348,0)</f>
        <v>0</v>
      </c>
      <c r="BJ348" s="18" t="s">
        <v>80</v>
      </c>
      <c r="BK348" s="209">
        <f>ROUND(I348*H348,2)</f>
        <v>0</v>
      </c>
      <c r="BL348" s="18" t="s">
        <v>143</v>
      </c>
      <c r="BM348" s="208" t="s">
        <v>259</v>
      </c>
    </row>
    <row r="349" s="2" customFormat="1">
      <c r="A349" s="39"/>
      <c r="B349" s="40"/>
      <c r="C349" s="41"/>
      <c r="D349" s="210" t="s">
        <v>127</v>
      </c>
      <c r="E349" s="41"/>
      <c r="F349" s="211" t="s">
        <v>260</v>
      </c>
      <c r="G349" s="41"/>
      <c r="H349" s="41"/>
      <c r="I349" s="212"/>
      <c r="J349" s="41"/>
      <c r="K349" s="41"/>
      <c r="L349" s="45"/>
      <c r="M349" s="213"/>
      <c r="N349" s="214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127</v>
      </c>
      <c r="AU349" s="18" t="s">
        <v>82</v>
      </c>
    </row>
    <row r="350" s="11" customFormat="1" ht="22.8" customHeight="1">
      <c r="A350" s="11"/>
      <c r="B350" s="183"/>
      <c r="C350" s="184"/>
      <c r="D350" s="185" t="s">
        <v>71</v>
      </c>
      <c r="E350" s="227" t="s">
        <v>261</v>
      </c>
      <c r="F350" s="227" t="s">
        <v>262</v>
      </c>
      <c r="G350" s="184"/>
      <c r="H350" s="184"/>
      <c r="I350" s="187"/>
      <c r="J350" s="228">
        <f>BK350</f>
        <v>0</v>
      </c>
      <c r="K350" s="184"/>
      <c r="L350" s="189"/>
      <c r="M350" s="190"/>
      <c r="N350" s="191"/>
      <c r="O350" s="191"/>
      <c r="P350" s="192">
        <f>SUM(P351:P402)</f>
        <v>0</v>
      </c>
      <c r="Q350" s="191"/>
      <c r="R350" s="192">
        <f>SUM(R351:R402)</f>
        <v>0</v>
      </c>
      <c r="S350" s="191"/>
      <c r="T350" s="193">
        <f>SUM(T351:T402)</f>
        <v>0</v>
      </c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R350" s="194" t="s">
        <v>80</v>
      </c>
      <c r="AT350" s="195" t="s">
        <v>71</v>
      </c>
      <c r="AU350" s="195" t="s">
        <v>80</v>
      </c>
      <c r="AY350" s="194" t="s">
        <v>119</v>
      </c>
      <c r="BK350" s="196">
        <f>SUM(BK351:BK402)</f>
        <v>0</v>
      </c>
    </row>
    <row r="351" s="2" customFormat="1" ht="24.15" customHeight="1">
      <c r="A351" s="39"/>
      <c r="B351" s="40"/>
      <c r="C351" s="197" t="s">
        <v>525</v>
      </c>
      <c r="D351" s="197" t="s">
        <v>120</v>
      </c>
      <c r="E351" s="198" t="s">
        <v>284</v>
      </c>
      <c r="F351" s="199" t="s">
        <v>285</v>
      </c>
      <c r="G351" s="200" t="s">
        <v>258</v>
      </c>
      <c r="H351" s="201">
        <v>20.109999999999999</v>
      </c>
      <c r="I351" s="202"/>
      <c r="J351" s="203">
        <f>ROUND(I351*H351,2)</f>
        <v>0</v>
      </c>
      <c r="K351" s="199" t="s">
        <v>124</v>
      </c>
      <c r="L351" s="45"/>
      <c r="M351" s="204" t="s">
        <v>19</v>
      </c>
      <c r="N351" s="205" t="s">
        <v>43</v>
      </c>
      <c r="O351" s="85"/>
      <c r="P351" s="206">
        <f>O351*H351</f>
        <v>0</v>
      </c>
      <c r="Q351" s="206">
        <v>0</v>
      </c>
      <c r="R351" s="206">
        <f>Q351*H351</f>
        <v>0</v>
      </c>
      <c r="S351" s="206">
        <v>0</v>
      </c>
      <c r="T351" s="207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08" t="s">
        <v>143</v>
      </c>
      <c r="AT351" s="208" t="s">
        <v>120</v>
      </c>
      <c r="AU351" s="208" t="s">
        <v>82</v>
      </c>
      <c r="AY351" s="18" t="s">
        <v>119</v>
      </c>
      <c r="BE351" s="209">
        <f>IF(N351="základní",J351,0)</f>
        <v>0</v>
      </c>
      <c r="BF351" s="209">
        <f>IF(N351="snížená",J351,0)</f>
        <v>0</v>
      </c>
      <c r="BG351" s="209">
        <f>IF(N351="zákl. přenesená",J351,0)</f>
        <v>0</v>
      </c>
      <c r="BH351" s="209">
        <f>IF(N351="sníž. přenesená",J351,0)</f>
        <v>0</v>
      </c>
      <c r="BI351" s="209">
        <f>IF(N351="nulová",J351,0)</f>
        <v>0</v>
      </c>
      <c r="BJ351" s="18" t="s">
        <v>80</v>
      </c>
      <c r="BK351" s="209">
        <f>ROUND(I351*H351,2)</f>
        <v>0</v>
      </c>
      <c r="BL351" s="18" t="s">
        <v>143</v>
      </c>
      <c r="BM351" s="208" t="s">
        <v>526</v>
      </c>
    </row>
    <row r="352" s="2" customFormat="1">
      <c r="A352" s="39"/>
      <c r="B352" s="40"/>
      <c r="C352" s="41"/>
      <c r="D352" s="210" t="s">
        <v>127</v>
      </c>
      <c r="E352" s="41"/>
      <c r="F352" s="211" t="s">
        <v>287</v>
      </c>
      <c r="G352" s="41"/>
      <c r="H352" s="41"/>
      <c r="I352" s="212"/>
      <c r="J352" s="41"/>
      <c r="K352" s="41"/>
      <c r="L352" s="45"/>
      <c r="M352" s="213"/>
      <c r="N352" s="214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127</v>
      </c>
      <c r="AU352" s="18" t="s">
        <v>82</v>
      </c>
    </row>
    <row r="353" s="13" customFormat="1">
      <c r="A353" s="13"/>
      <c r="B353" s="229"/>
      <c r="C353" s="230"/>
      <c r="D353" s="215" t="s">
        <v>174</v>
      </c>
      <c r="E353" s="231" t="s">
        <v>19</v>
      </c>
      <c r="F353" s="232" t="s">
        <v>527</v>
      </c>
      <c r="G353" s="230"/>
      <c r="H353" s="231" t="s">
        <v>19</v>
      </c>
      <c r="I353" s="233"/>
      <c r="J353" s="230"/>
      <c r="K353" s="230"/>
      <c r="L353" s="234"/>
      <c r="M353" s="235"/>
      <c r="N353" s="236"/>
      <c r="O353" s="236"/>
      <c r="P353" s="236"/>
      <c r="Q353" s="236"/>
      <c r="R353" s="236"/>
      <c r="S353" s="236"/>
      <c r="T353" s="23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8" t="s">
        <v>174</v>
      </c>
      <c r="AU353" s="238" t="s">
        <v>82</v>
      </c>
      <c r="AV353" s="13" t="s">
        <v>80</v>
      </c>
      <c r="AW353" s="13" t="s">
        <v>33</v>
      </c>
      <c r="AX353" s="13" t="s">
        <v>72</v>
      </c>
      <c r="AY353" s="238" t="s">
        <v>119</v>
      </c>
    </row>
    <row r="354" s="14" customFormat="1">
      <c r="A354" s="14"/>
      <c r="B354" s="239"/>
      <c r="C354" s="240"/>
      <c r="D354" s="215" t="s">
        <v>174</v>
      </c>
      <c r="E354" s="241" t="s">
        <v>19</v>
      </c>
      <c r="F354" s="242" t="s">
        <v>528</v>
      </c>
      <c r="G354" s="240"/>
      <c r="H354" s="243">
        <v>13.49</v>
      </c>
      <c r="I354" s="244"/>
      <c r="J354" s="240"/>
      <c r="K354" s="240"/>
      <c r="L354" s="245"/>
      <c r="M354" s="246"/>
      <c r="N354" s="247"/>
      <c r="O354" s="247"/>
      <c r="P354" s="247"/>
      <c r="Q354" s="247"/>
      <c r="R354" s="247"/>
      <c r="S354" s="247"/>
      <c r="T354" s="24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9" t="s">
        <v>174</v>
      </c>
      <c r="AU354" s="249" t="s">
        <v>82</v>
      </c>
      <c r="AV354" s="14" t="s">
        <v>82</v>
      </c>
      <c r="AW354" s="14" t="s">
        <v>33</v>
      </c>
      <c r="AX354" s="14" t="s">
        <v>72</v>
      </c>
      <c r="AY354" s="249" t="s">
        <v>119</v>
      </c>
    </row>
    <row r="355" s="13" customFormat="1">
      <c r="A355" s="13"/>
      <c r="B355" s="229"/>
      <c r="C355" s="230"/>
      <c r="D355" s="215" t="s">
        <v>174</v>
      </c>
      <c r="E355" s="231" t="s">
        <v>19</v>
      </c>
      <c r="F355" s="232" t="s">
        <v>270</v>
      </c>
      <c r="G355" s="230"/>
      <c r="H355" s="231" t="s">
        <v>19</v>
      </c>
      <c r="I355" s="233"/>
      <c r="J355" s="230"/>
      <c r="K355" s="230"/>
      <c r="L355" s="234"/>
      <c r="M355" s="235"/>
      <c r="N355" s="236"/>
      <c r="O355" s="236"/>
      <c r="P355" s="236"/>
      <c r="Q355" s="236"/>
      <c r="R355" s="236"/>
      <c r="S355" s="236"/>
      <c r="T355" s="23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8" t="s">
        <v>174</v>
      </c>
      <c r="AU355" s="238" t="s">
        <v>82</v>
      </c>
      <c r="AV355" s="13" t="s">
        <v>80</v>
      </c>
      <c r="AW355" s="13" t="s">
        <v>33</v>
      </c>
      <c r="AX355" s="13" t="s">
        <v>72</v>
      </c>
      <c r="AY355" s="238" t="s">
        <v>119</v>
      </c>
    </row>
    <row r="356" s="14" customFormat="1">
      <c r="A356" s="14"/>
      <c r="B356" s="239"/>
      <c r="C356" s="240"/>
      <c r="D356" s="215" t="s">
        <v>174</v>
      </c>
      <c r="E356" s="241" t="s">
        <v>19</v>
      </c>
      <c r="F356" s="242" t="s">
        <v>529</v>
      </c>
      <c r="G356" s="240"/>
      <c r="H356" s="243">
        <v>6.6200000000000001</v>
      </c>
      <c r="I356" s="244"/>
      <c r="J356" s="240"/>
      <c r="K356" s="240"/>
      <c r="L356" s="245"/>
      <c r="M356" s="246"/>
      <c r="N356" s="247"/>
      <c r="O356" s="247"/>
      <c r="P356" s="247"/>
      <c r="Q356" s="247"/>
      <c r="R356" s="247"/>
      <c r="S356" s="247"/>
      <c r="T356" s="24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9" t="s">
        <v>174</v>
      </c>
      <c r="AU356" s="249" t="s">
        <v>82</v>
      </c>
      <c r="AV356" s="14" t="s">
        <v>82</v>
      </c>
      <c r="AW356" s="14" t="s">
        <v>33</v>
      </c>
      <c r="AX356" s="14" t="s">
        <v>72</v>
      </c>
      <c r="AY356" s="249" t="s">
        <v>119</v>
      </c>
    </row>
    <row r="357" s="15" customFormat="1">
      <c r="A357" s="15"/>
      <c r="B357" s="250"/>
      <c r="C357" s="251"/>
      <c r="D357" s="215" t="s">
        <v>174</v>
      </c>
      <c r="E357" s="252" t="s">
        <v>19</v>
      </c>
      <c r="F357" s="253" t="s">
        <v>183</v>
      </c>
      <c r="G357" s="251"/>
      <c r="H357" s="254">
        <v>20.109999999999999</v>
      </c>
      <c r="I357" s="255"/>
      <c r="J357" s="251"/>
      <c r="K357" s="251"/>
      <c r="L357" s="256"/>
      <c r="M357" s="257"/>
      <c r="N357" s="258"/>
      <c r="O357" s="258"/>
      <c r="P357" s="258"/>
      <c r="Q357" s="258"/>
      <c r="R357" s="258"/>
      <c r="S357" s="258"/>
      <c r="T357" s="259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0" t="s">
        <v>174</v>
      </c>
      <c r="AU357" s="260" t="s">
        <v>82</v>
      </c>
      <c r="AV357" s="15" t="s">
        <v>143</v>
      </c>
      <c r="AW357" s="15" t="s">
        <v>4</v>
      </c>
      <c r="AX357" s="15" t="s">
        <v>80</v>
      </c>
      <c r="AY357" s="260" t="s">
        <v>119</v>
      </c>
    </row>
    <row r="358" s="2" customFormat="1" ht="37.8" customHeight="1">
      <c r="A358" s="39"/>
      <c r="B358" s="40"/>
      <c r="C358" s="197" t="s">
        <v>530</v>
      </c>
      <c r="D358" s="197" t="s">
        <v>120</v>
      </c>
      <c r="E358" s="198" t="s">
        <v>264</v>
      </c>
      <c r="F358" s="199" t="s">
        <v>265</v>
      </c>
      <c r="G358" s="200" t="s">
        <v>258</v>
      </c>
      <c r="H358" s="201">
        <v>544.92999999999995</v>
      </c>
      <c r="I358" s="202"/>
      <c r="J358" s="203">
        <f>ROUND(I358*H358,2)</f>
        <v>0</v>
      </c>
      <c r="K358" s="199" t="s">
        <v>124</v>
      </c>
      <c r="L358" s="45"/>
      <c r="M358" s="204" t="s">
        <v>19</v>
      </c>
      <c r="N358" s="205" t="s">
        <v>43</v>
      </c>
      <c r="O358" s="85"/>
      <c r="P358" s="206">
        <f>O358*H358</f>
        <v>0</v>
      </c>
      <c r="Q358" s="206">
        <v>0</v>
      </c>
      <c r="R358" s="206">
        <f>Q358*H358</f>
        <v>0</v>
      </c>
      <c r="S358" s="206">
        <v>0</v>
      </c>
      <c r="T358" s="207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08" t="s">
        <v>143</v>
      </c>
      <c r="AT358" s="208" t="s">
        <v>120</v>
      </c>
      <c r="AU358" s="208" t="s">
        <v>82</v>
      </c>
      <c r="AY358" s="18" t="s">
        <v>119</v>
      </c>
      <c r="BE358" s="209">
        <f>IF(N358="základní",J358,0)</f>
        <v>0</v>
      </c>
      <c r="BF358" s="209">
        <f>IF(N358="snížená",J358,0)</f>
        <v>0</v>
      </c>
      <c r="BG358" s="209">
        <f>IF(N358="zákl. přenesená",J358,0)</f>
        <v>0</v>
      </c>
      <c r="BH358" s="209">
        <f>IF(N358="sníž. přenesená",J358,0)</f>
        <v>0</v>
      </c>
      <c r="BI358" s="209">
        <f>IF(N358="nulová",J358,0)</f>
        <v>0</v>
      </c>
      <c r="BJ358" s="18" t="s">
        <v>80</v>
      </c>
      <c r="BK358" s="209">
        <f>ROUND(I358*H358,2)</f>
        <v>0</v>
      </c>
      <c r="BL358" s="18" t="s">
        <v>143</v>
      </c>
      <c r="BM358" s="208" t="s">
        <v>266</v>
      </c>
    </row>
    <row r="359" s="2" customFormat="1">
      <c r="A359" s="39"/>
      <c r="B359" s="40"/>
      <c r="C359" s="41"/>
      <c r="D359" s="210" t="s">
        <v>127</v>
      </c>
      <c r="E359" s="41"/>
      <c r="F359" s="211" t="s">
        <v>267</v>
      </c>
      <c r="G359" s="41"/>
      <c r="H359" s="41"/>
      <c r="I359" s="212"/>
      <c r="J359" s="41"/>
      <c r="K359" s="41"/>
      <c r="L359" s="45"/>
      <c r="M359" s="213"/>
      <c r="N359" s="214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127</v>
      </c>
      <c r="AU359" s="18" t="s">
        <v>82</v>
      </c>
    </row>
    <row r="360" s="13" customFormat="1">
      <c r="A360" s="13"/>
      <c r="B360" s="229"/>
      <c r="C360" s="230"/>
      <c r="D360" s="215" t="s">
        <v>174</v>
      </c>
      <c r="E360" s="231" t="s">
        <v>19</v>
      </c>
      <c r="F360" s="232" t="s">
        <v>268</v>
      </c>
      <c r="G360" s="230"/>
      <c r="H360" s="231" t="s">
        <v>19</v>
      </c>
      <c r="I360" s="233"/>
      <c r="J360" s="230"/>
      <c r="K360" s="230"/>
      <c r="L360" s="234"/>
      <c r="M360" s="235"/>
      <c r="N360" s="236"/>
      <c r="O360" s="236"/>
      <c r="P360" s="236"/>
      <c r="Q360" s="236"/>
      <c r="R360" s="236"/>
      <c r="S360" s="236"/>
      <c r="T360" s="23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8" t="s">
        <v>174</v>
      </c>
      <c r="AU360" s="238" t="s">
        <v>82</v>
      </c>
      <c r="AV360" s="13" t="s">
        <v>80</v>
      </c>
      <c r="AW360" s="13" t="s">
        <v>33</v>
      </c>
      <c r="AX360" s="13" t="s">
        <v>72</v>
      </c>
      <c r="AY360" s="238" t="s">
        <v>119</v>
      </c>
    </row>
    <row r="361" s="14" customFormat="1">
      <c r="A361" s="14"/>
      <c r="B361" s="239"/>
      <c r="C361" s="240"/>
      <c r="D361" s="215" t="s">
        <v>174</v>
      </c>
      <c r="E361" s="241" t="s">
        <v>19</v>
      </c>
      <c r="F361" s="242" t="s">
        <v>531</v>
      </c>
      <c r="G361" s="240"/>
      <c r="H361" s="243">
        <v>138</v>
      </c>
      <c r="I361" s="244"/>
      <c r="J361" s="240"/>
      <c r="K361" s="240"/>
      <c r="L361" s="245"/>
      <c r="M361" s="246"/>
      <c r="N361" s="247"/>
      <c r="O361" s="247"/>
      <c r="P361" s="247"/>
      <c r="Q361" s="247"/>
      <c r="R361" s="247"/>
      <c r="S361" s="247"/>
      <c r="T361" s="24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9" t="s">
        <v>174</v>
      </c>
      <c r="AU361" s="249" t="s">
        <v>82</v>
      </c>
      <c r="AV361" s="14" t="s">
        <v>82</v>
      </c>
      <c r="AW361" s="14" t="s">
        <v>33</v>
      </c>
      <c r="AX361" s="14" t="s">
        <v>72</v>
      </c>
      <c r="AY361" s="249" t="s">
        <v>119</v>
      </c>
    </row>
    <row r="362" s="13" customFormat="1">
      <c r="A362" s="13"/>
      <c r="B362" s="229"/>
      <c r="C362" s="230"/>
      <c r="D362" s="215" t="s">
        <v>174</v>
      </c>
      <c r="E362" s="231" t="s">
        <v>19</v>
      </c>
      <c r="F362" s="232" t="s">
        <v>527</v>
      </c>
      <c r="G362" s="230"/>
      <c r="H362" s="231" t="s">
        <v>19</v>
      </c>
      <c r="I362" s="233"/>
      <c r="J362" s="230"/>
      <c r="K362" s="230"/>
      <c r="L362" s="234"/>
      <c r="M362" s="235"/>
      <c r="N362" s="236"/>
      <c r="O362" s="236"/>
      <c r="P362" s="236"/>
      <c r="Q362" s="236"/>
      <c r="R362" s="236"/>
      <c r="S362" s="236"/>
      <c r="T362" s="23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8" t="s">
        <v>174</v>
      </c>
      <c r="AU362" s="238" t="s">
        <v>82</v>
      </c>
      <c r="AV362" s="13" t="s">
        <v>80</v>
      </c>
      <c r="AW362" s="13" t="s">
        <v>33</v>
      </c>
      <c r="AX362" s="13" t="s">
        <v>72</v>
      </c>
      <c r="AY362" s="238" t="s">
        <v>119</v>
      </c>
    </row>
    <row r="363" s="14" customFormat="1">
      <c r="A363" s="14"/>
      <c r="B363" s="239"/>
      <c r="C363" s="240"/>
      <c r="D363" s="215" t="s">
        <v>174</v>
      </c>
      <c r="E363" s="241" t="s">
        <v>19</v>
      </c>
      <c r="F363" s="242" t="s">
        <v>528</v>
      </c>
      <c r="G363" s="240"/>
      <c r="H363" s="243">
        <v>13.49</v>
      </c>
      <c r="I363" s="244"/>
      <c r="J363" s="240"/>
      <c r="K363" s="240"/>
      <c r="L363" s="245"/>
      <c r="M363" s="246"/>
      <c r="N363" s="247"/>
      <c r="O363" s="247"/>
      <c r="P363" s="247"/>
      <c r="Q363" s="247"/>
      <c r="R363" s="247"/>
      <c r="S363" s="247"/>
      <c r="T363" s="24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9" t="s">
        <v>174</v>
      </c>
      <c r="AU363" s="249" t="s">
        <v>82</v>
      </c>
      <c r="AV363" s="14" t="s">
        <v>82</v>
      </c>
      <c r="AW363" s="14" t="s">
        <v>33</v>
      </c>
      <c r="AX363" s="14" t="s">
        <v>72</v>
      </c>
      <c r="AY363" s="249" t="s">
        <v>119</v>
      </c>
    </row>
    <row r="364" s="13" customFormat="1">
      <c r="A364" s="13"/>
      <c r="B364" s="229"/>
      <c r="C364" s="230"/>
      <c r="D364" s="215" t="s">
        <v>174</v>
      </c>
      <c r="E364" s="231" t="s">
        <v>19</v>
      </c>
      <c r="F364" s="232" t="s">
        <v>270</v>
      </c>
      <c r="G364" s="230"/>
      <c r="H364" s="231" t="s">
        <v>19</v>
      </c>
      <c r="I364" s="233"/>
      <c r="J364" s="230"/>
      <c r="K364" s="230"/>
      <c r="L364" s="234"/>
      <c r="M364" s="235"/>
      <c r="N364" s="236"/>
      <c r="O364" s="236"/>
      <c r="P364" s="236"/>
      <c r="Q364" s="236"/>
      <c r="R364" s="236"/>
      <c r="S364" s="236"/>
      <c r="T364" s="23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8" t="s">
        <v>174</v>
      </c>
      <c r="AU364" s="238" t="s">
        <v>82</v>
      </c>
      <c r="AV364" s="13" t="s">
        <v>80</v>
      </c>
      <c r="AW364" s="13" t="s">
        <v>33</v>
      </c>
      <c r="AX364" s="13" t="s">
        <v>72</v>
      </c>
      <c r="AY364" s="238" t="s">
        <v>119</v>
      </c>
    </row>
    <row r="365" s="14" customFormat="1">
      <c r="A365" s="14"/>
      <c r="B365" s="239"/>
      <c r="C365" s="240"/>
      <c r="D365" s="215" t="s">
        <v>174</v>
      </c>
      <c r="E365" s="241" t="s">
        <v>19</v>
      </c>
      <c r="F365" s="242" t="s">
        <v>529</v>
      </c>
      <c r="G365" s="240"/>
      <c r="H365" s="243">
        <v>6.6200000000000001</v>
      </c>
      <c r="I365" s="244"/>
      <c r="J365" s="240"/>
      <c r="K365" s="240"/>
      <c r="L365" s="245"/>
      <c r="M365" s="246"/>
      <c r="N365" s="247"/>
      <c r="O365" s="247"/>
      <c r="P365" s="247"/>
      <c r="Q365" s="247"/>
      <c r="R365" s="247"/>
      <c r="S365" s="247"/>
      <c r="T365" s="24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9" t="s">
        <v>174</v>
      </c>
      <c r="AU365" s="249" t="s">
        <v>82</v>
      </c>
      <c r="AV365" s="14" t="s">
        <v>82</v>
      </c>
      <c r="AW365" s="14" t="s">
        <v>33</v>
      </c>
      <c r="AX365" s="14" t="s">
        <v>72</v>
      </c>
      <c r="AY365" s="249" t="s">
        <v>119</v>
      </c>
    </row>
    <row r="366" s="13" customFormat="1">
      <c r="A366" s="13"/>
      <c r="B366" s="229"/>
      <c r="C366" s="230"/>
      <c r="D366" s="215" t="s">
        <v>174</v>
      </c>
      <c r="E366" s="231" t="s">
        <v>19</v>
      </c>
      <c r="F366" s="232" t="s">
        <v>271</v>
      </c>
      <c r="G366" s="230"/>
      <c r="H366" s="231" t="s">
        <v>19</v>
      </c>
      <c r="I366" s="233"/>
      <c r="J366" s="230"/>
      <c r="K366" s="230"/>
      <c r="L366" s="234"/>
      <c r="M366" s="235"/>
      <c r="N366" s="236"/>
      <c r="O366" s="236"/>
      <c r="P366" s="236"/>
      <c r="Q366" s="236"/>
      <c r="R366" s="236"/>
      <c r="S366" s="236"/>
      <c r="T366" s="23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8" t="s">
        <v>174</v>
      </c>
      <c r="AU366" s="238" t="s">
        <v>82</v>
      </c>
      <c r="AV366" s="13" t="s">
        <v>80</v>
      </c>
      <c r="AW366" s="13" t="s">
        <v>33</v>
      </c>
      <c r="AX366" s="13" t="s">
        <v>72</v>
      </c>
      <c r="AY366" s="238" t="s">
        <v>119</v>
      </c>
    </row>
    <row r="367" s="14" customFormat="1">
      <c r="A367" s="14"/>
      <c r="B367" s="239"/>
      <c r="C367" s="240"/>
      <c r="D367" s="215" t="s">
        <v>174</v>
      </c>
      <c r="E367" s="241" t="s">
        <v>19</v>
      </c>
      <c r="F367" s="242" t="s">
        <v>532</v>
      </c>
      <c r="G367" s="240"/>
      <c r="H367" s="243">
        <v>386.81999999999999</v>
      </c>
      <c r="I367" s="244"/>
      <c r="J367" s="240"/>
      <c r="K367" s="240"/>
      <c r="L367" s="245"/>
      <c r="M367" s="246"/>
      <c r="N367" s="247"/>
      <c r="O367" s="247"/>
      <c r="P367" s="247"/>
      <c r="Q367" s="247"/>
      <c r="R367" s="247"/>
      <c r="S367" s="247"/>
      <c r="T367" s="24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9" t="s">
        <v>174</v>
      </c>
      <c r="AU367" s="249" t="s">
        <v>82</v>
      </c>
      <c r="AV367" s="14" t="s">
        <v>82</v>
      </c>
      <c r="AW367" s="14" t="s">
        <v>33</v>
      </c>
      <c r="AX367" s="14" t="s">
        <v>72</v>
      </c>
      <c r="AY367" s="249" t="s">
        <v>119</v>
      </c>
    </row>
    <row r="368" s="15" customFormat="1">
      <c r="A368" s="15"/>
      <c r="B368" s="250"/>
      <c r="C368" s="251"/>
      <c r="D368" s="215" t="s">
        <v>174</v>
      </c>
      <c r="E368" s="252" t="s">
        <v>19</v>
      </c>
      <c r="F368" s="253" t="s">
        <v>183</v>
      </c>
      <c r="G368" s="251"/>
      <c r="H368" s="254">
        <v>544.92999999999995</v>
      </c>
      <c r="I368" s="255"/>
      <c r="J368" s="251"/>
      <c r="K368" s="251"/>
      <c r="L368" s="256"/>
      <c r="M368" s="257"/>
      <c r="N368" s="258"/>
      <c r="O368" s="258"/>
      <c r="P368" s="258"/>
      <c r="Q368" s="258"/>
      <c r="R368" s="258"/>
      <c r="S368" s="258"/>
      <c r="T368" s="259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0" t="s">
        <v>174</v>
      </c>
      <c r="AU368" s="260" t="s">
        <v>82</v>
      </c>
      <c r="AV368" s="15" t="s">
        <v>143</v>
      </c>
      <c r="AW368" s="15" t="s">
        <v>4</v>
      </c>
      <c r="AX368" s="15" t="s">
        <v>80</v>
      </c>
      <c r="AY368" s="260" t="s">
        <v>119</v>
      </c>
    </row>
    <row r="369" s="2" customFormat="1" ht="37.8" customHeight="1">
      <c r="A369" s="39"/>
      <c r="B369" s="40"/>
      <c r="C369" s="197" t="s">
        <v>461</v>
      </c>
      <c r="D369" s="197" t="s">
        <v>120</v>
      </c>
      <c r="E369" s="198" t="s">
        <v>274</v>
      </c>
      <c r="F369" s="199" t="s">
        <v>275</v>
      </c>
      <c r="G369" s="200" t="s">
        <v>258</v>
      </c>
      <c r="H369" s="201">
        <v>7731.6700000000001</v>
      </c>
      <c r="I369" s="202"/>
      <c r="J369" s="203">
        <f>ROUND(I369*H369,2)</f>
        <v>0</v>
      </c>
      <c r="K369" s="199" t="s">
        <v>124</v>
      </c>
      <c r="L369" s="45"/>
      <c r="M369" s="204" t="s">
        <v>19</v>
      </c>
      <c r="N369" s="205" t="s">
        <v>43</v>
      </c>
      <c r="O369" s="85"/>
      <c r="P369" s="206">
        <f>O369*H369</f>
        <v>0</v>
      </c>
      <c r="Q369" s="206">
        <v>0</v>
      </c>
      <c r="R369" s="206">
        <f>Q369*H369</f>
        <v>0</v>
      </c>
      <c r="S369" s="206">
        <v>0</v>
      </c>
      <c r="T369" s="207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08" t="s">
        <v>143</v>
      </c>
      <c r="AT369" s="208" t="s">
        <v>120</v>
      </c>
      <c r="AU369" s="208" t="s">
        <v>82</v>
      </c>
      <c r="AY369" s="18" t="s">
        <v>119</v>
      </c>
      <c r="BE369" s="209">
        <f>IF(N369="základní",J369,0)</f>
        <v>0</v>
      </c>
      <c r="BF369" s="209">
        <f>IF(N369="snížená",J369,0)</f>
        <v>0</v>
      </c>
      <c r="BG369" s="209">
        <f>IF(N369="zákl. přenesená",J369,0)</f>
        <v>0</v>
      </c>
      <c r="BH369" s="209">
        <f>IF(N369="sníž. přenesená",J369,0)</f>
        <v>0</v>
      </c>
      <c r="BI369" s="209">
        <f>IF(N369="nulová",J369,0)</f>
        <v>0</v>
      </c>
      <c r="BJ369" s="18" t="s">
        <v>80</v>
      </c>
      <c r="BK369" s="209">
        <f>ROUND(I369*H369,2)</f>
        <v>0</v>
      </c>
      <c r="BL369" s="18" t="s">
        <v>143</v>
      </c>
      <c r="BM369" s="208" t="s">
        <v>276</v>
      </c>
    </row>
    <row r="370" s="2" customFormat="1">
      <c r="A370" s="39"/>
      <c r="B370" s="40"/>
      <c r="C370" s="41"/>
      <c r="D370" s="210" t="s">
        <v>127</v>
      </c>
      <c r="E370" s="41"/>
      <c r="F370" s="211" t="s">
        <v>277</v>
      </c>
      <c r="G370" s="41"/>
      <c r="H370" s="41"/>
      <c r="I370" s="212"/>
      <c r="J370" s="41"/>
      <c r="K370" s="41"/>
      <c r="L370" s="45"/>
      <c r="M370" s="213"/>
      <c r="N370" s="214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127</v>
      </c>
      <c r="AU370" s="18" t="s">
        <v>82</v>
      </c>
    </row>
    <row r="371" s="13" customFormat="1">
      <c r="A371" s="13"/>
      <c r="B371" s="229"/>
      <c r="C371" s="230"/>
      <c r="D371" s="215" t="s">
        <v>174</v>
      </c>
      <c r="E371" s="231" t="s">
        <v>19</v>
      </c>
      <c r="F371" s="232" t="s">
        <v>527</v>
      </c>
      <c r="G371" s="230"/>
      <c r="H371" s="231" t="s">
        <v>19</v>
      </c>
      <c r="I371" s="233"/>
      <c r="J371" s="230"/>
      <c r="K371" s="230"/>
      <c r="L371" s="234"/>
      <c r="M371" s="235"/>
      <c r="N371" s="236"/>
      <c r="O371" s="236"/>
      <c r="P371" s="236"/>
      <c r="Q371" s="236"/>
      <c r="R371" s="236"/>
      <c r="S371" s="236"/>
      <c r="T371" s="23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8" t="s">
        <v>174</v>
      </c>
      <c r="AU371" s="238" t="s">
        <v>82</v>
      </c>
      <c r="AV371" s="13" t="s">
        <v>80</v>
      </c>
      <c r="AW371" s="13" t="s">
        <v>33</v>
      </c>
      <c r="AX371" s="13" t="s">
        <v>72</v>
      </c>
      <c r="AY371" s="238" t="s">
        <v>119</v>
      </c>
    </row>
    <row r="372" s="14" customFormat="1">
      <c r="A372" s="14"/>
      <c r="B372" s="239"/>
      <c r="C372" s="240"/>
      <c r="D372" s="215" t="s">
        <v>174</v>
      </c>
      <c r="E372" s="241" t="s">
        <v>19</v>
      </c>
      <c r="F372" s="242" t="s">
        <v>533</v>
      </c>
      <c r="G372" s="240"/>
      <c r="H372" s="243">
        <v>256.31</v>
      </c>
      <c r="I372" s="244"/>
      <c r="J372" s="240"/>
      <c r="K372" s="240"/>
      <c r="L372" s="245"/>
      <c r="M372" s="246"/>
      <c r="N372" s="247"/>
      <c r="O372" s="247"/>
      <c r="P372" s="247"/>
      <c r="Q372" s="247"/>
      <c r="R372" s="247"/>
      <c r="S372" s="247"/>
      <c r="T372" s="24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9" t="s">
        <v>174</v>
      </c>
      <c r="AU372" s="249" t="s">
        <v>82</v>
      </c>
      <c r="AV372" s="14" t="s">
        <v>82</v>
      </c>
      <c r="AW372" s="14" t="s">
        <v>33</v>
      </c>
      <c r="AX372" s="14" t="s">
        <v>72</v>
      </c>
      <c r="AY372" s="249" t="s">
        <v>119</v>
      </c>
    </row>
    <row r="373" s="13" customFormat="1">
      <c r="A373" s="13"/>
      <c r="B373" s="229"/>
      <c r="C373" s="230"/>
      <c r="D373" s="215" t="s">
        <v>174</v>
      </c>
      <c r="E373" s="231" t="s">
        <v>19</v>
      </c>
      <c r="F373" s="232" t="s">
        <v>270</v>
      </c>
      <c r="G373" s="230"/>
      <c r="H373" s="231" t="s">
        <v>19</v>
      </c>
      <c r="I373" s="233"/>
      <c r="J373" s="230"/>
      <c r="K373" s="230"/>
      <c r="L373" s="234"/>
      <c r="M373" s="235"/>
      <c r="N373" s="236"/>
      <c r="O373" s="236"/>
      <c r="P373" s="236"/>
      <c r="Q373" s="236"/>
      <c r="R373" s="236"/>
      <c r="S373" s="236"/>
      <c r="T373" s="23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8" t="s">
        <v>174</v>
      </c>
      <c r="AU373" s="238" t="s">
        <v>82</v>
      </c>
      <c r="AV373" s="13" t="s">
        <v>80</v>
      </c>
      <c r="AW373" s="13" t="s">
        <v>33</v>
      </c>
      <c r="AX373" s="13" t="s">
        <v>72</v>
      </c>
      <c r="AY373" s="238" t="s">
        <v>119</v>
      </c>
    </row>
    <row r="374" s="14" customFormat="1">
      <c r="A374" s="14"/>
      <c r="B374" s="239"/>
      <c r="C374" s="240"/>
      <c r="D374" s="215" t="s">
        <v>174</v>
      </c>
      <c r="E374" s="241" t="s">
        <v>19</v>
      </c>
      <c r="F374" s="242" t="s">
        <v>534</v>
      </c>
      <c r="G374" s="240"/>
      <c r="H374" s="243">
        <v>125.78</v>
      </c>
      <c r="I374" s="244"/>
      <c r="J374" s="240"/>
      <c r="K374" s="240"/>
      <c r="L374" s="245"/>
      <c r="M374" s="246"/>
      <c r="N374" s="247"/>
      <c r="O374" s="247"/>
      <c r="P374" s="247"/>
      <c r="Q374" s="247"/>
      <c r="R374" s="247"/>
      <c r="S374" s="247"/>
      <c r="T374" s="24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9" t="s">
        <v>174</v>
      </c>
      <c r="AU374" s="249" t="s">
        <v>82</v>
      </c>
      <c r="AV374" s="14" t="s">
        <v>82</v>
      </c>
      <c r="AW374" s="14" t="s">
        <v>33</v>
      </c>
      <c r="AX374" s="14" t="s">
        <v>72</v>
      </c>
      <c r="AY374" s="249" t="s">
        <v>119</v>
      </c>
    </row>
    <row r="375" s="13" customFormat="1">
      <c r="A375" s="13"/>
      <c r="B375" s="229"/>
      <c r="C375" s="230"/>
      <c r="D375" s="215" t="s">
        <v>174</v>
      </c>
      <c r="E375" s="231" t="s">
        <v>19</v>
      </c>
      <c r="F375" s="232" t="s">
        <v>271</v>
      </c>
      <c r="G375" s="230"/>
      <c r="H375" s="231" t="s">
        <v>19</v>
      </c>
      <c r="I375" s="233"/>
      <c r="J375" s="230"/>
      <c r="K375" s="230"/>
      <c r="L375" s="234"/>
      <c r="M375" s="235"/>
      <c r="N375" s="236"/>
      <c r="O375" s="236"/>
      <c r="P375" s="236"/>
      <c r="Q375" s="236"/>
      <c r="R375" s="236"/>
      <c r="S375" s="236"/>
      <c r="T375" s="23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8" t="s">
        <v>174</v>
      </c>
      <c r="AU375" s="238" t="s">
        <v>82</v>
      </c>
      <c r="AV375" s="13" t="s">
        <v>80</v>
      </c>
      <c r="AW375" s="13" t="s">
        <v>33</v>
      </c>
      <c r="AX375" s="13" t="s">
        <v>72</v>
      </c>
      <c r="AY375" s="238" t="s">
        <v>119</v>
      </c>
    </row>
    <row r="376" s="14" customFormat="1">
      <c r="A376" s="14"/>
      <c r="B376" s="239"/>
      <c r="C376" s="240"/>
      <c r="D376" s="215" t="s">
        <v>174</v>
      </c>
      <c r="E376" s="241" t="s">
        <v>19</v>
      </c>
      <c r="F376" s="242" t="s">
        <v>535</v>
      </c>
      <c r="G376" s="240"/>
      <c r="H376" s="243">
        <v>7349.5799999999999</v>
      </c>
      <c r="I376" s="244"/>
      <c r="J376" s="240"/>
      <c r="K376" s="240"/>
      <c r="L376" s="245"/>
      <c r="M376" s="246"/>
      <c r="N376" s="247"/>
      <c r="O376" s="247"/>
      <c r="P376" s="247"/>
      <c r="Q376" s="247"/>
      <c r="R376" s="247"/>
      <c r="S376" s="247"/>
      <c r="T376" s="24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9" t="s">
        <v>174</v>
      </c>
      <c r="AU376" s="249" t="s">
        <v>82</v>
      </c>
      <c r="AV376" s="14" t="s">
        <v>82</v>
      </c>
      <c r="AW376" s="14" t="s">
        <v>33</v>
      </c>
      <c r="AX376" s="14" t="s">
        <v>72</v>
      </c>
      <c r="AY376" s="249" t="s">
        <v>119</v>
      </c>
    </row>
    <row r="377" s="15" customFormat="1">
      <c r="A377" s="15"/>
      <c r="B377" s="250"/>
      <c r="C377" s="251"/>
      <c r="D377" s="215" t="s">
        <v>174</v>
      </c>
      <c r="E377" s="252" t="s">
        <v>19</v>
      </c>
      <c r="F377" s="253" t="s">
        <v>183</v>
      </c>
      <c r="G377" s="251"/>
      <c r="H377" s="254">
        <v>7731.6700000000001</v>
      </c>
      <c r="I377" s="255"/>
      <c r="J377" s="251"/>
      <c r="K377" s="251"/>
      <c r="L377" s="256"/>
      <c r="M377" s="257"/>
      <c r="N377" s="258"/>
      <c r="O377" s="258"/>
      <c r="P377" s="258"/>
      <c r="Q377" s="258"/>
      <c r="R377" s="258"/>
      <c r="S377" s="258"/>
      <c r="T377" s="259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0" t="s">
        <v>174</v>
      </c>
      <c r="AU377" s="260" t="s">
        <v>82</v>
      </c>
      <c r="AV377" s="15" t="s">
        <v>143</v>
      </c>
      <c r="AW377" s="15" t="s">
        <v>4</v>
      </c>
      <c r="AX377" s="15" t="s">
        <v>80</v>
      </c>
      <c r="AY377" s="260" t="s">
        <v>119</v>
      </c>
    </row>
    <row r="378" s="2" customFormat="1" ht="44.25" customHeight="1">
      <c r="A378" s="39"/>
      <c r="B378" s="40"/>
      <c r="C378" s="197" t="s">
        <v>536</v>
      </c>
      <c r="D378" s="197" t="s">
        <v>120</v>
      </c>
      <c r="E378" s="198" t="s">
        <v>280</v>
      </c>
      <c r="F378" s="199" t="s">
        <v>281</v>
      </c>
      <c r="G378" s="200" t="s">
        <v>258</v>
      </c>
      <c r="H378" s="201">
        <v>406.93000000000001</v>
      </c>
      <c r="I378" s="202"/>
      <c r="J378" s="203">
        <f>ROUND(I378*H378,2)</f>
        <v>0</v>
      </c>
      <c r="K378" s="199" t="s">
        <v>124</v>
      </c>
      <c r="L378" s="45"/>
      <c r="M378" s="204" t="s">
        <v>19</v>
      </c>
      <c r="N378" s="205" t="s">
        <v>43</v>
      </c>
      <c r="O378" s="85"/>
      <c r="P378" s="206">
        <f>O378*H378</f>
        <v>0</v>
      </c>
      <c r="Q378" s="206">
        <v>0</v>
      </c>
      <c r="R378" s="206">
        <f>Q378*H378</f>
        <v>0</v>
      </c>
      <c r="S378" s="206">
        <v>0</v>
      </c>
      <c r="T378" s="207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08" t="s">
        <v>143</v>
      </c>
      <c r="AT378" s="208" t="s">
        <v>120</v>
      </c>
      <c r="AU378" s="208" t="s">
        <v>82</v>
      </c>
      <c r="AY378" s="18" t="s">
        <v>119</v>
      </c>
      <c r="BE378" s="209">
        <f>IF(N378="základní",J378,0)</f>
        <v>0</v>
      </c>
      <c r="BF378" s="209">
        <f>IF(N378="snížená",J378,0)</f>
        <v>0</v>
      </c>
      <c r="BG378" s="209">
        <f>IF(N378="zákl. přenesená",J378,0)</f>
        <v>0</v>
      </c>
      <c r="BH378" s="209">
        <f>IF(N378="sníž. přenesená",J378,0)</f>
        <v>0</v>
      </c>
      <c r="BI378" s="209">
        <f>IF(N378="nulová",J378,0)</f>
        <v>0</v>
      </c>
      <c r="BJ378" s="18" t="s">
        <v>80</v>
      </c>
      <c r="BK378" s="209">
        <f>ROUND(I378*H378,2)</f>
        <v>0</v>
      </c>
      <c r="BL378" s="18" t="s">
        <v>143</v>
      </c>
      <c r="BM378" s="208" t="s">
        <v>282</v>
      </c>
    </row>
    <row r="379" s="2" customFormat="1">
      <c r="A379" s="39"/>
      <c r="B379" s="40"/>
      <c r="C379" s="41"/>
      <c r="D379" s="210" t="s">
        <v>127</v>
      </c>
      <c r="E379" s="41"/>
      <c r="F379" s="211" t="s">
        <v>283</v>
      </c>
      <c r="G379" s="41"/>
      <c r="H379" s="41"/>
      <c r="I379" s="212"/>
      <c r="J379" s="41"/>
      <c r="K379" s="41"/>
      <c r="L379" s="45"/>
      <c r="M379" s="213"/>
      <c r="N379" s="214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127</v>
      </c>
      <c r="AU379" s="18" t="s">
        <v>82</v>
      </c>
    </row>
    <row r="380" s="13" customFormat="1">
      <c r="A380" s="13"/>
      <c r="B380" s="229"/>
      <c r="C380" s="230"/>
      <c r="D380" s="215" t="s">
        <v>174</v>
      </c>
      <c r="E380" s="231" t="s">
        <v>19</v>
      </c>
      <c r="F380" s="232" t="s">
        <v>527</v>
      </c>
      <c r="G380" s="230"/>
      <c r="H380" s="231" t="s">
        <v>19</v>
      </c>
      <c r="I380" s="233"/>
      <c r="J380" s="230"/>
      <c r="K380" s="230"/>
      <c r="L380" s="234"/>
      <c r="M380" s="235"/>
      <c r="N380" s="236"/>
      <c r="O380" s="236"/>
      <c r="P380" s="236"/>
      <c r="Q380" s="236"/>
      <c r="R380" s="236"/>
      <c r="S380" s="236"/>
      <c r="T380" s="23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8" t="s">
        <v>174</v>
      </c>
      <c r="AU380" s="238" t="s">
        <v>82</v>
      </c>
      <c r="AV380" s="13" t="s">
        <v>80</v>
      </c>
      <c r="AW380" s="13" t="s">
        <v>33</v>
      </c>
      <c r="AX380" s="13" t="s">
        <v>72</v>
      </c>
      <c r="AY380" s="238" t="s">
        <v>119</v>
      </c>
    </row>
    <row r="381" s="14" customFormat="1">
      <c r="A381" s="14"/>
      <c r="B381" s="239"/>
      <c r="C381" s="240"/>
      <c r="D381" s="215" t="s">
        <v>174</v>
      </c>
      <c r="E381" s="241" t="s">
        <v>19</v>
      </c>
      <c r="F381" s="242" t="s">
        <v>528</v>
      </c>
      <c r="G381" s="240"/>
      <c r="H381" s="243">
        <v>13.49</v>
      </c>
      <c r="I381" s="244"/>
      <c r="J381" s="240"/>
      <c r="K381" s="240"/>
      <c r="L381" s="245"/>
      <c r="M381" s="246"/>
      <c r="N381" s="247"/>
      <c r="O381" s="247"/>
      <c r="P381" s="247"/>
      <c r="Q381" s="247"/>
      <c r="R381" s="247"/>
      <c r="S381" s="247"/>
      <c r="T381" s="24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9" t="s">
        <v>174</v>
      </c>
      <c r="AU381" s="249" t="s">
        <v>82</v>
      </c>
      <c r="AV381" s="14" t="s">
        <v>82</v>
      </c>
      <c r="AW381" s="14" t="s">
        <v>33</v>
      </c>
      <c r="AX381" s="14" t="s">
        <v>72</v>
      </c>
      <c r="AY381" s="249" t="s">
        <v>119</v>
      </c>
    </row>
    <row r="382" s="13" customFormat="1">
      <c r="A382" s="13"/>
      <c r="B382" s="229"/>
      <c r="C382" s="230"/>
      <c r="D382" s="215" t="s">
        <v>174</v>
      </c>
      <c r="E382" s="231" t="s">
        <v>19</v>
      </c>
      <c r="F382" s="232" t="s">
        <v>270</v>
      </c>
      <c r="G382" s="230"/>
      <c r="H382" s="231" t="s">
        <v>19</v>
      </c>
      <c r="I382" s="233"/>
      <c r="J382" s="230"/>
      <c r="K382" s="230"/>
      <c r="L382" s="234"/>
      <c r="M382" s="235"/>
      <c r="N382" s="236"/>
      <c r="O382" s="236"/>
      <c r="P382" s="236"/>
      <c r="Q382" s="236"/>
      <c r="R382" s="236"/>
      <c r="S382" s="236"/>
      <c r="T382" s="23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8" t="s">
        <v>174</v>
      </c>
      <c r="AU382" s="238" t="s">
        <v>82</v>
      </c>
      <c r="AV382" s="13" t="s">
        <v>80</v>
      </c>
      <c r="AW382" s="13" t="s">
        <v>33</v>
      </c>
      <c r="AX382" s="13" t="s">
        <v>72</v>
      </c>
      <c r="AY382" s="238" t="s">
        <v>119</v>
      </c>
    </row>
    <row r="383" s="14" customFormat="1">
      <c r="A383" s="14"/>
      <c r="B383" s="239"/>
      <c r="C383" s="240"/>
      <c r="D383" s="215" t="s">
        <v>174</v>
      </c>
      <c r="E383" s="241" t="s">
        <v>19</v>
      </c>
      <c r="F383" s="242" t="s">
        <v>529</v>
      </c>
      <c r="G383" s="240"/>
      <c r="H383" s="243">
        <v>6.6200000000000001</v>
      </c>
      <c r="I383" s="244"/>
      <c r="J383" s="240"/>
      <c r="K383" s="240"/>
      <c r="L383" s="245"/>
      <c r="M383" s="246"/>
      <c r="N383" s="247"/>
      <c r="O383" s="247"/>
      <c r="P383" s="247"/>
      <c r="Q383" s="247"/>
      <c r="R383" s="247"/>
      <c r="S383" s="247"/>
      <c r="T383" s="24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9" t="s">
        <v>174</v>
      </c>
      <c r="AU383" s="249" t="s">
        <v>82</v>
      </c>
      <c r="AV383" s="14" t="s">
        <v>82</v>
      </c>
      <c r="AW383" s="14" t="s">
        <v>33</v>
      </c>
      <c r="AX383" s="14" t="s">
        <v>72</v>
      </c>
      <c r="AY383" s="249" t="s">
        <v>119</v>
      </c>
    </row>
    <row r="384" s="13" customFormat="1">
      <c r="A384" s="13"/>
      <c r="B384" s="229"/>
      <c r="C384" s="230"/>
      <c r="D384" s="215" t="s">
        <v>174</v>
      </c>
      <c r="E384" s="231" t="s">
        <v>19</v>
      </c>
      <c r="F384" s="232" t="s">
        <v>271</v>
      </c>
      <c r="G384" s="230"/>
      <c r="H384" s="231" t="s">
        <v>19</v>
      </c>
      <c r="I384" s="233"/>
      <c r="J384" s="230"/>
      <c r="K384" s="230"/>
      <c r="L384" s="234"/>
      <c r="M384" s="235"/>
      <c r="N384" s="236"/>
      <c r="O384" s="236"/>
      <c r="P384" s="236"/>
      <c r="Q384" s="236"/>
      <c r="R384" s="236"/>
      <c r="S384" s="236"/>
      <c r="T384" s="23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8" t="s">
        <v>174</v>
      </c>
      <c r="AU384" s="238" t="s">
        <v>82</v>
      </c>
      <c r="AV384" s="13" t="s">
        <v>80</v>
      </c>
      <c r="AW384" s="13" t="s">
        <v>33</v>
      </c>
      <c r="AX384" s="13" t="s">
        <v>72</v>
      </c>
      <c r="AY384" s="238" t="s">
        <v>119</v>
      </c>
    </row>
    <row r="385" s="14" customFormat="1">
      <c r="A385" s="14"/>
      <c r="B385" s="239"/>
      <c r="C385" s="240"/>
      <c r="D385" s="215" t="s">
        <v>174</v>
      </c>
      <c r="E385" s="241" t="s">
        <v>19</v>
      </c>
      <c r="F385" s="242" t="s">
        <v>532</v>
      </c>
      <c r="G385" s="240"/>
      <c r="H385" s="243">
        <v>386.81999999999999</v>
      </c>
      <c r="I385" s="244"/>
      <c r="J385" s="240"/>
      <c r="K385" s="240"/>
      <c r="L385" s="245"/>
      <c r="M385" s="246"/>
      <c r="N385" s="247"/>
      <c r="O385" s="247"/>
      <c r="P385" s="247"/>
      <c r="Q385" s="247"/>
      <c r="R385" s="247"/>
      <c r="S385" s="247"/>
      <c r="T385" s="24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9" t="s">
        <v>174</v>
      </c>
      <c r="AU385" s="249" t="s">
        <v>82</v>
      </c>
      <c r="AV385" s="14" t="s">
        <v>82</v>
      </c>
      <c r="AW385" s="14" t="s">
        <v>33</v>
      </c>
      <c r="AX385" s="14" t="s">
        <v>72</v>
      </c>
      <c r="AY385" s="249" t="s">
        <v>119</v>
      </c>
    </row>
    <row r="386" s="15" customFormat="1">
      <c r="A386" s="15"/>
      <c r="B386" s="250"/>
      <c r="C386" s="251"/>
      <c r="D386" s="215" t="s">
        <v>174</v>
      </c>
      <c r="E386" s="252" t="s">
        <v>19</v>
      </c>
      <c r="F386" s="253" t="s">
        <v>183</v>
      </c>
      <c r="G386" s="251"/>
      <c r="H386" s="254">
        <v>406.93000000000001</v>
      </c>
      <c r="I386" s="255"/>
      <c r="J386" s="251"/>
      <c r="K386" s="251"/>
      <c r="L386" s="256"/>
      <c r="M386" s="257"/>
      <c r="N386" s="258"/>
      <c r="O386" s="258"/>
      <c r="P386" s="258"/>
      <c r="Q386" s="258"/>
      <c r="R386" s="258"/>
      <c r="S386" s="258"/>
      <c r="T386" s="259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0" t="s">
        <v>174</v>
      </c>
      <c r="AU386" s="260" t="s">
        <v>82</v>
      </c>
      <c r="AV386" s="15" t="s">
        <v>143</v>
      </c>
      <c r="AW386" s="15" t="s">
        <v>4</v>
      </c>
      <c r="AX386" s="15" t="s">
        <v>80</v>
      </c>
      <c r="AY386" s="260" t="s">
        <v>119</v>
      </c>
    </row>
    <row r="387" s="2" customFormat="1" ht="24.15" customHeight="1">
      <c r="A387" s="39"/>
      <c r="B387" s="40"/>
      <c r="C387" s="197" t="s">
        <v>537</v>
      </c>
      <c r="D387" s="197" t="s">
        <v>120</v>
      </c>
      <c r="E387" s="198" t="s">
        <v>284</v>
      </c>
      <c r="F387" s="199" t="s">
        <v>285</v>
      </c>
      <c r="G387" s="200" t="s">
        <v>258</v>
      </c>
      <c r="H387" s="201">
        <v>168.06</v>
      </c>
      <c r="I387" s="202"/>
      <c r="J387" s="203">
        <f>ROUND(I387*H387,2)</f>
        <v>0</v>
      </c>
      <c r="K387" s="199" t="s">
        <v>124</v>
      </c>
      <c r="L387" s="45"/>
      <c r="M387" s="204" t="s">
        <v>19</v>
      </c>
      <c r="N387" s="205" t="s">
        <v>43</v>
      </c>
      <c r="O387" s="85"/>
      <c r="P387" s="206">
        <f>O387*H387</f>
        <v>0</v>
      </c>
      <c r="Q387" s="206">
        <v>0</v>
      </c>
      <c r="R387" s="206">
        <f>Q387*H387</f>
        <v>0</v>
      </c>
      <c r="S387" s="206">
        <v>0</v>
      </c>
      <c r="T387" s="207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08" t="s">
        <v>143</v>
      </c>
      <c r="AT387" s="208" t="s">
        <v>120</v>
      </c>
      <c r="AU387" s="208" t="s">
        <v>82</v>
      </c>
      <c r="AY387" s="18" t="s">
        <v>119</v>
      </c>
      <c r="BE387" s="209">
        <f>IF(N387="základní",J387,0)</f>
        <v>0</v>
      </c>
      <c r="BF387" s="209">
        <f>IF(N387="snížená",J387,0)</f>
        <v>0</v>
      </c>
      <c r="BG387" s="209">
        <f>IF(N387="zákl. přenesená",J387,0)</f>
        <v>0</v>
      </c>
      <c r="BH387" s="209">
        <f>IF(N387="sníž. přenesená",J387,0)</f>
        <v>0</v>
      </c>
      <c r="BI387" s="209">
        <f>IF(N387="nulová",J387,0)</f>
        <v>0</v>
      </c>
      <c r="BJ387" s="18" t="s">
        <v>80</v>
      </c>
      <c r="BK387" s="209">
        <f>ROUND(I387*H387,2)</f>
        <v>0</v>
      </c>
      <c r="BL387" s="18" t="s">
        <v>143</v>
      </c>
      <c r="BM387" s="208" t="s">
        <v>286</v>
      </c>
    </row>
    <row r="388" s="2" customFormat="1">
      <c r="A388" s="39"/>
      <c r="B388" s="40"/>
      <c r="C388" s="41"/>
      <c r="D388" s="210" t="s">
        <v>127</v>
      </c>
      <c r="E388" s="41"/>
      <c r="F388" s="211" t="s">
        <v>287</v>
      </c>
      <c r="G388" s="41"/>
      <c r="H388" s="41"/>
      <c r="I388" s="212"/>
      <c r="J388" s="41"/>
      <c r="K388" s="41"/>
      <c r="L388" s="45"/>
      <c r="M388" s="213"/>
      <c r="N388" s="214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127</v>
      </c>
      <c r="AU388" s="18" t="s">
        <v>82</v>
      </c>
    </row>
    <row r="389" s="14" customFormat="1">
      <c r="A389" s="14"/>
      <c r="B389" s="239"/>
      <c r="C389" s="240"/>
      <c r="D389" s="215" t="s">
        <v>174</v>
      </c>
      <c r="E389" s="241" t="s">
        <v>19</v>
      </c>
      <c r="F389" s="242" t="s">
        <v>538</v>
      </c>
      <c r="G389" s="240"/>
      <c r="H389" s="243">
        <v>168.06</v>
      </c>
      <c r="I389" s="244"/>
      <c r="J389" s="240"/>
      <c r="K389" s="240"/>
      <c r="L389" s="245"/>
      <c r="M389" s="246"/>
      <c r="N389" s="247"/>
      <c r="O389" s="247"/>
      <c r="P389" s="247"/>
      <c r="Q389" s="247"/>
      <c r="R389" s="247"/>
      <c r="S389" s="247"/>
      <c r="T389" s="24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9" t="s">
        <v>174</v>
      </c>
      <c r="AU389" s="249" t="s">
        <v>82</v>
      </c>
      <c r="AV389" s="14" t="s">
        <v>82</v>
      </c>
      <c r="AW389" s="14" t="s">
        <v>33</v>
      </c>
      <c r="AX389" s="14" t="s">
        <v>72</v>
      </c>
      <c r="AY389" s="249" t="s">
        <v>119</v>
      </c>
    </row>
    <row r="390" s="15" customFormat="1">
      <c r="A390" s="15"/>
      <c r="B390" s="250"/>
      <c r="C390" s="251"/>
      <c r="D390" s="215" t="s">
        <v>174</v>
      </c>
      <c r="E390" s="252" t="s">
        <v>19</v>
      </c>
      <c r="F390" s="253" t="s">
        <v>183</v>
      </c>
      <c r="G390" s="251"/>
      <c r="H390" s="254">
        <v>168.06</v>
      </c>
      <c r="I390" s="255"/>
      <c r="J390" s="251"/>
      <c r="K390" s="251"/>
      <c r="L390" s="256"/>
      <c r="M390" s="257"/>
      <c r="N390" s="258"/>
      <c r="O390" s="258"/>
      <c r="P390" s="258"/>
      <c r="Q390" s="258"/>
      <c r="R390" s="258"/>
      <c r="S390" s="258"/>
      <c r="T390" s="259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0" t="s">
        <v>174</v>
      </c>
      <c r="AU390" s="260" t="s">
        <v>82</v>
      </c>
      <c r="AV390" s="15" t="s">
        <v>143</v>
      </c>
      <c r="AW390" s="15" t="s">
        <v>4</v>
      </c>
      <c r="AX390" s="15" t="s">
        <v>80</v>
      </c>
      <c r="AY390" s="260" t="s">
        <v>119</v>
      </c>
    </row>
    <row r="391" s="2" customFormat="1" ht="37.8" customHeight="1">
      <c r="A391" s="39"/>
      <c r="B391" s="40"/>
      <c r="C391" s="197" t="s">
        <v>539</v>
      </c>
      <c r="D391" s="197" t="s">
        <v>120</v>
      </c>
      <c r="E391" s="198" t="s">
        <v>291</v>
      </c>
      <c r="F391" s="199" t="s">
        <v>292</v>
      </c>
      <c r="G391" s="200" t="s">
        <v>258</v>
      </c>
      <c r="H391" s="201">
        <v>168.06</v>
      </c>
      <c r="I391" s="202"/>
      <c r="J391" s="203">
        <f>ROUND(I391*H391,2)</f>
        <v>0</v>
      </c>
      <c r="K391" s="199" t="s">
        <v>124</v>
      </c>
      <c r="L391" s="45"/>
      <c r="M391" s="204" t="s">
        <v>19</v>
      </c>
      <c r="N391" s="205" t="s">
        <v>43</v>
      </c>
      <c r="O391" s="85"/>
      <c r="P391" s="206">
        <f>O391*H391</f>
        <v>0</v>
      </c>
      <c r="Q391" s="206">
        <v>0</v>
      </c>
      <c r="R391" s="206">
        <f>Q391*H391</f>
        <v>0</v>
      </c>
      <c r="S391" s="206">
        <v>0</v>
      </c>
      <c r="T391" s="207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08" t="s">
        <v>143</v>
      </c>
      <c r="AT391" s="208" t="s">
        <v>120</v>
      </c>
      <c r="AU391" s="208" t="s">
        <v>82</v>
      </c>
      <c r="AY391" s="18" t="s">
        <v>119</v>
      </c>
      <c r="BE391" s="209">
        <f>IF(N391="základní",J391,0)</f>
        <v>0</v>
      </c>
      <c r="BF391" s="209">
        <f>IF(N391="snížená",J391,0)</f>
        <v>0</v>
      </c>
      <c r="BG391" s="209">
        <f>IF(N391="zákl. přenesená",J391,0)</f>
        <v>0</v>
      </c>
      <c r="BH391" s="209">
        <f>IF(N391="sníž. přenesená",J391,0)</f>
        <v>0</v>
      </c>
      <c r="BI391" s="209">
        <f>IF(N391="nulová",J391,0)</f>
        <v>0</v>
      </c>
      <c r="BJ391" s="18" t="s">
        <v>80</v>
      </c>
      <c r="BK391" s="209">
        <f>ROUND(I391*H391,2)</f>
        <v>0</v>
      </c>
      <c r="BL391" s="18" t="s">
        <v>143</v>
      </c>
      <c r="BM391" s="208" t="s">
        <v>293</v>
      </c>
    </row>
    <row r="392" s="2" customFormat="1">
      <c r="A392" s="39"/>
      <c r="B392" s="40"/>
      <c r="C392" s="41"/>
      <c r="D392" s="210" t="s">
        <v>127</v>
      </c>
      <c r="E392" s="41"/>
      <c r="F392" s="211" t="s">
        <v>294</v>
      </c>
      <c r="G392" s="41"/>
      <c r="H392" s="41"/>
      <c r="I392" s="212"/>
      <c r="J392" s="41"/>
      <c r="K392" s="41"/>
      <c r="L392" s="45"/>
      <c r="M392" s="213"/>
      <c r="N392" s="214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127</v>
      </c>
      <c r="AU392" s="18" t="s">
        <v>82</v>
      </c>
    </row>
    <row r="393" s="2" customFormat="1" ht="37.8" customHeight="1">
      <c r="A393" s="39"/>
      <c r="B393" s="40"/>
      <c r="C393" s="197" t="s">
        <v>540</v>
      </c>
      <c r="D393" s="197" t="s">
        <v>120</v>
      </c>
      <c r="E393" s="198" t="s">
        <v>296</v>
      </c>
      <c r="F393" s="199" t="s">
        <v>275</v>
      </c>
      <c r="G393" s="200" t="s">
        <v>258</v>
      </c>
      <c r="H393" s="201">
        <v>3193.1399999999999</v>
      </c>
      <c r="I393" s="202"/>
      <c r="J393" s="203">
        <f>ROUND(I393*H393,2)</f>
        <v>0</v>
      </c>
      <c r="K393" s="199" t="s">
        <v>124</v>
      </c>
      <c r="L393" s="45"/>
      <c r="M393" s="204" t="s">
        <v>19</v>
      </c>
      <c r="N393" s="205" t="s">
        <v>43</v>
      </c>
      <c r="O393" s="85"/>
      <c r="P393" s="206">
        <f>O393*H393</f>
        <v>0</v>
      </c>
      <c r="Q393" s="206">
        <v>0</v>
      </c>
      <c r="R393" s="206">
        <f>Q393*H393</f>
        <v>0</v>
      </c>
      <c r="S393" s="206">
        <v>0</v>
      </c>
      <c r="T393" s="207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08" t="s">
        <v>143</v>
      </c>
      <c r="AT393" s="208" t="s">
        <v>120</v>
      </c>
      <c r="AU393" s="208" t="s">
        <v>82</v>
      </c>
      <c r="AY393" s="18" t="s">
        <v>119</v>
      </c>
      <c r="BE393" s="209">
        <f>IF(N393="základní",J393,0)</f>
        <v>0</v>
      </c>
      <c r="BF393" s="209">
        <f>IF(N393="snížená",J393,0)</f>
        <v>0</v>
      </c>
      <c r="BG393" s="209">
        <f>IF(N393="zákl. přenesená",J393,0)</f>
        <v>0</v>
      </c>
      <c r="BH393" s="209">
        <f>IF(N393="sníž. přenesená",J393,0)</f>
        <v>0</v>
      </c>
      <c r="BI393" s="209">
        <f>IF(N393="nulová",J393,0)</f>
        <v>0</v>
      </c>
      <c r="BJ393" s="18" t="s">
        <v>80</v>
      </c>
      <c r="BK393" s="209">
        <f>ROUND(I393*H393,2)</f>
        <v>0</v>
      </c>
      <c r="BL393" s="18" t="s">
        <v>143</v>
      </c>
      <c r="BM393" s="208" t="s">
        <v>297</v>
      </c>
    </row>
    <row r="394" s="2" customFormat="1">
      <c r="A394" s="39"/>
      <c r="B394" s="40"/>
      <c r="C394" s="41"/>
      <c r="D394" s="210" t="s">
        <v>127</v>
      </c>
      <c r="E394" s="41"/>
      <c r="F394" s="211" t="s">
        <v>298</v>
      </c>
      <c r="G394" s="41"/>
      <c r="H394" s="41"/>
      <c r="I394" s="212"/>
      <c r="J394" s="41"/>
      <c r="K394" s="41"/>
      <c r="L394" s="45"/>
      <c r="M394" s="213"/>
      <c r="N394" s="214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127</v>
      </c>
      <c r="AU394" s="18" t="s">
        <v>82</v>
      </c>
    </row>
    <row r="395" s="14" customFormat="1">
      <c r="A395" s="14"/>
      <c r="B395" s="239"/>
      <c r="C395" s="240"/>
      <c r="D395" s="215" t="s">
        <v>174</v>
      </c>
      <c r="E395" s="241" t="s">
        <v>19</v>
      </c>
      <c r="F395" s="242" t="s">
        <v>541</v>
      </c>
      <c r="G395" s="240"/>
      <c r="H395" s="243">
        <v>3193.1399999999999</v>
      </c>
      <c r="I395" s="244"/>
      <c r="J395" s="240"/>
      <c r="K395" s="240"/>
      <c r="L395" s="245"/>
      <c r="M395" s="246"/>
      <c r="N395" s="247"/>
      <c r="O395" s="247"/>
      <c r="P395" s="247"/>
      <c r="Q395" s="247"/>
      <c r="R395" s="247"/>
      <c r="S395" s="247"/>
      <c r="T395" s="24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9" t="s">
        <v>174</v>
      </c>
      <c r="AU395" s="249" t="s">
        <v>82</v>
      </c>
      <c r="AV395" s="14" t="s">
        <v>82</v>
      </c>
      <c r="AW395" s="14" t="s">
        <v>33</v>
      </c>
      <c r="AX395" s="14" t="s">
        <v>72</v>
      </c>
      <c r="AY395" s="249" t="s">
        <v>119</v>
      </c>
    </row>
    <row r="396" s="15" customFormat="1">
      <c r="A396" s="15"/>
      <c r="B396" s="250"/>
      <c r="C396" s="251"/>
      <c r="D396" s="215" t="s">
        <v>174</v>
      </c>
      <c r="E396" s="252" t="s">
        <v>19</v>
      </c>
      <c r="F396" s="253" t="s">
        <v>183</v>
      </c>
      <c r="G396" s="251"/>
      <c r="H396" s="254">
        <v>3193.1399999999999</v>
      </c>
      <c r="I396" s="255"/>
      <c r="J396" s="251"/>
      <c r="K396" s="251"/>
      <c r="L396" s="256"/>
      <c r="M396" s="257"/>
      <c r="N396" s="258"/>
      <c r="O396" s="258"/>
      <c r="P396" s="258"/>
      <c r="Q396" s="258"/>
      <c r="R396" s="258"/>
      <c r="S396" s="258"/>
      <c r="T396" s="259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0" t="s">
        <v>174</v>
      </c>
      <c r="AU396" s="260" t="s">
        <v>82</v>
      </c>
      <c r="AV396" s="15" t="s">
        <v>143</v>
      </c>
      <c r="AW396" s="15" t="s">
        <v>4</v>
      </c>
      <c r="AX396" s="15" t="s">
        <v>80</v>
      </c>
      <c r="AY396" s="260" t="s">
        <v>119</v>
      </c>
    </row>
    <row r="397" s="2" customFormat="1" ht="44.25" customHeight="1">
      <c r="A397" s="39"/>
      <c r="B397" s="40"/>
      <c r="C397" s="197" t="s">
        <v>542</v>
      </c>
      <c r="D397" s="197" t="s">
        <v>120</v>
      </c>
      <c r="E397" s="198" t="s">
        <v>543</v>
      </c>
      <c r="F397" s="199" t="s">
        <v>544</v>
      </c>
      <c r="G397" s="200" t="s">
        <v>258</v>
      </c>
      <c r="H397" s="201">
        <v>152.44</v>
      </c>
      <c r="I397" s="202"/>
      <c r="J397" s="203">
        <f>ROUND(I397*H397,2)</f>
        <v>0</v>
      </c>
      <c r="K397" s="199" t="s">
        <v>124</v>
      </c>
      <c r="L397" s="45"/>
      <c r="M397" s="204" t="s">
        <v>19</v>
      </c>
      <c r="N397" s="205" t="s">
        <v>43</v>
      </c>
      <c r="O397" s="85"/>
      <c r="P397" s="206">
        <f>O397*H397</f>
        <v>0</v>
      </c>
      <c r="Q397" s="206">
        <v>0</v>
      </c>
      <c r="R397" s="206">
        <f>Q397*H397</f>
        <v>0</v>
      </c>
      <c r="S397" s="206">
        <v>0</v>
      </c>
      <c r="T397" s="207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08" t="s">
        <v>143</v>
      </c>
      <c r="AT397" s="208" t="s">
        <v>120</v>
      </c>
      <c r="AU397" s="208" t="s">
        <v>82</v>
      </c>
      <c r="AY397" s="18" t="s">
        <v>119</v>
      </c>
      <c r="BE397" s="209">
        <f>IF(N397="základní",J397,0)</f>
        <v>0</v>
      </c>
      <c r="BF397" s="209">
        <f>IF(N397="snížená",J397,0)</f>
        <v>0</v>
      </c>
      <c r="BG397" s="209">
        <f>IF(N397="zákl. přenesená",J397,0)</f>
        <v>0</v>
      </c>
      <c r="BH397" s="209">
        <f>IF(N397="sníž. přenesená",J397,0)</f>
        <v>0</v>
      </c>
      <c r="BI397" s="209">
        <f>IF(N397="nulová",J397,0)</f>
        <v>0</v>
      </c>
      <c r="BJ397" s="18" t="s">
        <v>80</v>
      </c>
      <c r="BK397" s="209">
        <f>ROUND(I397*H397,2)</f>
        <v>0</v>
      </c>
      <c r="BL397" s="18" t="s">
        <v>143</v>
      </c>
      <c r="BM397" s="208" t="s">
        <v>303</v>
      </c>
    </row>
    <row r="398" s="2" customFormat="1">
      <c r="A398" s="39"/>
      <c r="B398" s="40"/>
      <c r="C398" s="41"/>
      <c r="D398" s="210" t="s">
        <v>127</v>
      </c>
      <c r="E398" s="41"/>
      <c r="F398" s="211" t="s">
        <v>545</v>
      </c>
      <c r="G398" s="41"/>
      <c r="H398" s="41"/>
      <c r="I398" s="212"/>
      <c r="J398" s="41"/>
      <c r="K398" s="41"/>
      <c r="L398" s="45"/>
      <c r="M398" s="213"/>
      <c r="N398" s="214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127</v>
      </c>
      <c r="AU398" s="18" t="s">
        <v>82</v>
      </c>
    </row>
    <row r="399" s="14" customFormat="1">
      <c r="A399" s="14"/>
      <c r="B399" s="239"/>
      <c r="C399" s="240"/>
      <c r="D399" s="215" t="s">
        <v>174</v>
      </c>
      <c r="E399" s="241" t="s">
        <v>19</v>
      </c>
      <c r="F399" s="242" t="s">
        <v>546</v>
      </c>
      <c r="G399" s="240"/>
      <c r="H399" s="243">
        <v>152.44</v>
      </c>
      <c r="I399" s="244"/>
      <c r="J399" s="240"/>
      <c r="K399" s="240"/>
      <c r="L399" s="245"/>
      <c r="M399" s="246"/>
      <c r="N399" s="247"/>
      <c r="O399" s="247"/>
      <c r="P399" s="247"/>
      <c r="Q399" s="247"/>
      <c r="R399" s="247"/>
      <c r="S399" s="247"/>
      <c r="T399" s="24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9" t="s">
        <v>174</v>
      </c>
      <c r="AU399" s="249" t="s">
        <v>82</v>
      </c>
      <c r="AV399" s="14" t="s">
        <v>82</v>
      </c>
      <c r="AW399" s="14" t="s">
        <v>33</v>
      </c>
      <c r="AX399" s="14" t="s">
        <v>72</v>
      </c>
      <c r="AY399" s="249" t="s">
        <v>119</v>
      </c>
    </row>
    <row r="400" s="15" customFormat="1">
      <c r="A400" s="15"/>
      <c r="B400" s="250"/>
      <c r="C400" s="251"/>
      <c r="D400" s="215" t="s">
        <v>174</v>
      </c>
      <c r="E400" s="252" t="s">
        <v>19</v>
      </c>
      <c r="F400" s="253" t="s">
        <v>183</v>
      </c>
      <c r="G400" s="251"/>
      <c r="H400" s="254">
        <v>152.44</v>
      </c>
      <c r="I400" s="255"/>
      <c r="J400" s="251"/>
      <c r="K400" s="251"/>
      <c r="L400" s="256"/>
      <c r="M400" s="257"/>
      <c r="N400" s="258"/>
      <c r="O400" s="258"/>
      <c r="P400" s="258"/>
      <c r="Q400" s="258"/>
      <c r="R400" s="258"/>
      <c r="S400" s="258"/>
      <c r="T400" s="259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0" t="s">
        <v>174</v>
      </c>
      <c r="AU400" s="260" t="s">
        <v>82</v>
      </c>
      <c r="AV400" s="15" t="s">
        <v>143</v>
      </c>
      <c r="AW400" s="15" t="s">
        <v>4</v>
      </c>
      <c r="AX400" s="15" t="s">
        <v>80</v>
      </c>
      <c r="AY400" s="260" t="s">
        <v>119</v>
      </c>
    </row>
    <row r="401" s="2" customFormat="1" ht="44.25" customHeight="1">
      <c r="A401" s="39"/>
      <c r="B401" s="40"/>
      <c r="C401" s="197" t="s">
        <v>547</v>
      </c>
      <c r="D401" s="197" t="s">
        <v>120</v>
      </c>
      <c r="E401" s="198" t="s">
        <v>301</v>
      </c>
      <c r="F401" s="199" t="s">
        <v>302</v>
      </c>
      <c r="G401" s="200" t="s">
        <v>258</v>
      </c>
      <c r="H401" s="201">
        <v>15.619999999999999</v>
      </c>
      <c r="I401" s="202"/>
      <c r="J401" s="203">
        <f>ROUND(I401*H401,2)</f>
        <v>0</v>
      </c>
      <c r="K401" s="199" t="s">
        <v>124</v>
      </c>
      <c r="L401" s="45"/>
      <c r="M401" s="204" t="s">
        <v>19</v>
      </c>
      <c r="N401" s="205" t="s">
        <v>43</v>
      </c>
      <c r="O401" s="85"/>
      <c r="P401" s="206">
        <f>O401*H401</f>
        <v>0</v>
      </c>
      <c r="Q401" s="206">
        <v>0</v>
      </c>
      <c r="R401" s="206">
        <f>Q401*H401</f>
        <v>0</v>
      </c>
      <c r="S401" s="206">
        <v>0</v>
      </c>
      <c r="T401" s="207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08" t="s">
        <v>143</v>
      </c>
      <c r="AT401" s="208" t="s">
        <v>120</v>
      </c>
      <c r="AU401" s="208" t="s">
        <v>82</v>
      </c>
      <c r="AY401" s="18" t="s">
        <v>119</v>
      </c>
      <c r="BE401" s="209">
        <f>IF(N401="základní",J401,0)</f>
        <v>0</v>
      </c>
      <c r="BF401" s="209">
        <f>IF(N401="snížená",J401,0)</f>
        <v>0</v>
      </c>
      <c r="BG401" s="209">
        <f>IF(N401="zákl. přenesená",J401,0)</f>
        <v>0</v>
      </c>
      <c r="BH401" s="209">
        <f>IF(N401="sníž. přenesená",J401,0)</f>
        <v>0</v>
      </c>
      <c r="BI401" s="209">
        <f>IF(N401="nulová",J401,0)</f>
        <v>0</v>
      </c>
      <c r="BJ401" s="18" t="s">
        <v>80</v>
      </c>
      <c r="BK401" s="209">
        <f>ROUND(I401*H401,2)</f>
        <v>0</v>
      </c>
      <c r="BL401" s="18" t="s">
        <v>143</v>
      </c>
      <c r="BM401" s="208" t="s">
        <v>548</v>
      </c>
    </row>
    <row r="402" s="2" customFormat="1">
      <c r="A402" s="39"/>
      <c r="B402" s="40"/>
      <c r="C402" s="41"/>
      <c r="D402" s="210" t="s">
        <v>127</v>
      </c>
      <c r="E402" s="41"/>
      <c r="F402" s="211" t="s">
        <v>304</v>
      </c>
      <c r="G402" s="41"/>
      <c r="H402" s="41"/>
      <c r="I402" s="212"/>
      <c r="J402" s="41"/>
      <c r="K402" s="41"/>
      <c r="L402" s="45"/>
      <c r="M402" s="217"/>
      <c r="N402" s="218"/>
      <c r="O402" s="219"/>
      <c r="P402" s="219"/>
      <c r="Q402" s="219"/>
      <c r="R402" s="219"/>
      <c r="S402" s="219"/>
      <c r="T402" s="220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127</v>
      </c>
      <c r="AU402" s="18" t="s">
        <v>82</v>
      </c>
    </row>
    <row r="403" s="2" customFormat="1" ht="6.96" customHeight="1">
      <c r="A403" s="39"/>
      <c r="B403" s="60"/>
      <c r="C403" s="61"/>
      <c r="D403" s="61"/>
      <c r="E403" s="61"/>
      <c r="F403" s="61"/>
      <c r="G403" s="61"/>
      <c r="H403" s="61"/>
      <c r="I403" s="61"/>
      <c r="J403" s="61"/>
      <c r="K403" s="61"/>
      <c r="L403" s="45"/>
      <c r="M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</sheetData>
  <sheetProtection sheet="1" autoFilter="0" formatColumns="0" formatRows="0" objects="1" scenarios="1" spinCount="100000" saltValue="qb/1Cq3lX7LdrrHRymnBb02mXe40wOm3CMKsBs3v4WsIQP1caxGxFYUukEiTmKxNRuHhYK/8khfbdCi0nsOT1w==" hashValue="ez4T+qReQdtEOw+BT612ZNyqdiUvWjgl6R4EEMYKwjH3bBVT45DlFPxW8WxGywOuMQeiT02y3Grx9svppaZjDg==" algorithmName="SHA-512" password="CC35"/>
  <autoFilter ref="C85:K402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1/113107421"/>
    <hyperlink ref="F94" r:id="rId2" display="https://podminky.urs.cz/item/CS_URS_2024_01/113107442"/>
    <hyperlink ref="F98" r:id="rId3" display="https://podminky.urs.cz/item/CS_URS_2024_01/113154323"/>
    <hyperlink ref="F102" r:id="rId4" display="https://podminky.urs.cz/item/CS_URS_2024_01/131151100"/>
    <hyperlink ref="F107" r:id="rId5" display="https://podminky.urs.cz/item/CS_URS_2024_01/131213701"/>
    <hyperlink ref="F112" r:id="rId6" display="https://podminky.urs.cz/item/CS_URS_2024_01/132251101"/>
    <hyperlink ref="F120" r:id="rId7" display="https://podminky.urs.cz/item/CS_URS_2024_01/174151101"/>
    <hyperlink ref="F126" r:id="rId8" display="https://podminky.urs.cz/item/CS_URS_2024_01/162751117"/>
    <hyperlink ref="F130" r:id="rId9" display="https://podminky.urs.cz/item/CS_URS_2024_01/162751119"/>
    <hyperlink ref="F133" r:id="rId10" display="https://podminky.urs.cz/item/CS_URS_2024_01/171201231"/>
    <hyperlink ref="F137" r:id="rId11" display="https://podminky.urs.cz/item/CS_URS_2024_01/181951112"/>
    <hyperlink ref="F149" r:id="rId12" display="https://podminky.urs.cz/item/CS_URS_2024_01/452311162"/>
    <hyperlink ref="F158" r:id="rId13" display="https://podminky.urs.cz/item/CS_URS_2024_01/451317111"/>
    <hyperlink ref="F182" r:id="rId14" display="https://podminky.urs.cz/item/CS_URS_2024_01/465513227"/>
    <hyperlink ref="F184" r:id="rId15" display="https://podminky.urs.cz/item/CS_URS_2024_01/451573111"/>
    <hyperlink ref="F191" r:id="rId16" display="https://podminky.urs.cz/item/CS_URS_2024_01/452311151"/>
    <hyperlink ref="F199" r:id="rId17" display="https://podminky.urs.cz/item/CS_URS_2024_01/564861011"/>
    <hyperlink ref="F203" r:id="rId18" display="https://podminky.urs.cz/item/CS_URS_2024_01/577145032"/>
    <hyperlink ref="F210" r:id="rId19" display="https://podminky.urs.cz/item/CS_URS_2024_01/573231107"/>
    <hyperlink ref="F212" r:id="rId20" display="https://podminky.urs.cz/item/CS_URS_2024_01/577145132"/>
    <hyperlink ref="F214" r:id="rId21" display="https://podminky.urs.cz/item/CS_URS_2024_01/573231106"/>
    <hyperlink ref="F220" r:id="rId22" display="https://podminky.urs.cz/item/CS_URS_2024_01/577144131"/>
    <hyperlink ref="F226" r:id="rId23" display="https://podminky.urs.cz/item/CS_URS_2024_01/569931132"/>
    <hyperlink ref="F229" r:id="rId24" display="https://podminky.urs.cz/item/CS_URS_2024_01/564950413"/>
    <hyperlink ref="F234" r:id="rId25" display="https://podminky.urs.cz/item/CS_URS_2024_01/577145032"/>
    <hyperlink ref="F237" r:id="rId26" display="https://podminky.urs.cz/item/CS_URS_2024_01/912221111"/>
    <hyperlink ref="F240" r:id="rId27" display="https://podminky.urs.cz/item/CS_URS_2024_01/915611111"/>
    <hyperlink ref="F242" r:id="rId28" display="https://podminky.urs.cz/item/CS_URS_2024_01/915211112"/>
    <hyperlink ref="F244" r:id="rId29" display="https://podminky.urs.cz/item/CS_URS_2024_01/919112111"/>
    <hyperlink ref="F250" r:id="rId30" display="https://podminky.urs.cz/item/CS_URS_2024_01/919121212"/>
    <hyperlink ref="F255" r:id="rId31" display="https://podminky.urs.cz/item/CS_URS_2024_01/938902151"/>
    <hyperlink ref="F258" r:id="rId32" display="https://podminky.urs.cz/item/CS_URS_2024_01/938902421"/>
    <hyperlink ref="F267" r:id="rId33" display="https://podminky.urs.cz/item/CS_URS_2024_01/938909611"/>
    <hyperlink ref="F269" r:id="rId34" display="https://podminky.urs.cz/item/CS_URS_2024_01/966008112"/>
    <hyperlink ref="F281" r:id="rId35" display="https://podminky.urs.cz/item/CS_URS_2024_01/966008113"/>
    <hyperlink ref="F290" r:id="rId36" display="https://podminky.urs.cz/item/CS_URS_2024_01/966008311"/>
    <hyperlink ref="F309" r:id="rId37" display="https://podminky.urs.cz/item/CS_URS_2024_01/919551112"/>
    <hyperlink ref="F316" r:id="rId38" display="https://podminky.urs.cz/item/CS_URS_2024_01/919551113"/>
    <hyperlink ref="F321" r:id="rId39" display="https://podminky.urs.cz/item/CS_URS_2024_01/919551114"/>
    <hyperlink ref="F336" r:id="rId40" display="https://podminky.urs.cz/item/CS_URS_2024_01/919535556"/>
    <hyperlink ref="F344" r:id="rId41" display="https://podminky.urs.cz/item/CS_URS_2024_01/899658211"/>
    <hyperlink ref="F349" r:id="rId42" display="https://podminky.urs.cz/item/CS_URS_2024_01/998225111"/>
    <hyperlink ref="F352" r:id="rId43" display="https://podminky.urs.cz/item/CS_URS_2024_01/997221611"/>
    <hyperlink ref="F359" r:id="rId44" display="https://podminky.urs.cz/item/CS_URS_2024_01/997221551"/>
    <hyperlink ref="F370" r:id="rId45" display="https://podminky.urs.cz/item/CS_URS_2024_01/997221559"/>
    <hyperlink ref="F379" r:id="rId46" display="https://podminky.urs.cz/item/CS_URS_2024_01/997221873"/>
    <hyperlink ref="F388" r:id="rId47" display="https://podminky.urs.cz/item/CS_URS_2024_01/997221611"/>
    <hyperlink ref="F392" r:id="rId48" display="https://podminky.urs.cz/item/CS_URS_2024_01/997221561"/>
    <hyperlink ref="F394" r:id="rId49" display="https://podminky.urs.cz/item/CS_URS_2024_01/997221569"/>
    <hyperlink ref="F398" r:id="rId50" display="https://podminky.urs.cz/item/CS_URS_2024_01/997221862"/>
    <hyperlink ref="F402" r:id="rId51" display="https://podminky.urs.cz/item/CS_URS_2024_01/99722187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II/198 Přimda – Nová Ves, oprava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549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17. 1. 2024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ROUND((SUM(BE86:BE357)),  2)</f>
        <v>0</v>
      </c>
      <c r="G33" s="39"/>
      <c r="H33" s="39"/>
      <c r="I33" s="149">
        <v>0.20999999999999999</v>
      </c>
      <c r="J33" s="148">
        <f>ROUND(((SUM(BE86:BE357))*I33),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ROUND((SUM(BF86:BF357)),  2)</f>
        <v>0</v>
      </c>
      <c r="G34" s="39"/>
      <c r="H34" s="39"/>
      <c r="I34" s="149">
        <v>0.14999999999999999</v>
      </c>
      <c r="J34" s="148">
        <f>ROUND(((SUM(BF86:BF357))*I34),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ROUND((SUM(BG86:BG357)),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ROUND((SUM(BH86:BH357)),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ROUND((SUM(BI86:BI357)),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II/198 Přimda – Nová Ves, oprava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03 - 3.ETAPA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17. 1. 2024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Správa a údržba silnic Plzeňského kraje</v>
      </c>
      <c r="G54" s="41"/>
      <c r="H54" s="41"/>
      <c r="I54" s="33" t="s">
        <v>31</v>
      </c>
      <c r="J54" s="37" t="str">
        <f>E21</f>
        <v>SG Geotechnika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ROMAN MITAS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hidden="1" s="9" customFormat="1" ht="24.96" customHeight="1">
      <c r="A60" s="9"/>
      <c r="B60" s="166"/>
      <c r="C60" s="167"/>
      <c r="D60" s="168" t="s">
        <v>155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2" customFormat="1" ht="19.92" customHeight="1">
      <c r="A61" s="12"/>
      <c r="B61" s="221"/>
      <c r="C61" s="222"/>
      <c r="D61" s="223" t="s">
        <v>156</v>
      </c>
      <c r="E61" s="224"/>
      <c r="F61" s="224"/>
      <c r="G61" s="224"/>
      <c r="H61" s="224"/>
      <c r="I61" s="224"/>
      <c r="J61" s="225">
        <f>J88</f>
        <v>0</v>
      </c>
      <c r="K61" s="222"/>
      <c r="L61" s="226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hidden="1" s="12" customFormat="1" ht="19.92" customHeight="1">
      <c r="A62" s="12"/>
      <c r="B62" s="221"/>
      <c r="C62" s="222"/>
      <c r="D62" s="223" t="s">
        <v>306</v>
      </c>
      <c r="E62" s="224"/>
      <c r="F62" s="224"/>
      <c r="G62" s="224"/>
      <c r="H62" s="224"/>
      <c r="I62" s="224"/>
      <c r="J62" s="225">
        <f>J147</f>
        <v>0</v>
      </c>
      <c r="K62" s="222"/>
      <c r="L62" s="226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hidden="1" s="12" customFormat="1" ht="19.92" customHeight="1">
      <c r="A63" s="12"/>
      <c r="B63" s="221"/>
      <c r="C63" s="222"/>
      <c r="D63" s="223" t="s">
        <v>157</v>
      </c>
      <c r="E63" s="224"/>
      <c r="F63" s="224"/>
      <c r="G63" s="224"/>
      <c r="H63" s="224"/>
      <c r="I63" s="224"/>
      <c r="J63" s="225">
        <f>J185</f>
        <v>0</v>
      </c>
      <c r="K63" s="222"/>
      <c r="L63" s="226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hidden="1" s="12" customFormat="1" ht="19.92" customHeight="1">
      <c r="A64" s="12"/>
      <c r="B64" s="221"/>
      <c r="C64" s="222"/>
      <c r="D64" s="223" t="s">
        <v>159</v>
      </c>
      <c r="E64" s="224"/>
      <c r="F64" s="224"/>
      <c r="G64" s="224"/>
      <c r="H64" s="224"/>
      <c r="I64" s="224"/>
      <c r="J64" s="225">
        <f>J221</f>
        <v>0</v>
      </c>
      <c r="K64" s="222"/>
      <c r="L64" s="226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hidden="1" s="12" customFormat="1" ht="19.92" customHeight="1">
      <c r="A65" s="12"/>
      <c r="B65" s="221"/>
      <c r="C65" s="222"/>
      <c r="D65" s="223" t="s">
        <v>160</v>
      </c>
      <c r="E65" s="224"/>
      <c r="F65" s="224"/>
      <c r="G65" s="224"/>
      <c r="H65" s="224"/>
      <c r="I65" s="224"/>
      <c r="J65" s="225">
        <f>J302</f>
        <v>0</v>
      </c>
      <c r="K65" s="222"/>
      <c r="L65" s="22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hidden="1" s="12" customFormat="1" ht="19.92" customHeight="1">
      <c r="A66" s="12"/>
      <c r="B66" s="221"/>
      <c r="C66" s="222"/>
      <c r="D66" s="223" t="s">
        <v>161</v>
      </c>
      <c r="E66" s="224"/>
      <c r="F66" s="224"/>
      <c r="G66" s="224"/>
      <c r="H66" s="224"/>
      <c r="I66" s="224"/>
      <c r="J66" s="225">
        <f>J305</f>
        <v>0</v>
      </c>
      <c r="K66" s="222"/>
      <c r="L66" s="226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hidden="1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/>
    <row r="70" hidden="1"/>
    <row r="71" hidden="1"/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104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II/198 Přimda – Nová Ves, oprava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96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03 - 3.ETAPA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 xml:space="preserve"> </v>
      </c>
      <c r="G80" s="41"/>
      <c r="H80" s="41"/>
      <c r="I80" s="33" t="s">
        <v>23</v>
      </c>
      <c r="J80" s="73" t="str">
        <f>IF(J12="","",J12)</f>
        <v>17. 1. 2024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Správa a údržba silnic Plzeňského kraje</v>
      </c>
      <c r="G82" s="41"/>
      <c r="H82" s="41"/>
      <c r="I82" s="33" t="s">
        <v>31</v>
      </c>
      <c r="J82" s="37" t="str">
        <f>E21</f>
        <v>SG Geotechnika a.s.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34</v>
      </c>
      <c r="J83" s="37" t="str">
        <f>E24</f>
        <v>ROMAN MITAS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0" customFormat="1" ht="29.28" customHeight="1">
      <c r="A85" s="172"/>
      <c r="B85" s="173"/>
      <c r="C85" s="174" t="s">
        <v>105</v>
      </c>
      <c r="D85" s="175" t="s">
        <v>57</v>
      </c>
      <c r="E85" s="175" t="s">
        <v>53</v>
      </c>
      <c r="F85" s="175" t="s">
        <v>54</v>
      </c>
      <c r="G85" s="175" t="s">
        <v>106</v>
      </c>
      <c r="H85" s="175" t="s">
        <v>107</v>
      </c>
      <c r="I85" s="175" t="s">
        <v>108</v>
      </c>
      <c r="J85" s="175" t="s">
        <v>100</v>
      </c>
      <c r="K85" s="176" t="s">
        <v>109</v>
      </c>
      <c r="L85" s="177"/>
      <c r="M85" s="93" t="s">
        <v>19</v>
      </c>
      <c r="N85" s="94" t="s">
        <v>42</v>
      </c>
      <c r="O85" s="94" t="s">
        <v>110</v>
      </c>
      <c r="P85" s="94" t="s">
        <v>111</v>
      </c>
      <c r="Q85" s="94" t="s">
        <v>112</v>
      </c>
      <c r="R85" s="94" t="s">
        <v>113</v>
      </c>
      <c r="S85" s="94" t="s">
        <v>114</v>
      </c>
      <c r="T85" s="95" t="s">
        <v>115</v>
      </c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</row>
    <row r="86" s="2" customFormat="1" ht="22.8" customHeight="1">
      <c r="A86" s="39"/>
      <c r="B86" s="40"/>
      <c r="C86" s="100" t="s">
        <v>116</v>
      </c>
      <c r="D86" s="41"/>
      <c r="E86" s="41"/>
      <c r="F86" s="41"/>
      <c r="G86" s="41"/>
      <c r="H86" s="41"/>
      <c r="I86" s="41"/>
      <c r="J86" s="178">
        <f>BK86</f>
        <v>0</v>
      </c>
      <c r="K86" s="41"/>
      <c r="L86" s="45"/>
      <c r="M86" s="96"/>
      <c r="N86" s="179"/>
      <c r="O86" s="97"/>
      <c r="P86" s="180">
        <f>P87</f>
        <v>0</v>
      </c>
      <c r="Q86" s="97"/>
      <c r="R86" s="180">
        <f>R87</f>
        <v>864.16473780000001</v>
      </c>
      <c r="S86" s="97"/>
      <c r="T86" s="181">
        <f>T87</f>
        <v>664.60800000000006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101</v>
      </c>
      <c r="BK86" s="182">
        <f>BK87</f>
        <v>0</v>
      </c>
    </row>
    <row r="87" s="11" customFormat="1" ht="25.92" customHeight="1">
      <c r="A87" s="11"/>
      <c r="B87" s="183"/>
      <c r="C87" s="184"/>
      <c r="D87" s="185" t="s">
        <v>71</v>
      </c>
      <c r="E87" s="186" t="s">
        <v>162</v>
      </c>
      <c r="F87" s="186" t="s">
        <v>163</v>
      </c>
      <c r="G87" s="184"/>
      <c r="H87" s="184"/>
      <c r="I87" s="187"/>
      <c r="J87" s="188">
        <f>BK87</f>
        <v>0</v>
      </c>
      <c r="K87" s="184"/>
      <c r="L87" s="189"/>
      <c r="M87" s="190"/>
      <c r="N87" s="191"/>
      <c r="O87" s="191"/>
      <c r="P87" s="192">
        <f>P88+P147+P185+P221+P302+P305</f>
        <v>0</v>
      </c>
      <c r="Q87" s="191"/>
      <c r="R87" s="192">
        <f>R88+R147+R185+R221+R302+R305</f>
        <v>864.16473780000001</v>
      </c>
      <c r="S87" s="191"/>
      <c r="T87" s="193">
        <f>T88+T147+T185+T221+T302+T305</f>
        <v>664.60800000000006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194" t="s">
        <v>80</v>
      </c>
      <c r="AT87" s="195" t="s">
        <v>71</v>
      </c>
      <c r="AU87" s="195" t="s">
        <v>72</v>
      </c>
      <c r="AY87" s="194" t="s">
        <v>119</v>
      </c>
      <c r="BK87" s="196">
        <f>BK88+BK147+BK185+BK221+BK302+BK305</f>
        <v>0</v>
      </c>
    </row>
    <row r="88" s="11" customFormat="1" ht="22.8" customHeight="1">
      <c r="A88" s="11"/>
      <c r="B88" s="183"/>
      <c r="C88" s="184"/>
      <c r="D88" s="185" t="s">
        <v>71</v>
      </c>
      <c r="E88" s="227" t="s">
        <v>80</v>
      </c>
      <c r="F88" s="227" t="s">
        <v>164</v>
      </c>
      <c r="G88" s="184"/>
      <c r="H88" s="184"/>
      <c r="I88" s="187"/>
      <c r="J88" s="228">
        <f>BK88</f>
        <v>0</v>
      </c>
      <c r="K88" s="184"/>
      <c r="L88" s="189"/>
      <c r="M88" s="190"/>
      <c r="N88" s="191"/>
      <c r="O88" s="191"/>
      <c r="P88" s="192">
        <f>SUM(P89:P146)</f>
        <v>0</v>
      </c>
      <c r="Q88" s="191"/>
      <c r="R88" s="192">
        <f>SUM(R89:R146)</f>
        <v>24.257000000000001</v>
      </c>
      <c r="S88" s="191"/>
      <c r="T88" s="193">
        <f>SUM(T89:T146)</f>
        <v>166.72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194" t="s">
        <v>80</v>
      </c>
      <c r="AT88" s="195" t="s">
        <v>71</v>
      </c>
      <c r="AU88" s="195" t="s">
        <v>80</v>
      </c>
      <c r="AY88" s="194" t="s">
        <v>119</v>
      </c>
      <c r="BK88" s="196">
        <f>SUM(BK89:BK146)</f>
        <v>0</v>
      </c>
    </row>
    <row r="89" s="2" customFormat="1" ht="66.75" customHeight="1">
      <c r="A89" s="39"/>
      <c r="B89" s="40"/>
      <c r="C89" s="197" t="s">
        <v>80</v>
      </c>
      <c r="D89" s="197" t="s">
        <v>120</v>
      </c>
      <c r="E89" s="198" t="s">
        <v>307</v>
      </c>
      <c r="F89" s="199" t="s">
        <v>308</v>
      </c>
      <c r="G89" s="200" t="s">
        <v>167</v>
      </c>
      <c r="H89" s="201">
        <v>42</v>
      </c>
      <c r="I89" s="202"/>
      <c r="J89" s="203">
        <f>ROUND(I89*H89,2)</f>
        <v>0</v>
      </c>
      <c r="K89" s="199" t="s">
        <v>124</v>
      </c>
      <c r="L89" s="45"/>
      <c r="M89" s="204" t="s">
        <v>19</v>
      </c>
      <c r="N89" s="205" t="s">
        <v>43</v>
      </c>
      <c r="O89" s="85"/>
      <c r="P89" s="206">
        <f>O89*H89</f>
        <v>0</v>
      </c>
      <c r="Q89" s="206">
        <v>0</v>
      </c>
      <c r="R89" s="206">
        <f>Q89*H89</f>
        <v>0</v>
      </c>
      <c r="S89" s="206">
        <v>0.19</v>
      </c>
      <c r="T89" s="207">
        <f>S89*H89</f>
        <v>7.9800000000000004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08" t="s">
        <v>143</v>
      </c>
      <c r="AT89" s="208" t="s">
        <v>120</v>
      </c>
      <c r="AU89" s="208" t="s">
        <v>82</v>
      </c>
      <c r="AY89" s="18" t="s">
        <v>119</v>
      </c>
      <c r="BE89" s="209">
        <f>IF(N89="základní",J89,0)</f>
        <v>0</v>
      </c>
      <c r="BF89" s="209">
        <f>IF(N89="snížená",J89,0)</f>
        <v>0</v>
      </c>
      <c r="BG89" s="209">
        <f>IF(N89="zákl. přenesená",J89,0)</f>
        <v>0</v>
      </c>
      <c r="BH89" s="209">
        <f>IF(N89="sníž. přenesená",J89,0)</f>
        <v>0</v>
      </c>
      <c r="BI89" s="209">
        <f>IF(N89="nulová",J89,0)</f>
        <v>0</v>
      </c>
      <c r="BJ89" s="18" t="s">
        <v>80</v>
      </c>
      <c r="BK89" s="209">
        <f>ROUND(I89*H89,2)</f>
        <v>0</v>
      </c>
      <c r="BL89" s="18" t="s">
        <v>143</v>
      </c>
      <c r="BM89" s="208" t="s">
        <v>550</v>
      </c>
    </row>
    <row r="90" s="2" customFormat="1">
      <c r="A90" s="39"/>
      <c r="B90" s="40"/>
      <c r="C90" s="41"/>
      <c r="D90" s="210" t="s">
        <v>127</v>
      </c>
      <c r="E90" s="41"/>
      <c r="F90" s="211" t="s">
        <v>310</v>
      </c>
      <c r="G90" s="41"/>
      <c r="H90" s="41"/>
      <c r="I90" s="212"/>
      <c r="J90" s="41"/>
      <c r="K90" s="41"/>
      <c r="L90" s="45"/>
      <c r="M90" s="213"/>
      <c r="N90" s="21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127</v>
      </c>
      <c r="AU90" s="18" t="s">
        <v>82</v>
      </c>
    </row>
    <row r="91" s="13" customFormat="1">
      <c r="A91" s="13"/>
      <c r="B91" s="229"/>
      <c r="C91" s="230"/>
      <c r="D91" s="215" t="s">
        <v>174</v>
      </c>
      <c r="E91" s="231" t="s">
        <v>19</v>
      </c>
      <c r="F91" s="232" t="s">
        <v>311</v>
      </c>
      <c r="G91" s="230"/>
      <c r="H91" s="231" t="s">
        <v>19</v>
      </c>
      <c r="I91" s="233"/>
      <c r="J91" s="230"/>
      <c r="K91" s="230"/>
      <c r="L91" s="234"/>
      <c r="M91" s="235"/>
      <c r="N91" s="236"/>
      <c r="O91" s="236"/>
      <c r="P91" s="236"/>
      <c r="Q91" s="236"/>
      <c r="R91" s="236"/>
      <c r="S91" s="236"/>
      <c r="T91" s="237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8" t="s">
        <v>174</v>
      </c>
      <c r="AU91" s="238" t="s">
        <v>82</v>
      </c>
      <c r="AV91" s="13" t="s">
        <v>80</v>
      </c>
      <c r="AW91" s="13" t="s">
        <v>33</v>
      </c>
      <c r="AX91" s="13" t="s">
        <v>72</v>
      </c>
      <c r="AY91" s="238" t="s">
        <v>119</v>
      </c>
    </row>
    <row r="92" s="14" customFormat="1">
      <c r="A92" s="14"/>
      <c r="B92" s="239"/>
      <c r="C92" s="240"/>
      <c r="D92" s="215" t="s">
        <v>174</v>
      </c>
      <c r="E92" s="241" t="s">
        <v>19</v>
      </c>
      <c r="F92" s="242" t="s">
        <v>551</v>
      </c>
      <c r="G92" s="240"/>
      <c r="H92" s="243">
        <v>42</v>
      </c>
      <c r="I92" s="244"/>
      <c r="J92" s="240"/>
      <c r="K92" s="240"/>
      <c r="L92" s="245"/>
      <c r="M92" s="246"/>
      <c r="N92" s="247"/>
      <c r="O92" s="247"/>
      <c r="P92" s="247"/>
      <c r="Q92" s="247"/>
      <c r="R92" s="247"/>
      <c r="S92" s="247"/>
      <c r="T92" s="248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9" t="s">
        <v>174</v>
      </c>
      <c r="AU92" s="249" t="s">
        <v>82</v>
      </c>
      <c r="AV92" s="14" t="s">
        <v>82</v>
      </c>
      <c r="AW92" s="14" t="s">
        <v>33</v>
      </c>
      <c r="AX92" s="14" t="s">
        <v>72</v>
      </c>
      <c r="AY92" s="249" t="s">
        <v>119</v>
      </c>
    </row>
    <row r="93" s="2" customFormat="1" ht="66.75" customHeight="1">
      <c r="A93" s="39"/>
      <c r="B93" s="40"/>
      <c r="C93" s="197" t="s">
        <v>82</v>
      </c>
      <c r="D93" s="197" t="s">
        <v>120</v>
      </c>
      <c r="E93" s="198" t="s">
        <v>313</v>
      </c>
      <c r="F93" s="199" t="s">
        <v>314</v>
      </c>
      <c r="G93" s="200" t="s">
        <v>167</v>
      </c>
      <c r="H93" s="201">
        <v>42</v>
      </c>
      <c r="I93" s="202"/>
      <c r="J93" s="203">
        <f>ROUND(I93*H93,2)</f>
        <v>0</v>
      </c>
      <c r="K93" s="199" t="s">
        <v>124</v>
      </c>
      <c r="L93" s="45"/>
      <c r="M93" s="204" t="s">
        <v>19</v>
      </c>
      <c r="N93" s="205" t="s">
        <v>43</v>
      </c>
      <c r="O93" s="85"/>
      <c r="P93" s="206">
        <f>O93*H93</f>
        <v>0</v>
      </c>
      <c r="Q93" s="206">
        <v>0</v>
      </c>
      <c r="R93" s="206">
        <f>Q93*H93</f>
        <v>0</v>
      </c>
      <c r="S93" s="206">
        <v>0.22</v>
      </c>
      <c r="T93" s="207">
        <f>S93*H93</f>
        <v>9.2400000000000002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08" t="s">
        <v>143</v>
      </c>
      <c r="AT93" s="208" t="s">
        <v>120</v>
      </c>
      <c r="AU93" s="208" t="s">
        <v>82</v>
      </c>
      <c r="AY93" s="18" t="s">
        <v>119</v>
      </c>
      <c r="BE93" s="209">
        <f>IF(N93="základní",J93,0)</f>
        <v>0</v>
      </c>
      <c r="BF93" s="209">
        <f>IF(N93="snížená",J93,0)</f>
        <v>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8" t="s">
        <v>80</v>
      </c>
      <c r="BK93" s="209">
        <f>ROUND(I93*H93,2)</f>
        <v>0</v>
      </c>
      <c r="BL93" s="18" t="s">
        <v>143</v>
      </c>
      <c r="BM93" s="208" t="s">
        <v>552</v>
      </c>
    </row>
    <row r="94" s="2" customFormat="1">
      <c r="A94" s="39"/>
      <c r="B94" s="40"/>
      <c r="C94" s="41"/>
      <c r="D94" s="210" t="s">
        <v>127</v>
      </c>
      <c r="E94" s="41"/>
      <c r="F94" s="211" t="s">
        <v>316</v>
      </c>
      <c r="G94" s="41"/>
      <c r="H94" s="41"/>
      <c r="I94" s="212"/>
      <c r="J94" s="41"/>
      <c r="K94" s="41"/>
      <c r="L94" s="45"/>
      <c r="M94" s="213"/>
      <c r="N94" s="21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127</v>
      </c>
      <c r="AU94" s="18" t="s">
        <v>82</v>
      </c>
    </row>
    <row r="95" s="13" customFormat="1">
      <c r="A95" s="13"/>
      <c r="B95" s="229"/>
      <c r="C95" s="230"/>
      <c r="D95" s="215" t="s">
        <v>174</v>
      </c>
      <c r="E95" s="231" t="s">
        <v>19</v>
      </c>
      <c r="F95" s="232" t="s">
        <v>311</v>
      </c>
      <c r="G95" s="230"/>
      <c r="H95" s="231" t="s">
        <v>19</v>
      </c>
      <c r="I95" s="233"/>
      <c r="J95" s="230"/>
      <c r="K95" s="230"/>
      <c r="L95" s="234"/>
      <c r="M95" s="235"/>
      <c r="N95" s="236"/>
      <c r="O95" s="236"/>
      <c r="P95" s="236"/>
      <c r="Q95" s="236"/>
      <c r="R95" s="236"/>
      <c r="S95" s="236"/>
      <c r="T95" s="237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8" t="s">
        <v>174</v>
      </c>
      <c r="AU95" s="238" t="s">
        <v>82</v>
      </c>
      <c r="AV95" s="13" t="s">
        <v>80</v>
      </c>
      <c r="AW95" s="13" t="s">
        <v>33</v>
      </c>
      <c r="AX95" s="13" t="s">
        <v>72</v>
      </c>
      <c r="AY95" s="238" t="s">
        <v>119</v>
      </c>
    </row>
    <row r="96" s="14" customFormat="1">
      <c r="A96" s="14"/>
      <c r="B96" s="239"/>
      <c r="C96" s="240"/>
      <c r="D96" s="215" t="s">
        <v>174</v>
      </c>
      <c r="E96" s="241" t="s">
        <v>19</v>
      </c>
      <c r="F96" s="242" t="s">
        <v>551</v>
      </c>
      <c r="G96" s="240"/>
      <c r="H96" s="243">
        <v>42</v>
      </c>
      <c r="I96" s="244"/>
      <c r="J96" s="240"/>
      <c r="K96" s="240"/>
      <c r="L96" s="245"/>
      <c r="M96" s="246"/>
      <c r="N96" s="247"/>
      <c r="O96" s="247"/>
      <c r="P96" s="247"/>
      <c r="Q96" s="247"/>
      <c r="R96" s="247"/>
      <c r="S96" s="247"/>
      <c r="T96" s="248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9" t="s">
        <v>174</v>
      </c>
      <c r="AU96" s="249" t="s">
        <v>82</v>
      </c>
      <c r="AV96" s="14" t="s">
        <v>82</v>
      </c>
      <c r="AW96" s="14" t="s">
        <v>33</v>
      </c>
      <c r="AX96" s="14" t="s">
        <v>72</v>
      </c>
      <c r="AY96" s="249" t="s">
        <v>119</v>
      </c>
    </row>
    <row r="97" s="2" customFormat="1" ht="49.05" customHeight="1">
      <c r="A97" s="39"/>
      <c r="B97" s="40"/>
      <c r="C97" s="197" t="s">
        <v>136</v>
      </c>
      <c r="D97" s="197" t="s">
        <v>120</v>
      </c>
      <c r="E97" s="198" t="s">
        <v>170</v>
      </c>
      <c r="F97" s="199" t="s">
        <v>171</v>
      </c>
      <c r="G97" s="200" t="s">
        <v>167</v>
      </c>
      <c r="H97" s="201">
        <v>1300</v>
      </c>
      <c r="I97" s="202"/>
      <c r="J97" s="203">
        <f>ROUND(I97*H97,2)</f>
        <v>0</v>
      </c>
      <c r="K97" s="199" t="s">
        <v>124</v>
      </c>
      <c r="L97" s="45"/>
      <c r="M97" s="204" t="s">
        <v>19</v>
      </c>
      <c r="N97" s="205" t="s">
        <v>43</v>
      </c>
      <c r="O97" s="85"/>
      <c r="P97" s="206">
        <f>O97*H97</f>
        <v>0</v>
      </c>
      <c r="Q97" s="206">
        <v>5.0000000000000002E-05</v>
      </c>
      <c r="R97" s="206">
        <f>Q97*H97</f>
        <v>0.065000000000000002</v>
      </c>
      <c r="S97" s="206">
        <v>0.11500000000000001</v>
      </c>
      <c r="T97" s="207">
        <f>S97*H97</f>
        <v>149.5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8" t="s">
        <v>143</v>
      </c>
      <c r="AT97" s="208" t="s">
        <v>120</v>
      </c>
      <c r="AU97" s="208" t="s">
        <v>82</v>
      </c>
      <c r="AY97" s="18" t="s">
        <v>119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8" t="s">
        <v>80</v>
      </c>
      <c r="BK97" s="209">
        <f>ROUND(I97*H97,2)</f>
        <v>0</v>
      </c>
      <c r="BL97" s="18" t="s">
        <v>143</v>
      </c>
      <c r="BM97" s="208" t="s">
        <v>172</v>
      </c>
    </row>
    <row r="98" s="2" customFormat="1">
      <c r="A98" s="39"/>
      <c r="B98" s="40"/>
      <c r="C98" s="41"/>
      <c r="D98" s="210" t="s">
        <v>127</v>
      </c>
      <c r="E98" s="41"/>
      <c r="F98" s="211" t="s">
        <v>173</v>
      </c>
      <c r="G98" s="41"/>
      <c r="H98" s="41"/>
      <c r="I98" s="212"/>
      <c r="J98" s="41"/>
      <c r="K98" s="41"/>
      <c r="L98" s="45"/>
      <c r="M98" s="213"/>
      <c r="N98" s="21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127</v>
      </c>
      <c r="AU98" s="18" t="s">
        <v>82</v>
      </c>
    </row>
    <row r="99" s="13" customFormat="1">
      <c r="A99" s="13"/>
      <c r="B99" s="229"/>
      <c r="C99" s="230"/>
      <c r="D99" s="215" t="s">
        <v>174</v>
      </c>
      <c r="E99" s="231" t="s">
        <v>19</v>
      </c>
      <c r="F99" s="232" t="s">
        <v>175</v>
      </c>
      <c r="G99" s="230"/>
      <c r="H99" s="231" t="s">
        <v>19</v>
      </c>
      <c r="I99" s="233"/>
      <c r="J99" s="230"/>
      <c r="K99" s="230"/>
      <c r="L99" s="234"/>
      <c r="M99" s="235"/>
      <c r="N99" s="236"/>
      <c r="O99" s="236"/>
      <c r="P99" s="236"/>
      <c r="Q99" s="236"/>
      <c r="R99" s="236"/>
      <c r="S99" s="236"/>
      <c r="T99" s="23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8" t="s">
        <v>174</v>
      </c>
      <c r="AU99" s="238" t="s">
        <v>82</v>
      </c>
      <c r="AV99" s="13" t="s">
        <v>80</v>
      </c>
      <c r="AW99" s="13" t="s">
        <v>33</v>
      </c>
      <c r="AX99" s="13" t="s">
        <v>72</v>
      </c>
      <c r="AY99" s="238" t="s">
        <v>119</v>
      </c>
    </row>
    <row r="100" s="14" customFormat="1">
      <c r="A100" s="14"/>
      <c r="B100" s="239"/>
      <c r="C100" s="240"/>
      <c r="D100" s="215" t="s">
        <v>174</v>
      </c>
      <c r="E100" s="241" t="s">
        <v>19</v>
      </c>
      <c r="F100" s="242" t="s">
        <v>553</v>
      </c>
      <c r="G100" s="240"/>
      <c r="H100" s="243">
        <v>1300</v>
      </c>
      <c r="I100" s="244"/>
      <c r="J100" s="240"/>
      <c r="K100" s="240"/>
      <c r="L100" s="245"/>
      <c r="M100" s="246"/>
      <c r="N100" s="247"/>
      <c r="O100" s="247"/>
      <c r="P100" s="247"/>
      <c r="Q100" s="247"/>
      <c r="R100" s="247"/>
      <c r="S100" s="247"/>
      <c r="T100" s="248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9" t="s">
        <v>174</v>
      </c>
      <c r="AU100" s="249" t="s">
        <v>82</v>
      </c>
      <c r="AV100" s="14" t="s">
        <v>82</v>
      </c>
      <c r="AW100" s="14" t="s">
        <v>33</v>
      </c>
      <c r="AX100" s="14" t="s">
        <v>72</v>
      </c>
      <c r="AY100" s="249" t="s">
        <v>119</v>
      </c>
    </row>
    <row r="101" s="2" customFormat="1" ht="44.25" customHeight="1">
      <c r="A101" s="39"/>
      <c r="B101" s="40"/>
      <c r="C101" s="197" t="s">
        <v>143</v>
      </c>
      <c r="D101" s="197" t="s">
        <v>120</v>
      </c>
      <c r="E101" s="198" t="s">
        <v>318</v>
      </c>
      <c r="F101" s="199" t="s">
        <v>319</v>
      </c>
      <c r="G101" s="200" t="s">
        <v>320</v>
      </c>
      <c r="H101" s="201">
        <v>1.25</v>
      </c>
      <c r="I101" s="202"/>
      <c r="J101" s="203">
        <f>ROUND(I101*H101,2)</f>
        <v>0</v>
      </c>
      <c r="K101" s="199" t="s">
        <v>124</v>
      </c>
      <c r="L101" s="45"/>
      <c r="M101" s="204" t="s">
        <v>19</v>
      </c>
      <c r="N101" s="205" t="s">
        <v>43</v>
      </c>
      <c r="O101" s="85"/>
      <c r="P101" s="206">
        <f>O101*H101</f>
        <v>0</v>
      </c>
      <c r="Q101" s="206">
        <v>0</v>
      </c>
      <c r="R101" s="206">
        <f>Q101*H101</f>
        <v>0</v>
      </c>
      <c r="S101" s="206">
        <v>0</v>
      </c>
      <c r="T101" s="20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08" t="s">
        <v>143</v>
      </c>
      <c r="AT101" s="208" t="s">
        <v>120</v>
      </c>
      <c r="AU101" s="208" t="s">
        <v>82</v>
      </c>
      <c r="AY101" s="18" t="s">
        <v>119</v>
      </c>
      <c r="BE101" s="209">
        <f>IF(N101="základní",J101,0)</f>
        <v>0</v>
      </c>
      <c r="BF101" s="209">
        <f>IF(N101="snížená",J101,0)</f>
        <v>0</v>
      </c>
      <c r="BG101" s="209">
        <f>IF(N101="zákl. přenesená",J101,0)</f>
        <v>0</v>
      </c>
      <c r="BH101" s="209">
        <f>IF(N101="sníž. přenesená",J101,0)</f>
        <v>0</v>
      </c>
      <c r="BI101" s="209">
        <f>IF(N101="nulová",J101,0)</f>
        <v>0</v>
      </c>
      <c r="BJ101" s="18" t="s">
        <v>80</v>
      </c>
      <c r="BK101" s="209">
        <f>ROUND(I101*H101,2)</f>
        <v>0</v>
      </c>
      <c r="BL101" s="18" t="s">
        <v>143</v>
      </c>
      <c r="BM101" s="208" t="s">
        <v>321</v>
      </c>
    </row>
    <row r="102" s="2" customFormat="1">
      <c r="A102" s="39"/>
      <c r="B102" s="40"/>
      <c r="C102" s="41"/>
      <c r="D102" s="210" t="s">
        <v>127</v>
      </c>
      <c r="E102" s="41"/>
      <c r="F102" s="211" t="s">
        <v>322</v>
      </c>
      <c r="G102" s="41"/>
      <c r="H102" s="41"/>
      <c r="I102" s="212"/>
      <c r="J102" s="41"/>
      <c r="K102" s="41"/>
      <c r="L102" s="45"/>
      <c r="M102" s="213"/>
      <c r="N102" s="214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127</v>
      </c>
      <c r="AU102" s="18" t="s">
        <v>82</v>
      </c>
    </row>
    <row r="103" s="13" customFormat="1">
      <c r="A103" s="13"/>
      <c r="B103" s="229"/>
      <c r="C103" s="230"/>
      <c r="D103" s="215" t="s">
        <v>174</v>
      </c>
      <c r="E103" s="231" t="s">
        <v>19</v>
      </c>
      <c r="F103" s="232" t="s">
        <v>323</v>
      </c>
      <c r="G103" s="230"/>
      <c r="H103" s="231" t="s">
        <v>19</v>
      </c>
      <c r="I103" s="233"/>
      <c r="J103" s="230"/>
      <c r="K103" s="230"/>
      <c r="L103" s="234"/>
      <c r="M103" s="235"/>
      <c r="N103" s="236"/>
      <c r="O103" s="236"/>
      <c r="P103" s="236"/>
      <c r="Q103" s="236"/>
      <c r="R103" s="236"/>
      <c r="S103" s="236"/>
      <c r="T103" s="23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8" t="s">
        <v>174</v>
      </c>
      <c r="AU103" s="238" t="s">
        <v>82</v>
      </c>
      <c r="AV103" s="13" t="s">
        <v>80</v>
      </c>
      <c r="AW103" s="13" t="s">
        <v>33</v>
      </c>
      <c r="AX103" s="13" t="s">
        <v>72</v>
      </c>
      <c r="AY103" s="238" t="s">
        <v>119</v>
      </c>
    </row>
    <row r="104" s="14" customFormat="1">
      <c r="A104" s="14"/>
      <c r="B104" s="239"/>
      <c r="C104" s="240"/>
      <c r="D104" s="215" t="s">
        <v>174</v>
      </c>
      <c r="E104" s="241" t="s">
        <v>19</v>
      </c>
      <c r="F104" s="242" t="s">
        <v>554</v>
      </c>
      <c r="G104" s="240"/>
      <c r="H104" s="243">
        <v>1.25</v>
      </c>
      <c r="I104" s="244"/>
      <c r="J104" s="240"/>
      <c r="K104" s="240"/>
      <c r="L104" s="245"/>
      <c r="M104" s="246"/>
      <c r="N104" s="247"/>
      <c r="O104" s="247"/>
      <c r="P104" s="247"/>
      <c r="Q104" s="247"/>
      <c r="R104" s="247"/>
      <c r="S104" s="247"/>
      <c r="T104" s="24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9" t="s">
        <v>174</v>
      </c>
      <c r="AU104" s="249" t="s">
        <v>82</v>
      </c>
      <c r="AV104" s="14" t="s">
        <v>82</v>
      </c>
      <c r="AW104" s="14" t="s">
        <v>33</v>
      </c>
      <c r="AX104" s="14" t="s">
        <v>72</v>
      </c>
      <c r="AY104" s="249" t="s">
        <v>119</v>
      </c>
    </row>
    <row r="105" s="15" customFormat="1">
      <c r="A105" s="15"/>
      <c r="B105" s="250"/>
      <c r="C105" s="251"/>
      <c r="D105" s="215" t="s">
        <v>174</v>
      </c>
      <c r="E105" s="252" t="s">
        <v>19</v>
      </c>
      <c r="F105" s="253" t="s">
        <v>183</v>
      </c>
      <c r="G105" s="251"/>
      <c r="H105" s="254">
        <v>1.25</v>
      </c>
      <c r="I105" s="255"/>
      <c r="J105" s="251"/>
      <c r="K105" s="251"/>
      <c r="L105" s="256"/>
      <c r="M105" s="257"/>
      <c r="N105" s="258"/>
      <c r="O105" s="258"/>
      <c r="P105" s="258"/>
      <c r="Q105" s="258"/>
      <c r="R105" s="258"/>
      <c r="S105" s="258"/>
      <c r="T105" s="259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0" t="s">
        <v>174</v>
      </c>
      <c r="AU105" s="260" t="s">
        <v>82</v>
      </c>
      <c r="AV105" s="15" t="s">
        <v>143</v>
      </c>
      <c r="AW105" s="15" t="s">
        <v>4</v>
      </c>
      <c r="AX105" s="15" t="s">
        <v>80</v>
      </c>
      <c r="AY105" s="260" t="s">
        <v>119</v>
      </c>
    </row>
    <row r="106" s="2" customFormat="1" ht="37.8" customHeight="1">
      <c r="A106" s="39"/>
      <c r="B106" s="40"/>
      <c r="C106" s="197" t="s">
        <v>149</v>
      </c>
      <c r="D106" s="197" t="s">
        <v>120</v>
      </c>
      <c r="E106" s="198" t="s">
        <v>325</v>
      </c>
      <c r="F106" s="199" t="s">
        <v>326</v>
      </c>
      <c r="G106" s="200" t="s">
        <v>320</v>
      </c>
      <c r="H106" s="201">
        <v>20</v>
      </c>
      <c r="I106" s="202"/>
      <c r="J106" s="203">
        <f>ROUND(I106*H106,2)</f>
        <v>0</v>
      </c>
      <c r="K106" s="199" t="s">
        <v>124</v>
      </c>
      <c r="L106" s="45"/>
      <c r="M106" s="204" t="s">
        <v>19</v>
      </c>
      <c r="N106" s="205" t="s">
        <v>43</v>
      </c>
      <c r="O106" s="85"/>
      <c r="P106" s="206">
        <f>O106*H106</f>
        <v>0</v>
      </c>
      <c r="Q106" s="206">
        <v>0</v>
      </c>
      <c r="R106" s="206">
        <f>Q106*H106</f>
        <v>0</v>
      </c>
      <c r="S106" s="206">
        <v>0</v>
      </c>
      <c r="T106" s="20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08" t="s">
        <v>143</v>
      </c>
      <c r="AT106" s="208" t="s">
        <v>120</v>
      </c>
      <c r="AU106" s="208" t="s">
        <v>82</v>
      </c>
      <c r="AY106" s="18" t="s">
        <v>119</v>
      </c>
      <c r="BE106" s="209">
        <f>IF(N106="základní",J106,0)</f>
        <v>0</v>
      </c>
      <c r="BF106" s="209">
        <f>IF(N106="snížená",J106,0)</f>
        <v>0</v>
      </c>
      <c r="BG106" s="209">
        <f>IF(N106="zákl. přenesená",J106,0)</f>
        <v>0</v>
      </c>
      <c r="BH106" s="209">
        <f>IF(N106="sníž. přenesená",J106,0)</f>
        <v>0</v>
      </c>
      <c r="BI106" s="209">
        <f>IF(N106="nulová",J106,0)</f>
        <v>0</v>
      </c>
      <c r="BJ106" s="18" t="s">
        <v>80</v>
      </c>
      <c r="BK106" s="209">
        <f>ROUND(I106*H106,2)</f>
        <v>0</v>
      </c>
      <c r="BL106" s="18" t="s">
        <v>143</v>
      </c>
      <c r="BM106" s="208" t="s">
        <v>327</v>
      </c>
    </row>
    <row r="107" s="2" customFormat="1">
      <c r="A107" s="39"/>
      <c r="B107" s="40"/>
      <c r="C107" s="41"/>
      <c r="D107" s="210" t="s">
        <v>127</v>
      </c>
      <c r="E107" s="41"/>
      <c r="F107" s="211" t="s">
        <v>328</v>
      </c>
      <c r="G107" s="41"/>
      <c r="H107" s="41"/>
      <c r="I107" s="212"/>
      <c r="J107" s="41"/>
      <c r="K107" s="41"/>
      <c r="L107" s="45"/>
      <c r="M107" s="213"/>
      <c r="N107" s="214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127</v>
      </c>
      <c r="AU107" s="18" t="s">
        <v>82</v>
      </c>
    </row>
    <row r="108" s="13" customFormat="1">
      <c r="A108" s="13"/>
      <c r="B108" s="229"/>
      <c r="C108" s="230"/>
      <c r="D108" s="215" t="s">
        <v>174</v>
      </c>
      <c r="E108" s="231" t="s">
        <v>19</v>
      </c>
      <c r="F108" s="232" t="s">
        <v>329</v>
      </c>
      <c r="G108" s="230"/>
      <c r="H108" s="231" t="s">
        <v>19</v>
      </c>
      <c r="I108" s="233"/>
      <c r="J108" s="230"/>
      <c r="K108" s="230"/>
      <c r="L108" s="234"/>
      <c r="M108" s="235"/>
      <c r="N108" s="236"/>
      <c r="O108" s="236"/>
      <c r="P108" s="236"/>
      <c r="Q108" s="236"/>
      <c r="R108" s="236"/>
      <c r="S108" s="236"/>
      <c r="T108" s="23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8" t="s">
        <v>174</v>
      </c>
      <c r="AU108" s="238" t="s">
        <v>82</v>
      </c>
      <c r="AV108" s="13" t="s">
        <v>80</v>
      </c>
      <c r="AW108" s="13" t="s">
        <v>33</v>
      </c>
      <c r="AX108" s="13" t="s">
        <v>72</v>
      </c>
      <c r="AY108" s="238" t="s">
        <v>119</v>
      </c>
    </row>
    <row r="109" s="14" customFormat="1">
      <c r="A109" s="14"/>
      <c r="B109" s="239"/>
      <c r="C109" s="240"/>
      <c r="D109" s="215" t="s">
        <v>174</v>
      </c>
      <c r="E109" s="241" t="s">
        <v>19</v>
      </c>
      <c r="F109" s="242" t="s">
        <v>555</v>
      </c>
      <c r="G109" s="240"/>
      <c r="H109" s="243">
        <v>20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9" t="s">
        <v>174</v>
      </c>
      <c r="AU109" s="249" t="s">
        <v>82</v>
      </c>
      <c r="AV109" s="14" t="s">
        <v>82</v>
      </c>
      <c r="AW109" s="14" t="s">
        <v>33</v>
      </c>
      <c r="AX109" s="14" t="s">
        <v>72</v>
      </c>
      <c r="AY109" s="249" t="s">
        <v>119</v>
      </c>
    </row>
    <row r="110" s="15" customFormat="1">
      <c r="A110" s="15"/>
      <c r="B110" s="250"/>
      <c r="C110" s="251"/>
      <c r="D110" s="215" t="s">
        <v>174</v>
      </c>
      <c r="E110" s="252" t="s">
        <v>19</v>
      </c>
      <c r="F110" s="253" t="s">
        <v>183</v>
      </c>
      <c r="G110" s="251"/>
      <c r="H110" s="254">
        <v>20</v>
      </c>
      <c r="I110" s="255"/>
      <c r="J110" s="251"/>
      <c r="K110" s="251"/>
      <c r="L110" s="256"/>
      <c r="M110" s="257"/>
      <c r="N110" s="258"/>
      <c r="O110" s="258"/>
      <c r="P110" s="258"/>
      <c r="Q110" s="258"/>
      <c r="R110" s="258"/>
      <c r="S110" s="258"/>
      <c r="T110" s="259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0" t="s">
        <v>174</v>
      </c>
      <c r="AU110" s="260" t="s">
        <v>82</v>
      </c>
      <c r="AV110" s="15" t="s">
        <v>143</v>
      </c>
      <c r="AW110" s="15" t="s">
        <v>4</v>
      </c>
      <c r="AX110" s="15" t="s">
        <v>80</v>
      </c>
      <c r="AY110" s="260" t="s">
        <v>119</v>
      </c>
    </row>
    <row r="111" s="2" customFormat="1" ht="44.25" customHeight="1">
      <c r="A111" s="39"/>
      <c r="B111" s="40"/>
      <c r="C111" s="197" t="s">
        <v>192</v>
      </c>
      <c r="D111" s="197" t="s">
        <v>120</v>
      </c>
      <c r="E111" s="198" t="s">
        <v>331</v>
      </c>
      <c r="F111" s="199" t="s">
        <v>332</v>
      </c>
      <c r="G111" s="200" t="s">
        <v>320</v>
      </c>
      <c r="H111" s="201">
        <v>17.472000000000001</v>
      </c>
      <c r="I111" s="202"/>
      <c r="J111" s="203">
        <f>ROUND(I111*H111,2)</f>
        <v>0</v>
      </c>
      <c r="K111" s="199" t="s">
        <v>124</v>
      </c>
      <c r="L111" s="45"/>
      <c r="M111" s="204" t="s">
        <v>19</v>
      </c>
      <c r="N111" s="205" t="s">
        <v>43</v>
      </c>
      <c r="O111" s="85"/>
      <c r="P111" s="206">
        <f>O111*H111</f>
        <v>0</v>
      </c>
      <c r="Q111" s="206">
        <v>0</v>
      </c>
      <c r="R111" s="206">
        <f>Q111*H111</f>
        <v>0</v>
      </c>
      <c r="S111" s="206">
        <v>0</v>
      </c>
      <c r="T111" s="20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08" t="s">
        <v>143</v>
      </c>
      <c r="AT111" s="208" t="s">
        <v>120</v>
      </c>
      <c r="AU111" s="208" t="s">
        <v>82</v>
      </c>
      <c r="AY111" s="18" t="s">
        <v>119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8" t="s">
        <v>80</v>
      </c>
      <c r="BK111" s="209">
        <f>ROUND(I111*H111,2)</f>
        <v>0</v>
      </c>
      <c r="BL111" s="18" t="s">
        <v>143</v>
      </c>
      <c r="BM111" s="208" t="s">
        <v>333</v>
      </c>
    </row>
    <row r="112" s="2" customFormat="1">
      <c r="A112" s="39"/>
      <c r="B112" s="40"/>
      <c r="C112" s="41"/>
      <c r="D112" s="210" t="s">
        <v>127</v>
      </c>
      <c r="E112" s="41"/>
      <c r="F112" s="211" t="s">
        <v>334</v>
      </c>
      <c r="G112" s="41"/>
      <c r="H112" s="41"/>
      <c r="I112" s="212"/>
      <c r="J112" s="41"/>
      <c r="K112" s="41"/>
      <c r="L112" s="45"/>
      <c r="M112" s="213"/>
      <c r="N112" s="214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127</v>
      </c>
      <c r="AU112" s="18" t="s">
        <v>82</v>
      </c>
    </row>
    <row r="113" s="13" customFormat="1">
      <c r="A113" s="13"/>
      <c r="B113" s="229"/>
      <c r="C113" s="230"/>
      <c r="D113" s="215" t="s">
        <v>174</v>
      </c>
      <c r="E113" s="231" t="s">
        <v>19</v>
      </c>
      <c r="F113" s="232" t="s">
        <v>335</v>
      </c>
      <c r="G113" s="230"/>
      <c r="H113" s="231" t="s">
        <v>19</v>
      </c>
      <c r="I113" s="233"/>
      <c r="J113" s="230"/>
      <c r="K113" s="230"/>
      <c r="L113" s="234"/>
      <c r="M113" s="235"/>
      <c r="N113" s="236"/>
      <c r="O113" s="236"/>
      <c r="P113" s="236"/>
      <c r="Q113" s="236"/>
      <c r="R113" s="236"/>
      <c r="S113" s="236"/>
      <c r="T113" s="23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8" t="s">
        <v>174</v>
      </c>
      <c r="AU113" s="238" t="s">
        <v>82</v>
      </c>
      <c r="AV113" s="13" t="s">
        <v>80</v>
      </c>
      <c r="AW113" s="13" t="s">
        <v>33</v>
      </c>
      <c r="AX113" s="13" t="s">
        <v>72</v>
      </c>
      <c r="AY113" s="238" t="s">
        <v>119</v>
      </c>
    </row>
    <row r="114" s="14" customFormat="1">
      <c r="A114" s="14"/>
      <c r="B114" s="239"/>
      <c r="C114" s="240"/>
      <c r="D114" s="215" t="s">
        <v>174</v>
      </c>
      <c r="E114" s="241" t="s">
        <v>19</v>
      </c>
      <c r="F114" s="242" t="s">
        <v>556</v>
      </c>
      <c r="G114" s="240"/>
      <c r="H114" s="243">
        <v>3.456</v>
      </c>
      <c r="I114" s="244"/>
      <c r="J114" s="240"/>
      <c r="K114" s="240"/>
      <c r="L114" s="245"/>
      <c r="M114" s="246"/>
      <c r="N114" s="247"/>
      <c r="O114" s="247"/>
      <c r="P114" s="247"/>
      <c r="Q114" s="247"/>
      <c r="R114" s="247"/>
      <c r="S114" s="247"/>
      <c r="T114" s="24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9" t="s">
        <v>174</v>
      </c>
      <c r="AU114" s="249" t="s">
        <v>82</v>
      </c>
      <c r="AV114" s="14" t="s">
        <v>82</v>
      </c>
      <c r="AW114" s="14" t="s">
        <v>33</v>
      </c>
      <c r="AX114" s="14" t="s">
        <v>72</v>
      </c>
      <c r="AY114" s="249" t="s">
        <v>119</v>
      </c>
    </row>
    <row r="115" s="13" customFormat="1">
      <c r="A115" s="13"/>
      <c r="B115" s="229"/>
      <c r="C115" s="230"/>
      <c r="D115" s="215" t="s">
        <v>174</v>
      </c>
      <c r="E115" s="231" t="s">
        <v>19</v>
      </c>
      <c r="F115" s="232" t="s">
        <v>337</v>
      </c>
      <c r="G115" s="230"/>
      <c r="H115" s="231" t="s">
        <v>19</v>
      </c>
      <c r="I115" s="233"/>
      <c r="J115" s="230"/>
      <c r="K115" s="230"/>
      <c r="L115" s="234"/>
      <c r="M115" s="235"/>
      <c r="N115" s="236"/>
      <c r="O115" s="236"/>
      <c r="P115" s="236"/>
      <c r="Q115" s="236"/>
      <c r="R115" s="236"/>
      <c r="S115" s="236"/>
      <c r="T115" s="23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8" t="s">
        <v>174</v>
      </c>
      <c r="AU115" s="238" t="s">
        <v>82</v>
      </c>
      <c r="AV115" s="13" t="s">
        <v>80</v>
      </c>
      <c r="AW115" s="13" t="s">
        <v>33</v>
      </c>
      <c r="AX115" s="13" t="s">
        <v>72</v>
      </c>
      <c r="AY115" s="238" t="s">
        <v>119</v>
      </c>
    </row>
    <row r="116" s="14" customFormat="1">
      <c r="A116" s="14"/>
      <c r="B116" s="239"/>
      <c r="C116" s="240"/>
      <c r="D116" s="215" t="s">
        <v>174</v>
      </c>
      <c r="E116" s="241" t="s">
        <v>19</v>
      </c>
      <c r="F116" s="242" t="s">
        <v>557</v>
      </c>
      <c r="G116" s="240"/>
      <c r="H116" s="243">
        <v>0.57599999999999996</v>
      </c>
      <c r="I116" s="244"/>
      <c r="J116" s="240"/>
      <c r="K116" s="240"/>
      <c r="L116" s="245"/>
      <c r="M116" s="246"/>
      <c r="N116" s="247"/>
      <c r="O116" s="247"/>
      <c r="P116" s="247"/>
      <c r="Q116" s="247"/>
      <c r="R116" s="247"/>
      <c r="S116" s="247"/>
      <c r="T116" s="248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9" t="s">
        <v>174</v>
      </c>
      <c r="AU116" s="249" t="s">
        <v>82</v>
      </c>
      <c r="AV116" s="14" t="s">
        <v>82</v>
      </c>
      <c r="AW116" s="14" t="s">
        <v>33</v>
      </c>
      <c r="AX116" s="14" t="s">
        <v>72</v>
      </c>
      <c r="AY116" s="249" t="s">
        <v>119</v>
      </c>
    </row>
    <row r="117" s="13" customFormat="1">
      <c r="A117" s="13"/>
      <c r="B117" s="229"/>
      <c r="C117" s="230"/>
      <c r="D117" s="215" t="s">
        <v>174</v>
      </c>
      <c r="E117" s="231" t="s">
        <v>19</v>
      </c>
      <c r="F117" s="232" t="s">
        <v>339</v>
      </c>
      <c r="G117" s="230"/>
      <c r="H117" s="231" t="s">
        <v>19</v>
      </c>
      <c r="I117" s="233"/>
      <c r="J117" s="230"/>
      <c r="K117" s="230"/>
      <c r="L117" s="234"/>
      <c r="M117" s="235"/>
      <c r="N117" s="236"/>
      <c r="O117" s="236"/>
      <c r="P117" s="236"/>
      <c r="Q117" s="236"/>
      <c r="R117" s="236"/>
      <c r="S117" s="236"/>
      <c r="T117" s="23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8" t="s">
        <v>174</v>
      </c>
      <c r="AU117" s="238" t="s">
        <v>82</v>
      </c>
      <c r="AV117" s="13" t="s">
        <v>80</v>
      </c>
      <c r="AW117" s="13" t="s">
        <v>33</v>
      </c>
      <c r="AX117" s="13" t="s">
        <v>72</v>
      </c>
      <c r="AY117" s="238" t="s">
        <v>119</v>
      </c>
    </row>
    <row r="118" s="14" customFormat="1">
      <c r="A118" s="14"/>
      <c r="B118" s="239"/>
      <c r="C118" s="240"/>
      <c r="D118" s="215" t="s">
        <v>174</v>
      </c>
      <c r="E118" s="241" t="s">
        <v>19</v>
      </c>
      <c r="F118" s="242" t="s">
        <v>558</v>
      </c>
      <c r="G118" s="240"/>
      <c r="H118" s="243">
        <v>13.44</v>
      </c>
      <c r="I118" s="244"/>
      <c r="J118" s="240"/>
      <c r="K118" s="240"/>
      <c r="L118" s="245"/>
      <c r="M118" s="246"/>
      <c r="N118" s="247"/>
      <c r="O118" s="247"/>
      <c r="P118" s="247"/>
      <c r="Q118" s="247"/>
      <c r="R118" s="247"/>
      <c r="S118" s="247"/>
      <c r="T118" s="24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9" t="s">
        <v>174</v>
      </c>
      <c r="AU118" s="249" t="s">
        <v>82</v>
      </c>
      <c r="AV118" s="14" t="s">
        <v>82</v>
      </c>
      <c r="AW118" s="14" t="s">
        <v>33</v>
      </c>
      <c r="AX118" s="14" t="s">
        <v>72</v>
      </c>
      <c r="AY118" s="249" t="s">
        <v>119</v>
      </c>
    </row>
    <row r="119" s="2" customFormat="1" ht="44.25" customHeight="1">
      <c r="A119" s="39"/>
      <c r="B119" s="40"/>
      <c r="C119" s="197" t="s">
        <v>200</v>
      </c>
      <c r="D119" s="197" t="s">
        <v>120</v>
      </c>
      <c r="E119" s="198" t="s">
        <v>341</v>
      </c>
      <c r="F119" s="199" t="s">
        <v>342</v>
      </c>
      <c r="G119" s="200" t="s">
        <v>320</v>
      </c>
      <c r="H119" s="201">
        <v>13.44</v>
      </c>
      <c r="I119" s="202"/>
      <c r="J119" s="203">
        <f>ROUND(I119*H119,2)</f>
        <v>0</v>
      </c>
      <c r="K119" s="199" t="s">
        <v>124</v>
      </c>
      <c r="L119" s="45"/>
      <c r="M119" s="204" t="s">
        <v>19</v>
      </c>
      <c r="N119" s="205" t="s">
        <v>43</v>
      </c>
      <c r="O119" s="85"/>
      <c r="P119" s="206">
        <f>O119*H119</f>
        <v>0</v>
      </c>
      <c r="Q119" s="206">
        <v>0</v>
      </c>
      <c r="R119" s="206">
        <f>Q119*H119</f>
        <v>0</v>
      </c>
      <c r="S119" s="206">
        <v>0</v>
      </c>
      <c r="T119" s="20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08" t="s">
        <v>143</v>
      </c>
      <c r="AT119" s="208" t="s">
        <v>120</v>
      </c>
      <c r="AU119" s="208" t="s">
        <v>82</v>
      </c>
      <c r="AY119" s="18" t="s">
        <v>119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8" t="s">
        <v>80</v>
      </c>
      <c r="BK119" s="209">
        <f>ROUND(I119*H119,2)</f>
        <v>0</v>
      </c>
      <c r="BL119" s="18" t="s">
        <v>143</v>
      </c>
      <c r="BM119" s="208" t="s">
        <v>559</v>
      </c>
    </row>
    <row r="120" s="2" customFormat="1">
      <c r="A120" s="39"/>
      <c r="B120" s="40"/>
      <c r="C120" s="41"/>
      <c r="D120" s="210" t="s">
        <v>127</v>
      </c>
      <c r="E120" s="41"/>
      <c r="F120" s="211" t="s">
        <v>344</v>
      </c>
      <c r="G120" s="41"/>
      <c r="H120" s="41"/>
      <c r="I120" s="212"/>
      <c r="J120" s="41"/>
      <c r="K120" s="41"/>
      <c r="L120" s="45"/>
      <c r="M120" s="213"/>
      <c r="N120" s="214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127</v>
      </c>
      <c r="AU120" s="18" t="s">
        <v>82</v>
      </c>
    </row>
    <row r="121" s="13" customFormat="1">
      <c r="A121" s="13"/>
      <c r="B121" s="229"/>
      <c r="C121" s="230"/>
      <c r="D121" s="215" t="s">
        <v>174</v>
      </c>
      <c r="E121" s="231" t="s">
        <v>19</v>
      </c>
      <c r="F121" s="232" t="s">
        <v>339</v>
      </c>
      <c r="G121" s="230"/>
      <c r="H121" s="231" t="s">
        <v>19</v>
      </c>
      <c r="I121" s="233"/>
      <c r="J121" s="230"/>
      <c r="K121" s="230"/>
      <c r="L121" s="234"/>
      <c r="M121" s="235"/>
      <c r="N121" s="236"/>
      <c r="O121" s="236"/>
      <c r="P121" s="236"/>
      <c r="Q121" s="236"/>
      <c r="R121" s="236"/>
      <c r="S121" s="236"/>
      <c r="T121" s="23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8" t="s">
        <v>174</v>
      </c>
      <c r="AU121" s="238" t="s">
        <v>82</v>
      </c>
      <c r="AV121" s="13" t="s">
        <v>80</v>
      </c>
      <c r="AW121" s="13" t="s">
        <v>33</v>
      </c>
      <c r="AX121" s="13" t="s">
        <v>72</v>
      </c>
      <c r="AY121" s="238" t="s">
        <v>119</v>
      </c>
    </row>
    <row r="122" s="14" customFormat="1">
      <c r="A122" s="14"/>
      <c r="B122" s="239"/>
      <c r="C122" s="240"/>
      <c r="D122" s="215" t="s">
        <v>174</v>
      </c>
      <c r="E122" s="241" t="s">
        <v>19</v>
      </c>
      <c r="F122" s="242" t="s">
        <v>558</v>
      </c>
      <c r="G122" s="240"/>
      <c r="H122" s="243">
        <v>13.44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9" t="s">
        <v>174</v>
      </c>
      <c r="AU122" s="249" t="s">
        <v>82</v>
      </c>
      <c r="AV122" s="14" t="s">
        <v>82</v>
      </c>
      <c r="AW122" s="14" t="s">
        <v>33</v>
      </c>
      <c r="AX122" s="14" t="s">
        <v>72</v>
      </c>
      <c r="AY122" s="249" t="s">
        <v>119</v>
      </c>
    </row>
    <row r="123" s="2" customFormat="1" ht="16.5" customHeight="1">
      <c r="A123" s="39"/>
      <c r="B123" s="40"/>
      <c r="C123" s="261" t="s">
        <v>198</v>
      </c>
      <c r="D123" s="261" t="s">
        <v>210</v>
      </c>
      <c r="E123" s="262" t="s">
        <v>345</v>
      </c>
      <c r="F123" s="263" t="s">
        <v>346</v>
      </c>
      <c r="G123" s="264" t="s">
        <v>258</v>
      </c>
      <c r="H123" s="265">
        <v>24.192</v>
      </c>
      <c r="I123" s="266"/>
      <c r="J123" s="267">
        <f>ROUND(I123*H123,2)</f>
        <v>0</v>
      </c>
      <c r="K123" s="263" t="s">
        <v>124</v>
      </c>
      <c r="L123" s="268"/>
      <c r="M123" s="269" t="s">
        <v>19</v>
      </c>
      <c r="N123" s="270" t="s">
        <v>43</v>
      </c>
      <c r="O123" s="85"/>
      <c r="P123" s="206">
        <f>O123*H123</f>
        <v>0</v>
      </c>
      <c r="Q123" s="206">
        <v>1</v>
      </c>
      <c r="R123" s="206">
        <f>Q123*H123</f>
        <v>24.192</v>
      </c>
      <c r="S123" s="206">
        <v>0</v>
      </c>
      <c r="T123" s="20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08" t="s">
        <v>198</v>
      </c>
      <c r="AT123" s="208" t="s">
        <v>210</v>
      </c>
      <c r="AU123" s="208" t="s">
        <v>82</v>
      </c>
      <c r="AY123" s="18" t="s">
        <v>119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8" t="s">
        <v>80</v>
      </c>
      <c r="BK123" s="209">
        <f>ROUND(I123*H123,2)</f>
        <v>0</v>
      </c>
      <c r="BL123" s="18" t="s">
        <v>143</v>
      </c>
      <c r="BM123" s="208" t="s">
        <v>560</v>
      </c>
    </row>
    <row r="124" s="14" customFormat="1">
      <c r="A124" s="14"/>
      <c r="B124" s="239"/>
      <c r="C124" s="240"/>
      <c r="D124" s="215" t="s">
        <v>174</v>
      </c>
      <c r="E124" s="241" t="s">
        <v>19</v>
      </c>
      <c r="F124" s="242" t="s">
        <v>561</v>
      </c>
      <c r="G124" s="240"/>
      <c r="H124" s="243">
        <v>24.192</v>
      </c>
      <c r="I124" s="244"/>
      <c r="J124" s="240"/>
      <c r="K124" s="240"/>
      <c r="L124" s="245"/>
      <c r="M124" s="246"/>
      <c r="N124" s="247"/>
      <c r="O124" s="247"/>
      <c r="P124" s="247"/>
      <c r="Q124" s="247"/>
      <c r="R124" s="247"/>
      <c r="S124" s="247"/>
      <c r="T124" s="24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9" t="s">
        <v>174</v>
      </c>
      <c r="AU124" s="249" t="s">
        <v>82</v>
      </c>
      <c r="AV124" s="14" t="s">
        <v>82</v>
      </c>
      <c r="AW124" s="14" t="s">
        <v>33</v>
      </c>
      <c r="AX124" s="14" t="s">
        <v>80</v>
      </c>
      <c r="AY124" s="249" t="s">
        <v>119</v>
      </c>
    </row>
    <row r="125" s="2" customFormat="1" ht="62.7" customHeight="1">
      <c r="A125" s="39"/>
      <c r="B125" s="40"/>
      <c r="C125" s="197" t="s">
        <v>209</v>
      </c>
      <c r="D125" s="197" t="s">
        <v>120</v>
      </c>
      <c r="E125" s="198" t="s">
        <v>349</v>
      </c>
      <c r="F125" s="199" t="s">
        <v>350</v>
      </c>
      <c r="G125" s="200" t="s">
        <v>320</v>
      </c>
      <c r="H125" s="201">
        <v>38.719999999999999</v>
      </c>
      <c r="I125" s="202"/>
      <c r="J125" s="203">
        <f>ROUND(I125*H125,2)</f>
        <v>0</v>
      </c>
      <c r="K125" s="199" t="s">
        <v>124</v>
      </c>
      <c r="L125" s="45"/>
      <c r="M125" s="204" t="s">
        <v>19</v>
      </c>
      <c r="N125" s="205" t="s">
        <v>43</v>
      </c>
      <c r="O125" s="85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08" t="s">
        <v>143</v>
      </c>
      <c r="AT125" s="208" t="s">
        <v>120</v>
      </c>
      <c r="AU125" s="208" t="s">
        <v>82</v>
      </c>
      <c r="AY125" s="18" t="s">
        <v>119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8" t="s">
        <v>80</v>
      </c>
      <c r="BK125" s="209">
        <f>ROUND(I125*H125,2)</f>
        <v>0</v>
      </c>
      <c r="BL125" s="18" t="s">
        <v>143</v>
      </c>
      <c r="BM125" s="208" t="s">
        <v>351</v>
      </c>
    </row>
    <row r="126" s="2" customFormat="1">
      <c r="A126" s="39"/>
      <c r="B126" s="40"/>
      <c r="C126" s="41"/>
      <c r="D126" s="210" t="s">
        <v>127</v>
      </c>
      <c r="E126" s="41"/>
      <c r="F126" s="211" t="s">
        <v>352</v>
      </c>
      <c r="G126" s="41"/>
      <c r="H126" s="41"/>
      <c r="I126" s="212"/>
      <c r="J126" s="41"/>
      <c r="K126" s="41"/>
      <c r="L126" s="45"/>
      <c r="M126" s="213"/>
      <c r="N126" s="214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127</v>
      </c>
      <c r="AU126" s="18" t="s">
        <v>82</v>
      </c>
    </row>
    <row r="127" s="14" customFormat="1">
      <c r="A127" s="14"/>
      <c r="B127" s="239"/>
      <c r="C127" s="240"/>
      <c r="D127" s="215" t="s">
        <v>174</v>
      </c>
      <c r="E127" s="241" t="s">
        <v>19</v>
      </c>
      <c r="F127" s="242" t="s">
        <v>562</v>
      </c>
      <c r="G127" s="240"/>
      <c r="H127" s="243">
        <v>38.719999999999999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9" t="s">
        <v>174</v>
      </c>
      <c r="AU127" s="249" t="s">
        <v>82</v>
      </c>
      <c r="AV127" s="14" t="s">
        <v>82</v>
      </c>
      <c r="AW127" s="14" t="s">
        <v>33</v>
      </c>
      <c r="AX127" s="14" t="s">
        <v>72</v>
      </c>
      <c r="AY127" s="249" t="s">
        <v>119</v>
      </c>
    </row>
    <row r="128" s="15" customFormat="1">
      <c r="A128" s="15"/>
      <c r="B128" s="250"/>
      <c r="C128" s="251"/>
      <c r="D128" s="215" t="s">
        <v>174</v>
      </c>
      <c r="E128" s="252" t="s">
        <v>19</v>
      </c>
      <c r="F128" s="253" t="s">
        <v>183</v>
      </c>
      <c r="G128" s="251"/>
      <c r="H128" s="254">
        <v>38.719999999999999</v>
      </c>
      <c r="I128" s="255"/>
      <c r="J128" s="251"/>
      <c r="K128" s="251"/>
      <c r="L128" s="256"/>
      <c r="M128" s="257"/>
      <c r="N128" s="258"/>
      <c r="O128" s="258"/>
      <c r="P128" s="258"/>
      <c r="Q128" s="258"/>
      <c r="R128" s="258"/>
      <c r="S128" s="258"/>
      <c r="T128" s="259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0" t="s">
        <v>174</v>
      </c>
      <c r="AU128" s="260" t="s">
        <v>82</v>
      </c>
      <c r="AV128" s="15" t="s">
        <v>143</v>
      </c>
      <c r="AW128" s="15" t="s">
        <v>4</v>
      </c>
      <c r="AX128" s="15" t="s">
        <v>80</v>
      </c>
      <c r="AY128" s="260" t="s">
        <v>119</v>
      </c>
    </row>
    <row r="129" s="2" customFormat="1" ht="66.75" customHeight="1">
      <c r="A129" s="39"/>
      <c r="B129" s="40"/>
      <c r="C129" s="197" t="s">
        <v>214</v>
      </c>
      <c r="D129" s="197" t="s">
        <v>120</v>
      </c>
      <c r="E129" s="198" t="s">
        <v>354</v>
      </c>
      <c r="F129" s="199" t="s">
        <v>355</v>
      </c>
      <c r="G129" s="200" t="s">
        <v>320</v>
      </c>
      <c r="H129" s="201">
        <v>735.67999999999995</v>
      </c>
      <c r="I129" s="202"/>
      <c r="J129" s="203">
        <f>ROUND(I129*H129,2)</f>
        <v>0</v>
      </c>
      <c r="K129" s="199" t="s">
        <v>124</v>
      </c>
      <c r="L129" s="45"/>
      <c r="M129" s="204" t="s">
        <v>19</v>
      </c>
      <c r="N129" s="205" t="s">
        <v>43</v>
      </c>
      <c r="O129" s="85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08" t="s">
        <v>143</v>
      </c>
      <c r="AT129" s="208" t="s">
        <v>120</v>
      </c>
      <c r="AU129" s="208" t="s">
        <v>82</v>
      </c>
      <c r="AY129" s="18" t="s">
        <v>119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8" t="s">
        <v>80</v>
      </c>
      <c r="BK129" s="209">
        <f>ROUND(I129*H129,2)</f>
        <v>0</v>
      </c>
      <c r="BL129" s="18" t="s">
        <v>143</v>
      </c>
      <c r="BM129" s="208" t="s">
        <v>563</v>
      </c>
    </row>
    <row r="130" s="2" customFormat="1">
      <c r="A130" s="39"/>
      <c r="B130" s="40"/>
      <c r="C130" s="41"/>
      <c r="D130" s="210" t="s">
        <v>127</v>
      </c>
      <c r="E130" s="41"/>
      <c r="F130" s="211" t="s">
        <v>357</v>
      </c>
      <c r="G130" s="41"/>
      <c r="H130" s="41"/>
      <c r="I130" s="212"/>
      <c r="J130" s="41"/>
      <c r="K130" s="41"/>
      <c r="L130" s="45"/>
      <c r="M130" s="213"/>
      <c r="N130" s="214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127</v>
      </c>
      <c r="AU130" s="18" t="s">
        <v>82</v>
      </c>
    </row>
    <row r="131" s="14" customFormat="1">
      <c r="A131" s="14"/>
      <c r="B131" s="239"/>
      <c r="C131" s="240"/>
      <c r="D131" s="215" t="s">
        <v>174</v>
      </c>
      <c r="E131" s="241" t="s">
        <v>19</v>
      </c>
      <c r="F131" s="242" t="s">
        <v>564</v>
      </c>
      <c r="G131" s="240"/>
      <c r="H131" s="243">
        <v>735.67999999999995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9" t="s">
        <v>174</v>
      </c>
      <c r="AU131" s="249" t="s">
        <v>82</v>
      </c>
      <c r="AV131" s="14" t="s">
        <v>82</v>
      </c>
      <c r="AW131" s="14" t="s">
        <v>33</v>
      </c>
      <c r="AX131" s="14" t="s">
        <v>72</v>
      </c>
      <c r="AY131" s="249" t="s">
        <v>119</v>
      </c>
    </row>
    <row r="132" s="2" customFormat="1" ht="44.25" customHeight="1">
      <c r="A132" s="39"/>
      <c r="B132" s="40"/>
      <c r="C132" s="197" t="s">
        <v>219</v>
      </c>
      <c r="D132" s="197" t="s">
        <v>120</v>
      </c>
      <c r="E132" s="198" t="s">
        <v>359</v>
      </c>
      <c r="F132" s="199" t="s">
        <v>281</v>
      </c>
      <c r="G132" s="200" t="s">
        <v>258</v>
      </c>
      <c r="H132" s="201">
        <v>71.632000000000005</v>
      </c>
      <c r="I132" s="202"/>
      <c r="J132" s="203">
        <f>ROUND(I132*H132,2)</f>
        <v>0</v>
      </c>
      <c r="K132" s="199" t="s">
        <v>124</v>
      </c>
      <c r="L132" s="45"/>
      <c r="M132" s="204" t="s">
        <v>19</v>
      </c>
      <c r="N132" s="205" t="s">
        <v>43</v>
      </c>
      <c r="O132" s="85"/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08" t="s">
        <v>143</v>
      </c>
      <c r="AT132" s="208" t="s">
        <v>120</v>
      </c>
      <c r="AU132" s="208" t="s">
        <v>82</v>
      </c>
      <c r="AY132" s="18" t="s">
        <v>119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8" t="s">
        <v>80</v>
      </c>
      <c r="BK132" s="209">
        <f>ROUND(I132*H132,2)</f>
        <v>0</v>
      </c>
      <c r="BL132" s="18" t="s">
        <v>143</v>
      </c>
      <c r="BM132" s="208" t="s">
        <v>360</v>
      </c>
    </row>
    <row r="133" s="2" customFormat="1">
      <c r="A133" s="39"/>
      <c r="B133" s="40"/>
      <c r="C133" s="41"/>
      <c r="D133" s="210" t="s">
        <v>127</v>
      </c>
      <c r="E133" s="41"/>
      <c r="F133" s="211" t="s">
        <v>361</v>
      </c>
      <c r="G133" s="41"/>
      <c r="H133" s="41"/>
      <c r="I133" s="212"/>
      <c r="J133" s="41"/>
      <c r="K133" s="41"/>
      <c r="L133" s="45"/>
      <c r="M133" s="213"/>
      <c r="N133" s="214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127</v>
      </c>
      <c r="AU133" s="18" t="s">
        <v>82</v>
      </c>
    </row>
    <row r="134" s="14" customFormat="1">
      <c r="A134" s="14"/>
      <c r="B134" s="239"/>
      <c r="C134" s="240"/>
      <c r="D134" s="215" t="s">
        <v>174</v>
      </c>
      <c r="E134" s="241" t="s">
        <v>19</v>
      </c>
      <c r="F134" s="242" t="s">
        <v>565</v>
      </c>
      <c r="G134" s="240"/>
      <c r="H134" s="243">
        <v>71.632000000000005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9" t="s">
        <v>174</v>
      </c>
      <c r="AU134" s="249" t="s">
        <v>82</v>
      </c>
      <c r="AV134" s="14" t="s">
        <v>82</v>
      </c>
      <c r="AW134" s="14" t="s">
        <v>33</v>
      </c>
      <c r="AX134" s="14" t="s">
        <v>72</v>
      </c>
      <c r="AY134" s="249" t="s">
        <v>119</v>
      </c>
    </row>
    <row r="135" s="15" customFormat="1">
      <c r="A135" s="15"/>
      <c r="B135" s="250"/>
      <c r="C135" s="251"/>
      <c r="D135" s="215" t="s">
        <v>174</v>
      </c>
      <c r="E135" s="252" t="s">
        <v>19</v>
      </c>
      <c r="F135" s="253" t="s">
        <v>183</v>
      </c>
      <c r="G135" s="251"/>
      <c r="H135" s="254">
        <v>71.632000000000005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0" t="s">
        <v>174</v>
      </c>
      <c r="AU135" s="260" t="s">
        <v>82</v>
      </c>
      <c r="AV135" s="15" t="s">
        <v>143</v>
      </c>
      <c r="AW135" s="15" t="s">
        <v>4</v>
      </c>
      <c r="AX135" s="15" t="s">
        <v>80</v>
      </c>
      <c r="AY135" s="260" t="s">
        <v>119</v>
      </c>
    </row>
    <row r="136" s="2" customFormat="1" ht="33" customHeight="1">
      <c r="A136" s="39"/>
      <c r="B136" s="40"/>
      <c r="C136" s="197" t="s">
        <v>224</v>
      </c>
      <c r="D136" s="197" t="s">
        <v>120</v>
      </c>
      <c r="E136" s="198" t="s">
        <v>363</v>
      </c>
      <c r="F136" s="199" t="s">
        <v>364</v>
      </c>
      <c r="G136" s="200" t="s">
        <v>167</v>
      </c>
      <c r="H136" s="201">
        <v>143.80000000000001</v>
      </c>
      <c r="I136" s="202"/>
      <c r="J136" s="203">
        <f>ROUND(I136*H136,2)</f>
        <v>0</v>
      </c>
      <c r="K136" s="199" t="s">
        <v>124</v>
      </c>
      <c r="L136" s="45"/>
      <c r="M136" s="204" t="s">
        <v>19</v>
      </c>
      <c r="N136" s="205" t="s">
        <v>43</v>
      </c>
      <c r="O136" s="85"/>
      <c r="P136" s="206">
        <f>O136*H136</f>
        <v>0</v>
      </c>
      <c r="Q136" s="206">
        <v>0</v>
      </c>
      <c r="R136" s="206">
        <f>Q136*H136</f>
        <v>0</v>
      </c>
      <c r="S136" s="206">
        <v>0</v>
      </c>
      <c r="T136" s="20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08" t="s">
        <v>143</v>
      </c>
      <c r="AT136" s="208" t="s">
        <v>120</v>
      </c>
      <c r="AU136" s="208" t="s">
        <v>82</v>
      </c>
      <c r="AY136" s="18" t="s">
        <v>119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8" t="s">
        <v>80</v>
      </c>
      <c r="BK136" s="209">
        <f>ROUND(I136*H136,2)</f>
        <v>0</v>
      </c>
      <c r="BL136" s="18" t="s">
        <v>143</v>
      </c>
      <c r="BM136" s="208" t="s">
        <v>365</v>
      </c>
    </row>
    <row r="137" s="2" customFormat="1">
      <c r="A137" s="39"/>
      <c r="B137" s="40"/>
      <c r="C137" s="41"/>
      <c r="D137" s="210" t="s">
        <v>127</v>
      </c>
      <c r="E137" s="41"/>
      <c r="F137" s="211" t="s">
        <v>366</v>
      </c>
      <c r="G137" s="41"/>
      <c r="H137" s="41"/>
      <c r="I137" s="212"/>
      <c r="J137" s="41"/>
      <c r="K137" s="41"/>
      <c r="L137" s="45"/>
      <c r="M137" s="213"/>
      <c r="N137" s="214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127</v>
      </c>
      <c r="AU137" s="18" t="s">
        <v>82</v>
      </c>
    </row>
    <row r="138" s="13" customFormat="1">
      <c r="A138" s="13"/>
      <c r="B138" s="229"/>
      <c r="C138" s="230"/>
      <c r="D138" s="215" t="s">
        <v>174</v>
      </c>
      <c r="E138" s="231" t="s">
        <v>19</v>
      </c>
      <c r="F138" s="232" t="s">
        <v>323</v>
      </c>
      <c r="G138" s="230"/>
      <c r="H138" s="231" t="s">
        <v>19</v>
      </c>
      <c r="I138" s="233"/>
      <c r="J138" s="230"/>
      <c r="K138" s="230"/>
      <c r="L138" s="234"/>
      <c r="M138" s="235"/>
      <c r="N138" s="236"/>
      <c r="O138" s="236"/>
      <c r="P138" s="236"/>
      <c r="Q138" s="236"/>
      <c r="R138" s="236"/>
      <c r="S138" s="236"/>
      <c r="T138" s="23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8" t="s">
        <v>174</v>
      </c>
      <c r="AU138" s="238" t="s">
        <v>82</v>
      </c>
      <c r="AV138" s="13" t="s">
        <v>80</v>
      </c>
      <c r="AW138" s="13" t="s">
        <v>33</v>
      </c>
      <c r="AX138" s="13" t="s">
        <v>72</v>
      </c>
      <c r="AY138" s="238" t="s">
        <v>119</v>
      </c>
    </row>
    <row r="139" s="14" customFormat="1">
      <c r="A139" s="14"/>
      <c r="B139" s="239"/>
      <c r="C139" s="240"/>
      <c r="D139" s="215" t="s">
        <v>174</v>
      </c>
      <c r="E139" s="241" t="s">
        <v>19</v>
      </c>
      <c r="F139" s="242" t="s">
        <v>428</v>
      </c>
      <c r="G139" s="240"/>
      <c r="H139" s="243">
        <v>25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9" t="s">
        <v>174</v>
      </c>
      <c r="AU139" s="249" t="s">
        <v>82</v>
      </c>
      <c r="AV139" s="14" t="s">
        <v>82</v>
      </c>
      <c r="AW139" s="14" t="s">
        <v>33</v>
      </c>
      <c r="AX139" s="14" t="s">
        <v>72</v>
      </c>
      <c r="AY139" s="249" t="s">
        <v>119</v>
      </c>
    </row>
    <row r="140" s="13" customFormat="1">
      <c r="A140" s="13"/>
      <c r="B140" s="229"/>
      <c r="C140" s="230"/>
      <c r="D140" s="215" t="s">
        <v>174</v>
      </c>
      <c r="E140" s="231" t="s">
        <v>19</v>
      </c>
      <c r="F140" s="232" t="s">
        <v>368</v>
      </c>
      <c r="G140" s="230"/>
      <c r="H140" s="231" t="s">
        <v>19</v>
      </c>
      <c r="I140" s="233"/>
      <c r="J140" s="230"/>
      <c r="K140" s="230"/>
      <c r="L140" s="234"/>
      <c r="M140" s="235"/>
      <c r="N140" s="236"/>
      <c r="O140" s="236"/>
      <c r="P140" s="236"/>
      <c r="Q140" s="236"/>
      <c r="R140" s="236"/>
      <c r="S140" s="236"/>
      <c r="T140" s="23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8" t="s">
        <v>174</v>
      </c>
      <c r="AU140" s="238" t="s">
        <v>82</v>
      </c>
      <c r="AV140" s="13" t="s">
        <v>80</v>
      </c>
      <c r="AW140" s="13" t="s">
        <v>33</v>
      </c>
      <c r="AX140" s="13" t="s">
        <v>72</v>
      </c>
      <c r="AY140" s="238" t="s">
        <v>119</v>
      </c>
    </row>
    <row r="141" s="14" customFormat="1">
      <c r="A141" s="14"/>
      <c r="B141" s="239"/>
      <c r="C141" s="240"/>
      <c r="D141" s="215" t="s">
        <v>174</v>
      </c>
      <c r="E141" s="241" t="s">
        <v>19</v>
      </c>
      <c r="F141" s="242" t="s">
        <v>566</v>
      </c>
      <c r="G141" s="240"/>
      <c r="H141" s="243">
        <v>8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9" t="s">
        <v>174</v>
      </c>
      <c r="AU141" s="249" t="s">
        <v>82</v>
      </c>
      <c r="AV141" s="14" t="s">
        <v>82</v>
      </c>
      <c r="AW141" s="14" t="s">
        <v>33</v>
      </c>
      <c r="AX141" s="14" t="s">
        <v>72</v>
      </c>
      <c r="AY141" s="249" t="s">
        <v>119</v>
      </c>
    </row>
    <row r="142" s="13" customFormat="1">
      <c r="A142" s="13"/>
      <c r="B142" s="229"/>
      <c r="C142" s="230"/>
      <c r="D142" s="215" t="s">
        <v>174</v>
      </c>
      <c r="E142" s="231" t="s">
        <v>19</v>
      </c>
      <c r="F142" s="232" t="s">
        <v>370</v>
      </c>
      <c r="G142" s="230"/>
      <c r="H142" s="231" t="s">
        <v>19</v>
      </c>
      <c r="I142" s="233"/>
      <c r="J142" s="230"/>
      <c r="K142" s="230"/>
      <c r="L142" s="234"/>
      <c r="M142" s="235"/>
      <c r="N142" s="236"/>
      <c r="O142" s="236"/>
      <c r="P142" s="236"/>
      <c r="Q142" s="236"/>
      <c r="R142" s="236"/>
      <c r="S142" s="236"/>
      <c r="T142" s="23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8" t="s">
        <v>174</v>
      </c>
      <c r="AU142" s="238" t="s">
        <v>82</v>
      </c>
      <c r="AV142" s="13" t="s">
        <v>80</v>
      </c>
      <c r="AW142" s="13" t="s">
        <v>33</v>
      </c>
      <c r="AX142" s="13" t="s">
        <v>72</v>
      </c>
      <c r="AY142" s="238" t="s">
        <v>119</v>
      </c>
    </row>
    <row r="143" s="14" customFormat="1">
      <c r="A143" s="14"/>
      <c r="B143" s="239"/>
      <c r="C143" s="240"/>
      <c r="D143" s="215" t="s">
        <v>174</v>
      </c>
      <c r="E143" s="241" t="s">
        <v>19</v>
      </c>
      <c r="F143" s="242" t="s">
        <v>567</v>
      </c>
      <c r="G143" s="240"/>
      <c r="H143" s="243">
        <v>30.800000000000001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9" t="s">
        <v>174</v>
      </c>
      <c r="AU143" s="249" t="s">
        <v>82</v>
      </c>
      <c r="AV143" s="14" t="s">
        <v>82</v>
      </c>
      <c r="AW143" s="14" t="s">
        <v>33</v>
      </c>
      <c r="AX143" s="14" t="s">
        <v>72</v>
      </c>
      <c r="AY143" s="249" t="s">
        <v>119</v>
      </c>
    </row>
    <row r="144" s="13" customFormat="1">
      <c r="A144" s="13"/>
      <c r="B144" s="229"/>
      <c r="C144" s="230"/>
      <c r="D144" s="215" t="s">
        <v>174</v>
      </c>
      <c r="E144" s="231" t="s">
        <v>19</v>
      </c>
      <c r="F144" s="232" t="s">
        <v>372</v>
      </c>
      <c r="G144" s="230"/>
      <c r="H144" s="231" t="s">
        <v>19</v>
      </c>
      <c r="I144" s="233"/>
      <c r="J144" s="230"/>
      <c r="K144" s="230"/>
      <c r="L144" s="234"/>
      <c r="M144" s="235"/>
      <c r="N144" s="236"/>
      <c r="O144" s="236"/>
      <c r="P144" s="236"/>
      <c r="Q144" s="236"/>
      <c r="R144" s="236"/>
      <c r="S144" s="236"/>
      <c r="T144" s="23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8" t="s">
        <v>174</v>
      </c>
      <c r="AU144" s="238" t="s">
        <v>82</v>
      </c>
      <c r="AV144" s="13" t="s">
        <v>80</v>
      </c>
      <c r="AW144" s="13" t="s">
        <v>33</v>
      </c>
      <c r="AX144" s="13" t="s">
        <v>72</v>
      </c>
      <c r="AY144" s="238" t="s">
        <v>119</v>
      </c>
    </row>
    <row r="145" s="14" customFormat="1">
      <c r="A145" s="14"/>
      <c r="B145" s="239"/>
      <c r="C145" s="240"/>
      <c r="D145" s="215" t="s">
        <v>174</v>
      </c>
      <c r="E145" s="241" t="s">
        <v>19</v>
      </c>
      <c r="F145" s="242" t="s">
        <v>568</v>
      </c>
      <c r="G145" s="240"/>
      <c r="H145" s="243">
        <v>80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9" t="s">
        <v>174</v>
      </c>
      <c r="AU145" s="249" t="s">
        <v>82</v>
      </c>
      <c r="AV145" s="14" t="s">
        <v>82</v>
      </c>
      <c r="AW145" s="14" t="s">
        <v>33</v>
      </c>
      <c r="AX145" s="14" t="s">
        <v>72</v>
      </c>
      <c r="AY145" s="249" t="s">
        <v>119</v>
      </c>
    </row>
    <row r="146" s="15" customFormat="1">
      <c r="A146" s="15"/>
      <c r="B146" s="250"/>
      <c r="C146" s="251"/>
      <c r="D146" s="215" t="s">
        <v>174</v>
      </c>
      <c r="E146" s="252" t="s">
        <v>19</v>
      </c>
      <c r="F146" s="253" t="s">
        <v>183</v>
      </c>
      <c r="G146" s="251"/>
      <c r="H146" s="254">
        <v>143.80000000000001</v>
      </c>
      <c r="I146" s="255"/>
      <c r="J146" s="251"/>
      <c r="K146" s="251"/>
      <c r="L146" s="256"/>
      <c r="M146" s="257"/>
      <c r="N146" s="258"/>
      <c r="O146" s="258"/>
      <c r="P146" s="258"/>
      <c r="Q146" s="258"/>
      <c r="R146" s="258"/>
      <c r="S146" s="258"/>
      <c r="T146" s="25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0" t="s">
        <v>174</v>
      </c>
      <c r="AU146" s="260" t="s">
        <v>82</v>
      </c>
      <c r="AV146" s="15" t="s">
        <v>143</v>
      </c>
      <c r="AW146" s="15" t="s">
        <v>4</v>
      </c>
      <c r="AX146" s="15" t="s">
        <v>80</v>
      </c>
      <c r="AY146" s="260" t="s">
        <v>119</v>
      </c>
    </row>
    <row r="147" s="11" customFormat="1" ht="22.8" customHeight="1">
      <c r="A147" s="11"/>
      <c r="B147" s="183"/>
      <c r="C147" s="184"/>
      <c r="D147" s="185" t="s">
        <v>71</v>
      </c>
      <c r="E147" s="227" t="s">
        <v>143</v>
      </c>
      <c r="F147" s="227" t="s">
        <v>374</v>
      </c>
      <c r="G147" s="184"/>
      <c r="H147" s="184"/>
      <c r="I147" s="187"/>
      <c r="J147" s="228">
        <f>BK147</f>
        <v>0</v>
      </c>
      <c r="K147" s="184"/>
      <c r="L147" s="189"/>
      <c r="M147" s="190"/>
      <c r="N147" s="191"/>
      <c r="O147" s="191"/>
      <c r="P147" s="192">
        <f>SUM(P148:P184)</f>
        <v>0</v>
      </c>
      <c r="Q147" s="191"/>
      <c r="R147" s="192">
        <f>SUM(R148:R184)</f>
        <v>65.861599999999996</v>
      </c>
      <c r="S147" s="191"/>
      <c r="T147" s="193">
        <f>SUM(T148:T184)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194" t="s">
        <v>80</v>
      </c>
      <c r="AT147" s="195" t="s">
        <v>71</v>
      </c>
      <c r="AU147" s="195" t="s">
        <v>80</v>
      </c>
      <c r="AY147" s="194" t="s">
        <v>119</v>
      </c>
      <c r="BK147" s="196">
        <f>SUM(BK148:BK184)</f>
        <v>0</v>
      </c>
    </row>
    <row r="148" s="2" customFormat="1" ht="49.05" customHeight="1">
      <c r="A148" s="39"/>
      <c r="B148" s="40"/>
      <c r="C148" s="197" t="s">
        <v>230</v>
      </c>
      <c r="D148" s="197" t="s">
        <v>120</v>
      </c>
      <c r="E148" s="198" t="s">
        <v>375</v>
      </c>
      <c r="F148" s="199" t="s">
        <v>376</v>
      </c>
      <c r="G148" s="200" t="s">
        <v>320</v>
      </c>
      <c r="H148" s="201">
        <v>4.4349999999999996</v>
      </c>
      <c r="I148" s="202"/>
      <c r="J148" s="203">
        <f>ROUND(I148*H148,2)</f>
        <v>0</v>
      </c>
      <c r="K148" s="199" t="s">
        <v>124</v>
      </c>
      <c r="L148" s="45"/>
      <c r="M148" s="204" t="s">
        <v>19</v>
      </c>
      <c r="N148" s="205" t="s">
        <v>43</v>
      </c>
      <c r="O148" s="85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08" t="s">
        <v>143</v>
      </c>
      <c r="AT148" s="208" t="s">
        <v>120</v>
      </c>
      <c r="AU148" s="208" t="s">
        <v>82</v>
      </c>
      <c r="AY148" s="18" t="s">
        <v>119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8" t="s">
        <v>80</v>
      </c>
      <c r="BK148" s="209">
        <f>ROUND(I148*H148,2)</f>
        <v>0</v>
      </c>
      <c r="BL148" s="18" t="s">
        <v>143</v>
      </c>
      <c r="BM148" s="208" t="s">
        <v>377</v>
      </c>
    </row>
    <row r="149" s="2" customFormat="1">
      <c r="A149" s="39"/>
      <c r="B149" s="40"/>
      <c r="C149" s="41"/>
      <c r="D149" s="210" t="s">
        <v>127</v>
      </c>
      <c r="E149" s="41"/>
      <c r="F149" s="211" t="s">
        <v>378</v>
      </c>
      <c r="G149" s="41"/>
      <c r="H149" s="41"/>
      <c r="I149" s="212"/>
      <c r="J149" s="41"/>
      <c r="K149" s="41"/>
      <c r="L149" s="45"/>
      <c r="M149" s="213"/>
      <c r="N149" s="214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127</v>
      </c>
      <c r="AU149" s="18" t="s">
        <v>82</v>
      </c>
    </row>
    <row r="150" s="13" customFormat="1">
      <c r="A150" s="13"/>
      <c r="B150" s="229"/>
      <c r="C150" s="230"/>
      <c r="D150" s="215" t="s">
        <v>174</v>
      </c>
      <c r="E150" s="231" t="s">
        <v>19</v>
      </c>
      <c r="F150" s="232" t="s">
        <v>335</v>
      </c>
      <c r="G150" s="230"/>
      <c r="H150" s="231" t="s">
        <v>19</v>
      </c>
      <c r="I150" s="233"/>
      <c r="J150" s="230"/>
      <c r="K150" s="230"/>
      <c r="L150" s="234"/>
      <c r="M150" s="235"/>
      <c r="N150" s="236"/>
      <c r="O150" s="236"/>
      <c r="P150" s="236"/>
      <c r="Q150" s="236"/>
      <c r="R150" s="236"/>
      <c r="S150" s="236"/>
      <c r="T150" s="23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8" t="s">
        <v>174</v>
      </c>
      <c r="AU150" s="238" t="s">
        <v>82</v>
      </c>
      <c r="AV150" s="13" t="s">
        <v>80</v>
      </c>
      <c r="AW150" s="13" t="s">
        <v>33</v>
      </c>
      <c r="AX150" s="13" t="s">
        <v>72</v>
      </c>
      <c r="AY150" s="238" t="s">
        <v>119</v>
      </c>
    </row>
    <row r="151" s="14" customFormat="1">
      <c r="A151" s="14"/>
      <c r="B151" s="239"/>
      <c r="C151" s="240"/>
      <c r="D151" s="215" t="s">
        <v>174</v>
      </c>
      <c r="E151" s="241" t="s">
        <v>19</v>
      </c>
      <c r="F151" s="242" t="s">
        <v>556</v>
      </c>
      <c r="G151" s="240"/>
      <c r="H151" s="243">
        <v>3.456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9" t="s">
        <v>174</v>
      </c>
      <c r="AU151" s="249" t="s">
        <v>82</v>
      </c>
      <c r="AV151" s="14" t="s">
        <v>82</v>
      </c>
      <c r="AW151" s="14" t="s">
        <v>33</v>
      </c>
      <c r="AX151" s="14" t="s">
        <v>72</v>
      </c>
      <c r="AY151" s="249" t="s">
        <v>119</v>
      </c>
    </row>
    <row r="152" s="13" customFormat="1">
      <c r="A152" s="13"/>
      <c r="B152" s="229"/>
      <c r="C152" s="230"/>
      <c r="D152" s="215" t="s">
        <v>174</v>
      </c>
      <c r="E152" s="231" t="s">
        <v>19</v>
      </c>
      <c r="F152" s="232" t="s">
        <v>337</v>
      </c>
      <c r="G152" s="230"/>
      <c r="H152" s="231" t="s">
        <v>19</v>
      </c>
      <c r="I152" s="233"/>
      <c r="J152" s="230"/>
      <c r="K152" s="230"/>
      <c r="L152" s="234"/>
      <c r="M152" s="235"/>
      <c r="N152" s="236"/>
      <c r="O152" s="236"/>
      <c r="P152" s="236"/>
      <c r="Q152" s="236"/>
      <c r="R152" s="236"/>
      <c r="S152" s="236"/>
      <c r="T152" s="23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8" t="s">
        <v>174</v>
      </c>
      <c r="AU152" s="238" t="s">
        <v>82</v>
      </c>
      <c r="AV152" s="13" t="s">
        <v>80</v>
      </c>
      <c r="AW152" s="13" t="s">
        <v>33</v>
      </c>
      <c r="AX152" s="13" t="s">
        <v>72</v>
      </c>
      <c r="AY152" s="238" t="s">
        <v>119</v>
      </c>
    </row>
    <row r="153" s="14" customFormat="1">
      <c r="A153" s="14"/>
      <c r="B153" s="239"/>
      <c r="C153" s="240"/>
      <c r="D153" s="215" t="s">
        <v>174</v>
      </c>
      <c r="E153" s="241" t="s">
        <v>19</v>
      </c>
      <c r="F153" s="242" t="s">
        <v>557</v>
      </c>
      <c r="G153" s="240"/>
      <c r="H153" s="243">
        <v>0.57599999999999996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9" t="s">
        <v>174</v>
      </c>
      <c r="AU153" s="249" t="s">
        <v>82</v>
      </c>
      <c r="AV153" s="14" t="s">
        <v>82</v>
      </c>
      <c r="AW153" s="14" t="s">
        <v>33</v>
      </c>
      <c r="AX153" s="14" t="s">
        <v>72</v>
      </c>
      <c r="AY153" s="249" t="s">
        <v>119</v>
      </c>
    </row>
    <row r="154" s="16" customFormat="1">
      <c r="A154" s="16"/>
      <c r="B154" s="271"/>
      <c r="C154" s="272"/>
      <c r="D154" s="215" t="s">
        <v>174</v>
      </c>
      <c r="E154" s="273" t="s">
        <v>19</v>
      </c>
      <c r="F154" s="274" t="s">
        <v>379</v>
      </c>
      <c r="G154" s="272"/>
      <c r="H154" s="275">
        <v>4.032</v>
      </c>
      <c r="I154" s="276"/>
      <c r="J154" s="272"/>
      <c r="K154" s="272"/>
      <c r="L154" s="277"/>
      <c r="M154" s="278"/>
      <c r="N154" s="279"/>
      <c r="O154" s="279"/>
      <c r="P154" s="279"/>
      <c r="Q154" s="279"/>
      <c r="R154" s="279"/>
      <c r="S154" s="279"/>
      <c r="T154" s="280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81" t="s">
        <v>174</v>
      </c>
      <c r="AU154" s="281" t="s">
        <v>82</v>
      </c>
      <c r="AV154" s="16" t="s">
        <v>136</v>
      </c>
      <c r="AW154" s="16" t="s">
        <v>33</v>
      </c>
      <c r="AX154" s="16" t="s">
        <v>72</v>
      </c>
      <c r="AY154" s="281" t="s">
        <v>119</v>
      </c>
    </row>
    <row r="155" s="14" customFormat="1">
      <c r="A155" s="14"/>
      <c r="B155" s="239"/>
      <c r="C155" s="240"/>
      <c r="D155" s="215" t="s">
        <v>174</v>
      </c>
      <c r="E155" s="241" t="s">
        <v>19</v>
      </c>
      <c r="F155" s="242" t="s">
        <v>569</v>
      </c>
      <c r="G155" s="240"/>
      <c r="H155" s="243">
        <v>0.40300000000000002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9" t="s">
        <v>174</v>
      </c>
      <c r="AU155" s="249" t="s">
        <v>82</v>
      </c>
      <c r="AV155" s="14" t="s">
        <v>82</v>
      </c>
      <c r="AW155" s="14" t="s">
        <v>33</v>
      </c>
      <c r="AX155" s="14" t="s">
        <v>72</v>
      </c>
      <c r="AY155" s="249" t="s">
        <v>119</v>
      </c>
    </row>
    <row r="156" s="15" customFormat="1">
      <c r="A156" s="15"/>
      <c r="B156" s="250"/>
      <c r="C156" s="251"/>
      <c r="D156" s="215" t="s">
        <v>174</v>
      </c>
      <c r="E156" s="252" t="s">
        <v>19</v>
      </c>
      <c r="F156" s="253" t="s">
        <v>183</v>
      </c>
      <c r="G156" s="251"/>
      <c r="H156" s="254">
        <v>4.4349999999999996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0" t="s">
        <v>174</v>
      </c>
      <c r="AU156" s="260" t="s">
        <v>82</v>
      </c>
      <c r="AV156" s="15" t="s">
        <v>143</v>
      </c>
      <c r="AW156" s="15" t="s">
        <v>33</v>
      </c>
      <c r="AX156" s="15" t="s">
        <v>80</v>
      </c>
      <c r="AY156" s="260" t="s">
        <v>119</v>
      </c>
    </row>
    <row r="157" s="2" customFormat="1" ht="33" customHeight="1">
      <c r="A157" s="39"/>
      <c r="B157" s="40"/>
      <c r="C157" s="197" t="s">
        <v>235</v>
      </c>
      <c r="D157" s="197" t="s">
        <v>120</v>
      </c>
      <c r="E157" s="198" t="s">
        <v>381</v>
      </c>
      <c r="F157" s="199" t="s">
        <v>382</v>
      </c>
      <c r="G157" s="200" t="s">
        <v>167</v>
      </c>
      <c r="H157" s="201">
        <v>80</v>
      </c>
      <c r="I157" s="202"/>
      <c r="J157" s="203">
        <f>ROUND(I157*H157,2)</f>
        <v>0</v>
      </c>
      <c r="K157" s="199" t="s">
        <v>124</v>
      </c>
      <c r="L157" s="45"/>
      <c r="M157" s="204" t="s">
        <v>19</v>
      </c>
      <c r="N157" s="205" t="s">
        <v>43</v>
      </c>
      <c r="O157" s="85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08" t="s">
        <v>143</v>
      </c>
      <c r="AT157" s="208" t="s">
        <v>120</v>
      </c>
      <c r="AU157" s="208" t="s">
        <v>82</v>
      </c>
      <c r="AY157" s="18" t="s">
        <v>119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8" t="s">
        <v>80</v>
      </c>
      <c r="BK157" s="209">
        <f>ROUND(I157*H157,2)</f>
        <v>0</v>
      </c>
      <c r="BL157" s="18" t="s">
        <v>143</v>
      </c>
      <c r="BM157" s="208" t="s">
        <v>383</v>
      </c>
    </row>
    <row r="158" s="2" customFormat="1">
      <c r="A158" s="39"/>
      <c r="B158" s="40"/>
      <c r="C158" s="41"/>
      <c r="D158" s="210" t="s">
        <v>127</v>
      </c>
      <c r="E158" s="41"/>
      <c r="F158" s="211" t="s">
        <v>384</v>
      </c>
      <c r="G158" s="41"/>
      <c r="H158" s="41"/>
      <c r="I158" s="212"/>
      <c r="J158" s="41"/>
      <c r="K158" s="41"/>
      <c r="L158" s="45"/>
      <c r="M158" s="213"/>
      <c r="N158" s="214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127</v>
      </c>
      <c r="AU158" s="18" t="s">
        <v>82</v>
      </c>
    </row>
    <row r="159" s="13" customFormat="1">
      <c r="A159" s="13"/>
      <c r="B159" s="229"/>
      <c r="C159" s="230"/>
      <c r="D159" s="215" t="s">
        <v>174</v>
      </c>
      <c r="E159" s="231" t="s">
        <v>19</v>
      </c>
      <c r="F159" s="232" t="s">
        <v>570</v>
      </c>
      <c r="G159" s="230"/>
      <c r="H159" s="231" t="s">
        <v>19</v>
      </c>
      <c r="I159" s="233"/>
      <c r="J159" s="230"/>
      <c r="K159" s="230"/>
      <c r="L159" s="234"/>
      <c r="M159" s="235"/>
      <c r="N159" s="236"/>
      <c r="O159" s="236"/>
      <c r="P159" s="236"/>
      <c r="Q159" s="236"/>
      <c r="R159" s="236"/>
      <c r="S159" s="236"/>
      <c r="T159" s="23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8" t="s">
        <v>174</v>
      </c>
      <c r="AU159" s="238" t="s">
        <v>82</v>
      </c>
      <c r="AV159" s="13" t="s">
        <v>80</v>
      </c>
      <c r="AW159" s="13" t="s">
        <v>33</v>
      </c>
      <c r="AX159" s="13" t="s">
        <v>72</v>
      </c>
      <c r="AY159" s="238" t="s">
        <v>119</v>
      </c>
    </row>
    <row r="160" s="14" customFormat="1">
      <c r="A160" s="14"/>
      <c r="B160" s="239"/>
      <c r="C160" s="240"/>
      <c r="D160" s="215" t="s">
        <v>174</v>
      </c>
      <c r="E160" s="241" t="s">
        <v>19</v>
      </c>
      <c r="F160" s="242" t="s">
        <v>386</v>
      </c>
      <c r="G160" s="240"/>
      <c r="H160" s="243">
        <v>16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9" t="s">
        <v>174</v>
      </c>
      <c r="AU160" s="249" t="s">
        <v>82</v>
      </c>
      <c r="AV160" s="14" t="s">
        <v>82</v>
      </c>
      <c r="AW160" s="14" t="s">
        <v>33</v>
      </c>
      <c r="AX160" s="14" t="s">
        <v>72</v>
      </c>
      <c r="AY160" s="249" t="s">
        <v>119</v>
      </c>
    </row>
    <row r="161" s="13" customFormat="1">
      <c r="A161" s="13"/>
      <c r="B161" s="229"/>
      <c r="C161" s="230"/>
      <c r="D161" s="215" t="s">
        <v>174</v>
      </c>
      <c r="E161" s="231" t="s">
        <v>19</v>
      </c>
      <c r="F161" s="232" t="s">
        <v>571</v>
      </c>
      <c r="G161" s="230"/>
      <c r="H161" s="231" t="s">
        <v>19</v>
      </c>
      <c r="I161" s="233"/>
      <c r="J161" s="230"/>
      <c r="K161" s="230"/>
      <c r="L161" s="234"/>
      <c r="M161" s="235"/>
      <c r="N161" s="236"/>
      <c r="O161" s="236"/>
      <c r="P161" s="236"/>
      <c r="Q161" s="236"/>
      <c r="R161" s="236"/>
      <c r="S161" s="236"/>
      <c r="T161" s="23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8" t="s">
        <v>174</v>
      </c>
      <c r="AU161" s="238" t="s">
        <v>82</v>
      </c>
      <c r="AV161" s="13" t="s">
        <v>80</v>
      </c>
      <c r="AW161" s="13" t="s">
        <v>33</v>
      </c>
      <c r="AX161" s="13" t="s">
        <v>72</v>
      </c>
      <c r="AY161" s="238" t="s">
        <v>119</v>
      </c>
    </row>
    <row r="162" s="14" customFormat="1">
      <c r="A162" s="14"/>
      <c r="B162" s="239"/>
      <c r="C162" s="240"/>
      <c r="D162" s="215" t="s">
        <v>174</v>
      </c>
      <c r="E162" s="241" t="s">
        <v>19</v>
      </c>
      <c r="F162" s="242" t="s">
        <v>386</v>
      </c>
      <c r="G162" s="240"/>
      <c r="H162" s="243">
        <v>16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9" t="s">
        <v>174</v>
      </c>
      <c r="AU162" s="249" t="s">
        <v>82</v>
      </c>
      <c r="AV162" s="14" t="s">
        <v>82</v>
      </c>
      <c r="AW162" s="14" t="s">
        <v>33</v>
      </c>
      <c r="AX162" s="14" t="s">
        <v>72</v>
      </c>
      <c r="AY162" s="249" t="s">
        <v>119</v>
      </c>
    </row>
    <row r="163" s="13" customFormat="1">
      <c r="A163" s="13"/>
      <c r="B163" s="229"/>
      <c r="C163" s="230"/>
      <c r="D163" s="215" t="s">
        <v>174</v>
      </c>
      <c r="E163" s="231" t="s">
        <v>19</v>
      </c>
      <c r="F163" s="232" t="s">
        <v>572</v>
      </c>
      <c r="G163" s="230"/>
      <c r="H163" s="231" t="s">
        <v>19</v>
      </c>
      <c r="I163" s="233"/>
      <c r="J163" s="230"/>
      <c r="K163" s="230"/>
      <c r="L163" s="234"/>
      <c r="M163" s="235"/>
      <c r="N163" s="236"/>
      <c r="O163" s="236"/>
      <c r="P163" s="236"/>
      <c r="Q163" s="236"/>
      <c r="R163" s="236"/>
      <c r="S163" s="236"/>
      <c r="T163" s="23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8" t="s">
        <v>174</v>
      </c>
      <c r="AU163" s="238" t="s">
        <v>82</v>
      </c>
      <c r="AV163" s="13" t="s">
        <v>80</v>
      </c>
      <c r="AW163" s="13" t="s">
        <v>33</v>
      </c>
      <c r="AX163" s="13" t="s">
        <v>72</v>
      </c>
      <c r="AY163" s="238" t="s">
        <v>119</v>
      </c>
    </row>
    <row r="164" s="14" customFormat="1">
      <c r="A164" s="14"/>
      <c r="B164" s="239"/>
      <c r="C164" s="240"/>
      <c r="D164" s="215" t="s">
        <v>174</v>
      </c>
      <c r="E164" s="241" t="s">
        <v>19</v>
      </c>
      <c r="F164" s="242" t="s">
        <v>386</v>
      </c>
      <c r="G164" s="240"/>
      <c r="H164" s="243">
        <v>16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9" t="s">
        <v>174</v>
      </c>
      <c r="AU164" s="249" t="s">
        <v>82</v>
      </c>
      <c r="AV164" s="14" t="s">
        <v>82</v>
      </c>
      <c r="AW164" s="14" t="s">
        <v>33</v>
      </c>
      <c r="AX164" s="14" t="s">
        <v>72</v>
      </c>
      <c r="AY164" s="249" t="s">
        <v>119</v>
      </c>
    </row>
    <row r="165" s="13" customFormat="1">
      <c r="A165" s="13"/>
      <c r="B165" s="229"/>
      <c r="C165" s="230"/>
      <c r="D165" s="215" t="s">
        <v>174</v>
      </c>
      <c r="E165" s="231" t="s">
        <v>19</v>
      </c>
      <c r="F165" s="232" t="s">
        <v>573</v>
      </c>
      <c r="G165" s="230"/>
      <c r="H165" s="231" t="s">
        <v>19</v>
      </c>
      <c r="I165" s="233"/>
      <c r="J165" s="230"/>
      <c r="K165" s="230"/>
      <c r="L165" s="234"/>
      <c r="M165" s="235"/>
      <c r="N165" s="236"/>
      <c r="O165" s="236"/>
      <c r="P165" s="236"/>
      <c r="Q165" s="236"/>
      <c r="R165" s="236"/>
      <c r="S165" s="236"/>
      <c r="T165" s="23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8" t="s">
        <v>174</v>
      </c>
      <c r="AU165" s="238" t="s">
        <v>82</v>
      </c>
      <c r="AV165" s="13" t="s">
        <v>80</v>
      </c>
      <c r="AW165" s="13" t="s">
        <v>33</v>
      </c>
      <c r="AX165" s="13" t="s">
        <v>72</v>
      </c>
      <c r="AY165" s="238" t="s">
        <v>119</v>
      </c>
    </row>
    <row r="166" s="14" customFormat="1">
      <c r="A166" s="14"/>
      <c r="B166" s="239"/>
      <c r="C166" s="240"/>
      <c r="D166" s="215" t="s">
        <v>174</v>
      </c>
      <c r="E166" s="241" t="s">
        <v>19</v>
      </c>
      <c r="F166" s="242" t="s">
        <v>386</v>
      </c>
      <c r="G166" s="240"/>
      <c r="H166" s="243">
        <v>16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9" t="s">
        <v>174</v>
      </c>
      <c r="AU166" s="249" t="s">
        <v>82</v>
      </c>
      <c r="AV166" s="14" t="s">
        <v>82</v>
      </c>
      <c r="AW166" s="14" t="s">
        <v>33</v>
      </c>
      <c r="AX166" s="14" t="s">
        <v>72</v>
      </c>
      <c r="AY166" s="249" t="s">
        <v>119</v>
      </c>
    </row>
    <row r="167" s="13" customFormat="1">
      <c r="A167" s="13"/>
      <c r="B167" s="229"/>
      <c r="C167" s="230"/>
      <c r="D167" s="215" t="s">
        <v>174</v>
      </c>
      <c r="E167" s="231" t="s">
        <v>19</v>
      </c>
      <c r="F167" s="232" t="s">
        <v>574</v>
      </c>
      <c r="G167" s="230"/>
      <c r="H167" s="231" t="s">
        <v>19</v>
      </c>
      <c r="I167" s="233"/>
      <c r="J167" s="230"/>
      <c r="K167" s="230"/>
      <c r="L167" s="234"/>
      <c r="M167" s="235"/>
      <c r="N167" s="236"/>
      <c r="O167" s="236"/>
      <c r="P167" s="236"/>
      <c r="Q167" s="236"/>
      <c r="R167" s="236"/>
      <c r="S167" s="236"/>
      <c r="T167" s="23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8" t="s">
        <v>174</v>
      </c>
      <c r="AU167" s="238" t="s">
        <v>82</v>
      </c>
      <c r="AV167" s="13" t="s">
        <v>80</v>
      </c>
      <c r="AW167" s="13" t="s">
        <v>33</v>
      </c>
      <c r="AX167" s="13" t="s">
        <v>72</v>
      </c>
      <c r="AY167" s="238" t="s">
        <v>119</v>
      </c>
    </row>
    <row r="168" s="14" customFormat="1">
      <c r="A168" s="14"/>
      <c r="B168" s="239"/>
      <c r="C168" s="240"/>
      <c r="D168" s="215" t="s">
        <v>174</v>
      </c>
      <c r="E168" s="241" t="s">
        <v>19</v>
      </c>
      <c r="F168" s="242" t="s">
        <v>386</v>
      </c>
      <c r="G168" s="240"/>
      <c r="H168" s="243">
        <v>16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9" t="s">
        <v>174</v>
      </c>
      <c r="AU168" s="249" t="s">
        <v>82</v>
      </c>
      <c r="AV168" s="14" t="s">
        <v>82</v>
      </c>
      <c r="AW168" s="14" t="s">
        <v>33</v>
      </c>
      <c r="AX168" s="14" t="s">
        <v>72</v>
      </c>
      <c r="AY168" s="249" t="s">
        <v>119</v>
      </c>
    </row>
    <row r="169" s="2" customFormat="1" ht="44.25" customHeight="1">
      <c r="A169" s="39"/>
      <c r="B169" s="40"/>
      <c r="C169" s="197" t="s">
        <v>8</v>
      </c>
      <c r="D169" s="197" t="s">
        <v>120</v>
      </c>
      <c r="E169" s="198" t="s">
        <v>398</v>
      </c>
      <c r="F169" s="199" t="s">
        <v>399</v>
      </c>
      <c r="G169" s="200" t="s">
        <v>167</v>
      </c>
      <c r="H169" s="201">
        <v>80</v>
      </c>
      <c r="I169" s="202"/>
      <c r="J169" s="203">
        <f>ROUND(I169*H169,2)</f>
        <v>0</v>
      </c>
      <c r="K169" s="199" t="s">
        <v>124</v>
      </c>
      <c r="L169" s="45"/>
      <c r="M169" s="204" t="s">
        <v>19</v>
      </c>
      <c r="N169" s="205" t="s">
        <v>43</v>
      </c>
      <c r="O169" s="85"/>
      <c r="P169" s="206">
        <f>O169*H169</f>
        <v>0</v>
      </c>
      <c r="Q169" s="206">
        <v>0.82326999999999995</v>
      </c>
      <c r="R169" s="206">
        <f>Q169*H169</f>
        <v>65.861599999999996</v>
      </c>
      <c r="S169" s="206">
        <v>0</v>
      </c>
      <c r="T169" s="20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08" t="s">
        <v>143</v>
      </c>
      <c r="AT169" s="208" t="s">
        <v>120</v>
      </c>
      <c r="AU169" s="208" t="s">
        <v>82</v>
      </c>
      <c r="AY169" s="18" t="s">
        <v>119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8" t="s">
        <v>80</v>
      </c>
      <c r="BK169" s="209">
        <f>ROUND(I169*H169,2)</f>
        <v>0</v>
      </c>
      <c r="BL169" s="18" t="s">
        <v>143</v>
      </c>
      <c r="BM169" s="208" t="s">
        <v>400</v>
      </c>
    </row>
    <row r="170" s="2" customFormat="1">
      <c r="A170" s="39"/>
      <c r="B170" s="40"/>
      <c r="C170" s="41"/>
      <c r="D170" s="210" t="s">
        <v>127</v>
      </c>
      <c r="E170" s="41"/>
      <c r="F170" s="211" t="s">
        <v>401</v>
      </c>
      <c r="G170" s="41"/>
      <c r="H170" s="41"/>
      <c r="I170" s="212"/>
      <c r="J170" s="41"/>
      <c r="K170" s="41"/>
      <c r="L170" s="45"/>
      <c r="M170" s="213"/>
      <c r="N170" s="214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127</v>
      </c>
      <c r="AU170" s="18" t="s">
        <v>82</v>
      </c>
    </row>
    <row r="171" s="2" customFormat="1" ht="33" customHeight="1">
      <c r="A171" s="39"/>
      <c r="B171" s="40"/>
      <c r="C171" s="197" t="s">
        <v>248</v>
      </c>
      <c r="D171" s="197" t="s">
        <v>120</v>
      </c>
      <c r="E171" s="198" t="s">
        <v>402</v>
      </c>
      <c r="F171" s="199" t="s">
        <v>403</v>
      </c>
      <c r="G171" s="200" t="s">
        <v>320</v>
      </c>
      <c r="H171" s="201">
        <v>3.8799999999999999</v>
      </c>
      <c r="I171" s="202"/>
      <c r="J171" s="203">
        <f>ROUND(I171*H171,2)</f>
        <v>0</v>
      </c>
      <c r="K171" s="199" t="s">
        <v>124</v>
      </c>
      <c r="L171" s="45"/>
      <c r="M171" s="204" t="s">
        <v>19</v>
      </c>
      <c r="N171" s="205" t="s">
        <v>43</v>
      </c>
      <c r="O171" s="85"/>
      <c r="P171" s="206">
        <f>O171*H171</f>
        <v>0</v>
      </c>
      <c r="Q171" s="206">
        <v>0</v>
      </c>
      <c r="R171" s="206">
        <f>Q171*H171</f>
        <v>0</v>
      </c>
      <c r="S171" s="206">
        <v>0</v>
      </c>
      <c r="T171" s="20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08" t="s">
        <v>143</v>
      </c>
      <c r="AT171" s="208" t="s">
        <v>120</v>
      </c>
      <c r="AU171" s="208" t="s">
        <v>82</v>
      </c>
      <c r="AY171" s="18" t="s">
        <v>119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8" t="s">
        <v>80</v>
      </c>
      <c r="BK171" s="209">
        <f>ROUND(I171*H171,2)</f>
        <v>0</v>
      </c>
      <c r="BL171" s="18" t="s">
        <v>143</v>
      </c>
      <c r="BM171" s="208" t="s">
        <v>404</v>
      </c>
    </row>
    <row r="172" s="2" customFormat="1">
      <c r="A172" s="39"/>
      <c r="B172" s="40"/>
      <c r="C172" s="41"/>
      <c r="D172" s="210" t="s">
        <v>127</v>
      </c>
      <c r="E172" s="41"/>
      <c r="F172" s="211" t="s">
        <v>405</v>
      </c>
      <c r="G172" s="41"/>
      <c r="H172" s="41"/>
      <c r="I172" s="212"/>
      <c r="J172" s="41"/>
      <c r="K172" s="41"/>
      <c r="L172" s="45"/>
      <c r="M172" s="213"/>
      <c r="N172" s="214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127</v>
      </c>
      <c r="AU172" s="18" t="s">
        <v>82</v>
      </c>
    </row>
    <row r="173" s="13" customFormat="1">
      <c r="A173" s="13"/>
      <c r="B173" s="229"/>
      <c r="C173" s="230"/>
      <c r="D173" s="215" t="s">
        <v>174</v>
      </c>
      <c r="E173" s="231" t="s">
        <v>19</v>
      </c>
      <c r="F173" s="232" t="s">
        <v>368</v>
      </c>
      <c r="G173" s="230"/>
      <c r="H173" s="231" t="s">
        <v>19</v>
      </c>
      <c r="I173" s="233"/>
      <c r="J173" s="230"/>
      <c r="K173" s="230"/>
      <c r="L173" s="234"/>
      <c r="M173" s="235"/>
      <c r="N173" s="236"/>
      <c r="O173" s="236"/>
      <c r="P173" s="236"/>
      <c r="Q173" s="236"/>
      <c r="R173" s="236"/>
      <c r="S173" s="236"/>
      <c r="T173" s="23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8" t="s">
        <v>174</v>
      </c>
      <c r="AU173" s="238" t="s">
        <v>82</v>
      </c>
      <c r="AV173" s="13" t="s">
        <v>80</v>
      </c>
      <c r="AW173" s="13" t="s">
        <v>33</v>
      </c>
      <c r="AX173" s="13" t="s">
        <v>72</v>
      </c>
      <c r="AY173" s="238" t="s">
        <v>119</v>
      </c>
    </row>
    <row r="174" s="14" customFormat="1">
      <c r="A174" s="14"/>
      <c r="B174" s="239"/>
      <c r="C174" s="240"/>
      <c r="D174" s="215" t="s">
        <v>174</v>
      </c>
      <c r="E174" s="241" t="s">
        <v>19</v>
      </c>
      <c r="F174" s="242" t="s">
        <v>575</v>
      </c>
      <c r="G174" s="240"/>
      <c r="H174" s="243">
        <v>0.80000000000000004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9" t="s">
        <v>174</v>
      </c>
      <c r="AU174" s="249" t="s">
        <v>82</v>
      </c>
      <c r="AV174" s="14" t="s">
        <v>82</v>
      </c>
      <c r="AW174" s="14" t="s">
        <v>33</v>
      </c>
      <c r="AX174" s="14" t="s">
        <v>72</v>
      </c>
      <c r="AY174" s="249" t="s">
        <v>119</v>
      </c>
    </row>
    <row r="175" s="13" customFormat="1">
      <c r="A175" s="13"/>
      <c r="B175" s="229"/>
      <c r="C175" s="230"/>
      <c r="D175" s="215" t="s">
        <v>174</v>
      </c>
      <c r="E175" s="231" t="s">
        <v>19</v>
      </c>
      <c r="F175" s="232" t="s">
        <v>370</v>
      </c>
      <c r="G175" s="230"/>
      <c r="H175" s="231" t="s">
        <v>19</v>
      </c>
      <c r="I175" s="233"/>
      <c r="J175" s="230"/>
      <c r="K175" s="230"/>
      <c r="L175" s="234"/>
      <c r="M175" s="235"/>
      <c r="N175" s="236"/>
      <c r="O175" s="236"/>
      <c r="P175" s="236"/>
      <c r="Q175" s="236"/>
      <c r="R175" s="236"/>
      <c r="S175" s="236"/>
      <c r="T175" s="23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8" t="s">
        <v>174</v>
      </c>
      <c r="AU175" s="238" t="s">
        <v>82</v>
      </c>
      <c r="AV175" s="13" t="s">
        <v>80</v>
      </c>
      <c r="AW175" s="13" t="s">
        <v>33</v>
      </c>
      <c r="AX175" s="13" t="s">
        <v>72</v>
      </c>
      <c r="AY175" s="238" t="s">
        <v>119</v>
      </c>
    </row>
    <row r="176" s="14" customFormat="1">
      <c r="A176" s="14"/>
      <c r="B176" s="239"/>
      <c r="C176" s="240"/>
      <c r="D176" s="215" t="s">
        <v>174</v>
      </c>
      <c r="E176" s="241" t="s">
        <v>19</v>
      </c>
      <c r="F176" s="242" t="s">
        <v>576</v>
      </c>
      <c r="G176" s="240"/>
      <c r="H176" s="243">
        <v>3.0800000000000001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9" t="s">
        <v>174</v>
      </c>
      <c r="AU176" s="249" t="s">
        <v>82</v>
      </c>
      <c r="AV176" s="14" t="s">
        <v>82</v>
      </c>
      <c r="AW176" s="14" t="s">
        <v>33</v>
      </c>
      <c r="AX176" s="14" t="s">
        <v>72</v>
      </c>
      <c r="AY176" s="249" t="s">
        <v>119</v>
      </c>
    </row>
    <row r="177" s="15" customFormat="1">
      <c r="A177" s="15"/>
      <c r="B177" s="250"/>
      <c r="C177" s="251"/>
      <c r="D177" s="215" t="s">
        <v>174</v>
      </c>
      <c r="E177" s="252" t="s">
        <v>19</v>
      </c>
      <c r="F177" s="253" t="s">
        <v>183</v>
      </c>
      <c r="G177" s="251"/>
      <c r="H177" s="254">
        <v>3.8799999999999999</v>
      </c>
      <c r="I177" s="255"/>
      <c r="J177" s="251"/>
      <c r="K177" s="251"/>
      <c r="L177" s="256"/>
      <c r="M177" s="257"/>
      <c r="N177" s="258"/>
      <c r="O177" s="258"/>
      <c r="P177" s="258"/>
      <c r="Q177" s="258"/>
      <c r="R177" s="258"/>
      <c r="S177" s="258"/>
      <c r="T177" s="259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0" t="s">
        <v>174</v>
      </c>
      <c r="AU177" s="260" t="s">
        <v>82</v>
      </c>
      <c r="AV177" s="15" t="s">
        <v>143</v>
      </c>
      <c r="AW177" s="15" t="s">
        <v>33</v>
      </c>
      <c r="AX177" s="15" t="s">
        <v>80</v>
      </c>
      <c r="AY177" s="260" t="s">
        <v>119</v>
      </c>
    </row>
    <row r="178" s="2" customFormat="1" ht="49.05" customHeight="1">
      <c r="A178" s="39"/>
      <c r="B178" s="40"/>
      <c r="C178" s="197" t="s">
        <v>255</v>
      </c>
      <c r="D178" s="197" t="s">
        <v>120</v>
      </c>
      <c r="E178" s="198" t="s">
        <v>408</v>
      </c>
      <c r="F178" s="199" t="s">
        <v>409</v>
      </c>
      <c r="G178" s="200" t="s">
        <v>320</v>
      </c>
      <c r="H178" s="201">
        <v>3.8799999999999999</v>
      </c>
      <c r="I178" s="202"/>
      <c r="J178" s="203">
        <f>ROUND(I178*H178,2)</f>
        <v>0</v>
      </c>
      <c r="K178" s="199" t="s">
        <v>124</v>
      </c>
      <c r="L178" s="45"/>
      <c r="M178" s="204" t="s">
        <v>19</v>
      </c>
      <c r="N178" s="205" t="s">
        <v>43</v>
      </c>
      <c r="O178" s="85"/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08" t="s">
        <v>143</v>
      </c>
      <c r="AT178" s="208" t="s">
        <v>120</v>
      </c>
      <c r="AU178" s="208" t="s">
        <v>82</v>
      </c>
      <c r="AY178" s="18" t="s">
        <v>119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8" t="s">
        <v>80</v>
      </c>
      <c r="BK178" s="209">
        <f>ROUND(I178*H178,2)</f>
        <v>0</v>
      </c>
      <c r="BL178" s="18" t="s">
        <v>143</v>
      </c>
      <c r="BM178" s="208" t="s">
        <v>410</v>
      </c>
    </row>
    <row r="179" s="2" customFormat="1">
      <c r="A179" s="39"/>
      <c r="B179" s="40"/>
      <c r="C179" s="41"/>
      <c r="D179" s="210" t="s">
        <v>127</v>
      </c>
      <c r="E179" s="41"/>
      <c r="F179" s="211" t="s">
        <v>411</v>
      </c>
      <c r="G179" s="41"/>
      <c r="H179" s="41"/>
      <c r="I179" s="212"/>
      <c r="J179" s="41"/>
      <c r="K179" s="41"/>
      <c r="L179" s="45"/>
      <c r="M179" s="213"/>
      <c r="N179" s="214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127</v>
      </c>
      <c r="AU179" s="18" t="s">
        <v>82</v>
      </c>
    </row>
    <row r="180" s="13" customFormat="1">
      <c r="A180" s="13"/>
      <c r="B180" s="229"/>
      <c r="C180" s="230"/>
      <c r="D180" s="215" t="s">
        <v>174</v>
      </c>
      <c r="E180" s="231" t="s">
        <v>19</v>
      </c>
      <c r="F180" s="232" t="s">
        <v>368</v>
      </c>
      <c r="G180" s="230"/>
      <c r="H180" s="231" t="s">
        <v>19</v>
      </c>
      <c r="I180" s="233"/>
      <c r="J180" s="230"/>
      <c r="K180" s="230"/>
      <c r="L180" s="234"/>
      <c r="M180" s="235"/>
      <c r="N180" s="236"/>
      <c r="O180" s="236"/>
      <c r="P180" s="236"/>
      <c r="Q180" s="236"/>
      <c r="R180" s="236"/>
      <c r="S180" s="236"/>
      <c r="T180" s="23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8" t="s">
        <v>174</v>
      </c>
      <c r="AU180" s="238" t="s">
        <v>82</v>
      </c>
      <c r="AV180" s="13" t="s">
        <v>80</v>
      </c>
      <c r="AW180" s="13" t="s">
        <v>33</v>
      </c>
      <c r="AX180" s="13" t="s">
        <v>72</v>
      </c>
      <c r="AY180" s="238" t="s">
        <v>119</v>
      </c>
    </row>
    <row r="181" s="14" customFormat="1">
      <c r="A181" s="14"/>
      <c r="B181" s="239"/>
      <c r="C181" s="240"/>
      <c r="D181" s="215" t="s">
        <v>174</v>
      </c>
      <c r="E181" s="241" t="s">
        <v>19</v>
      </c>
      <c r="F181" s="242" t="s">
        <v>575</v>
      </c>
      <c r="G181" s="240"/>
      <c r="H181" s="243">
        <v>0.80000000000000004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9" t="s">
        <v>174</v>
      </c>
      <c r="AU181" s="249" t="s">
        <v>82</v>
      </c>
      <c r="AV181" s="14" t="s">
        <v>82</v>
      </c>
      <c r="AW181" s="14" t="s">
        <v>33</v>
      </c>
      <c r="AX181" s="14" t="s">
        <v>72</v>
      </c>
      <c r="AY181" s="249" t="s">
        <v>119</v>
      </c>
    </row>
    <row r="182" s="13" customFormat="1">
      <c r="A182" s="13"/>
      <c r="B182" s="229"/>
      <c r="C182" s="230"/>
      <c r="D182" s="215" t="s">
        <v>174</v>
      </c>
      <c r="E182" s="231" t="s">
        <v>19</v>
      </c>
      <c r="F182" s="232" t="s">
        <v>370</v>
      </c>
      <c r="G182" s="230"/>
      <c r="H182" s="231" t="s">
        <v>19</v>
      </c>
      <c r="I182" s="233"/>
      <c r="J182" s="230"/>
      <c r="K182" s="230"/>
      <c r="L182" s="234"/>
      <c r="M182" s="235"/>
      <c r="N182" s="236"/>
      <c r="O182" s="236"/>
      <c r="P182" s="236"/>
      <c r="Q182" s="236"/>
      <c r="R182" s="236"/>
      <c r="S182" s="236"/>
      <c r="T182" s="23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8" t="s">
        <v>174</v>
      </c>
      <c r="AU182" s="238" t="s">
        <v>82</v>
      </c>
      <c r="AV182" s="13" t="s">
        <v>80</v>
      </c>
      <c r="AW182" s="13" t="s">
        <v>33</v>
      </c>
      <c r="AX182" s="13" t="s">
        <v>72</v>
      </c>
      <c r="AY182" s="238" t="s">
        <v>119</v>
      </c>
    </row>
    <row r="183" s="14" customFormat="1">
      <c r="A183" s="14"/>
      <c r="B183" s="239"/>
      <c r="C183" s="240"/>
      <c r="D183" s="215" t="s">
        <v>174</v>
      </c>
      <c r="E183" s="241" t="s">
        <v>19</v>
      </c>
      <c r="F183" s="242" t="s">
        <v>576</v>
      </c>
      <c r="G183" s="240"/>
      <c r="H183" s="243">
        <v>3.0800000000000001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9" t="s">
        <v>174</v>
      </c>
      <c r="AU183" s="249" t="s">
        <v>82</v>
      </c>
      <c r="AV183" s="14" t="s">
        <v>82</v>
      </c>
      <c r="AW183" s="14" t="s">
        <v>33</v>
      </c>
      <c r="AX183" s="14" t="s">
        <v>72</v>
      </c>
      <c r="AY183" s="249" t="s">
        <v>119</v>
      </c>
    </row>
    <row r="184" s="15" customFormat="1">
      <c r="A184" s="15"/>
      <c r="B184" s="250"/>
      <c r="C184" s="251"/>
      <c r="D184" s="215" t="s">
        <v>174</v>
      </c>
      <c r="E184" s="252" t="s">
        <v>19</v>
      </c>
      <c r="F184" s="253" t="s">
        <v>183</v>
      </c>
      <c r="G184" s="251"/>
      <c r="H184" s="254">
        <v>3.8799999999999999</v>
      </c>
      <c r="I184" s="255"/>
      <c r="J184" s="251"/>
      <c r="K184" s="251"/>
      <c r="L184" s="256"/>
      <c r="M184" s="257"/>
      <c r="N184" s="258"/>
      <c r="O184" s="258"/>
      <c r="P184" s="258"/>
      <c r="Q184" s="258"/>
      <c r="R184" s="258"/>
      <c r="S184" s="258"/>
      <c r="T184" s="259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0" t="s">
        <v>174</v>
      </c>
      <c r="AU184" s="260" t="s">
        <v>82</v>
      </c>
      <c r="AV184" s="15" t="s">
        <v>143</v>
      </c>
      <c r="AW184" s="15" t="s">
        <v>4</v>
      </c>
      <c r="AX184" s="15" t="s">
        <v>80</v>
      </c>
      <c r="AY184" s="260" t="s">
        <v>119</v>
      </c>
    </row>
    <row r="185" s="11" customFormat="1" ht="22.8" customHeight="1">
      <c r="A185" s="11"/>
      <c r="B185" s="183"/>
      <c r="C185" s="184"/>
      <c r="D185" s="185" t="s">
        <v>71</v>
      </c>
      <c r="E185" s="227" t="s">
        <v>149</v>
      </c>
      <c r="F185" s="227" t="s">
        <v>177</v>
      </c>
      <c r="G185" s="184"/>
      <c r="H185" s="184"/>
      <c r="I185" s="187"/>
      <c r="J185" s="228">
        <f>BK185</f>
        <v>0</v>
      </c>
      <c r="K185" s="184"/>
      <c r="L185" s="189"/>
      <c r="M185" s="190"/>
      <c r="N185" s="191"/>
      <c r="O185" s="191"/>
      <c r="P185" s="192">
        <f>SUM(P186:P220)</f>
        <v>0</v>
      </c>
      <c r="Q185" s="191"/>
      <c r="R185" s="192">
        <f>SUM(R186:R220)</f>
        <v>717.12</v>
      </c>
      <c r="S185" s="191"/>
      <c r="T185" s="193">
        <f>SUM(T186:T220)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194" t="s">
        <v>80</v>
      </c>
      <c r="AT185" s="195" t="s">
        <v>71</v>
      </c>
      <c r="AU185" s="195" t="s">
        <v>80</v>
      </c>
      <c r="AY185" s="194" t="s">
        <v>119</v>
      </c>
      <c r="BK185" s="196">
        <f>SUM(BK186:BK220)</f>
        <v>0</v>
      </c>
    </row>
    <row r="186" s="2" customFormat="1" ht="33" customHeight="1">
      <c r="A186" s="39"/>
      <c r="B186" s="40"/>
      <c r="C186" s="197" t="s">
        <v>263</v>
      </c>
      <c r="D186" s="197" t="s">
        <v>120</v>
      </c>
      <c r="E186" s="198" t="s">
        <v>412</v>
      </c>
      <c r="F186" s="199" t="s">
        <v>413</v>
      </c>
      <c r="G186" s="200" t="s">
        <v>167</v>
      </c>
      <c r="H186" s="201">
        <v>65</v>
      </c>
      <c r="I186" s="202"/>
      <c r="J186" s="203">
        <f>ROUND(I186*H186,2)</f>
        <v>0</v>
      </c>
      <c r="K186" s="199" t="s">
        <v>124</v>
      </c>
      <c r="L186" s="45"/>
      <c r="M186" s="204" t="s">
        <v>19</v>
      </c>
      <c r="N186" s="205" t="s">
        <v>43</v>
      </c>
      <c r="O186" s="85"/>
      <c r="P186" s="206">
        <f>O186*H186</f>
        <v>0</v>
      </c>
      <c r="Q186" s="206">
        <v>0</v>
      </c>
      <c r="R186" s="206">
        <f>Q186*H186</f>
        <v>0</v>
      </c>
      <c r="S186" s="206">
        <v>0</v>
      </c>
      <c r="T186" s="20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08" t="s">
        <v>143</v>
      </c>
      <c r="AT186" s="208" t="s">
        <v>120</v>
      </c>
      <c r="AU186" s="208" t="s">
        <v>82</v>
      </c>
      <c r="AY186" s="18" t="s">
        <v>119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8" t="s">
        <v>80</v>
      </c>
      <c r="BK186" s="209">
        <f>ROUND(I186*H186,2)</f>
        <v>0</v>
      </c>
      <c r="BL186" s="18" t="s">
        <v>143</v>
      </c>
      <c r="BM186" s="208" t="s">
        <v>577</v>
      </c>
    </row>
    <row r="187" s="2" customFormat="1">
      <c r="A187" s="39"/>
      <c r="B187" s="40"/>
      <c r="C187" s="41"/>
      <c r="D187" s="210" t="s">
        <v>127</v>
      </c>
      <c r="E187" s="41"/>
      <c r="F187" s="211" t="s">
        <v>415</v>
      </c>
      <c r="G187" s="41"/>
      <c r="H187" s="41"/>
      <c r="I187" s="212"/>
      <c r="J187" s="41"/>
      <c r="K187" s="41"/>
      <c r="L187" s="45"/>
      <c r="M187" s="213"/>
      <c r="N187" s="214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127</v>
      </c>
      <c r="AU187" s="18" t="s">
        <v>82</v>
      </c>
    </row>
    <row r="188" s="13" customFormat="1">
      <c r="A188" s="13"/>
      <c r="B188" s="229"/>
      <c r="C188" s="230"/>
      <c r="D188" s="215" t="s">
        <v>174</v>
      </c>
      <c r="E188" s="231" t="s">
        <v>19</v>
      </c>
      <c r="F188" s="232" t="s">
        <v>416</v>
      </c>
      <c r="G188" s="230"/>
      <c r="H188" s="231" t="s">
        <v>19</v>
      </c>
      <c r="I188" s="233"/>
      <c r="J188" s="230"/>
      <c r="K188" s="230"/>
      <c r="L188" s="234"/>
      <c r="M188" s="235"/>
      <c r="N188" s="236"/>
      <c r="O188" s="236"/>
      <c r="P188" s="236"/>
      <c r="Q188" s="236"/>
      <c r="R188" s="236"/>
      <c r="S188" s="236"/>
      <c r="T188" s="23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8" t="s">
        <v>174</v>
      </c>
      <c r="AU188" s="238" t="s">
        <v>82</v>
      </c>
      <c r="AV188" s="13" t="s">
        <v>80</v>
      </c>
      <c r="AW188" s="13" t="s">
        <v>33</v>
      </c>
      <c r="AX188" s="13" t="s">
        <v>72</v>
      </c>
      <c r="AY188" s="238" t="s">
        <v>119</v>
      </c>
    </row>
    <row r="189" s="14" customFormat="1">
      <c r="A189" s="14"/>
      <c r="B189" s="239"/>
      <c r="C189" s="240"/>
      <c r="D189" s="215" t="s">
        <v>174</v>
      </c>
      <c r="E189" s="241" t="s">
        <v>19</v>
      </c>
      <c r="F189" s="242" t="s">
        <v>578</v>
      </c>
      <c r="G189" s="240"/>
      <c r="H189" s="243">
        <v>65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9" t="s">
        <v>174</v>
      </c>
      <c r="AU189" s="249" t="s">
        <v>82</v>
      </c>
      <c r="AV189" s="14" t="s">
        <v>82</v>
      </c>
      <c r="AW189" s="14" t="s">
        <v>33</v>
      </c>
      <c r="AX189" s="14" t="s">
        <v>72</v>
      </c>
      <c r="AY189" s="249" t="s">
        <v>119</v>
      </c>
    </row>
    <row r="190" s="2" customFormat="1" ht="44.25" customHeight="1">
      <c r="A190" s="39"/>
      <c r="B190" s="40"/>
      <c r="C190" s="197" t="s">
        <v>273</v>
      </c>
      <c r="D190" s="197" t="s">
        <v>120</v>
      </c>
      <c r="E190" s="198" t="s">
        <v>178</v>
      </c>
      <c r="F190" s="199" t="s">
        <v>179</v>
      </c>
      <c r="G190" s="200" t="s">
        <v>167</v>
      </c>
      <c r="H190" s="201">
        <v>1365</v>
      </c>
      <c r="I190" s="202"/>
      <c r="J190" s="203">
        <f>ROUND(I190*H190,2)</f>
        <v>0</v>
      </c>
      <c r="K190" s="199" t="s">
        <v>124</v>
      </c>
      <c r="L190" s="45"/>
      <c r="M190" s="204" t="s">
        <v>19</v>
      </c>
      <c r="N190" s="205" t="s">
        <v>43</v>
      </c>
      <c r="O190" s="85"/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08" t="s">
        <v>143</v>
      </c>
      <c r="AT190" s="208" t="s">
        <v>120</v>
      </c>
      <c r="AU190" s="208" t="s">
        <v>82</v>
      </c>
      <c r="AY190" s="18" t="s">
        <v>119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8" t="s">
        <v>80</v>
      </c>
      <c r="BK190" s="209">
        <f>ROUND(I190*H190,2)</f>
        <v>0</v>
      </c>
      <c r="BL190" s="18" t="s">
        <v>143</v>
      </c>
      <c r="BM190" s="208" t="s">
        <v>180</v>
      </c>
    </row>
    <row r="191" s="2" customFormat="1">
      <c r="A191" s="39"/>
      <c r="B191" s="40"/>
      <c r="C191" s="41"/>
      <c r="D191" s="210" t="s">
        <v>127</v>
      </c>
      <c r="E191" s="41"/>
      <c r="F191" s="211" t="s">
        <v>181</v>
      </c>
      <c r="G191" s="41"/>
      <c r="H191" s="41"/>
      <c r="I191" s="212"/>
      <c r="J191" s="41"/>
      <c r="K191" s="41"/>
      <c r="L191" s="45"/>
      <c r="M191" s="213"/>
      <c r="N191" s="214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127</v>
      </c>
      <c r="AU191" s="18" t="s">
        <v>82</v>
      </c>
    </row>
    <row r="192" s="13" customFormat="1">
      <c r="A192" s="13"/>
      <c r="B192" s="229"/>
      <c r="C192" s="230"/>
      <c r="D192" s="215" t="s">
        <v>174</v>
      </c>
      <c r="E192" s="231" t="s">
        <v>19</v>
      </c>
      <c r="F192" s="232" t="s">
        <v>182</v>
      </c>
      <c r="G192" s="230"/>
      <c r="H192" s="231" t="s">
        <v>19</v>
      </c>
      <c r="I192" s="233"/>
      <c r="J192" s="230"/>
      <c r="K192" s="230"/>
      <c r="L192" s="234"/>
      <c r="M192" s="235"/>
      <c r="N192" s="236"/>
      <c r="O192" s="236"/>
      <c r="P192" s="236"/>
      <c r="Q192" s="236"/>
      <c r="R192" s="236"/>
      <c r="S192" s="236"/>
      <c r="T192" s="23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8" t="s">
        <v>174</v>
      </c>
      <c r="AU192" s="238" t="s">
        <v>82</v>
      </c>
      <c r="AV192" s="13" t="s">
        <v>80</v>
      </c>
      <c r="AW192" s="13" t="s">
        <v>33</v>
      </c>
      <c r="AX192" s="13" t="s">
        <v>72</v>
      </c>
      <c r="AY192" s="238" t="s">
        <v>119</v>
      </c>
    </row>
    <row r="193" s="14" customFormat="1">
      <c r="A193" s="14"/>
      <c r="B193" s="239"/>
      <c r="C193" s="240"/>
      <c r="D193" s="215" t="s">
        <v>174</v>
      </c>
      <c r="E193" s="241" t="s">
        <v>19</v>
      </c>
      <c r="F193" s="242" t="s">
        <v>553</v>
      </c>
      <c r="G193" s="240"/>
      <c r="H193" s="243">
        <v>1300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9" t="s">
        <v>174</v>
      </c>
      <c r="AU193" s="249" t="s">
        <v>82</v>
      </c>
      <c r="AV193" s="14" t="s">
        <v>82</v>
      </c>
      <c r="AW193" s="14" t="s">
        <v>33</v>
      </c>
      <c r="AX193" s="14" t="s">
        <v>72</v>
      </c>
      <c r="AY193" s="249" t="s">
        <v>119</v>
      </c>
    </row>
    <row r="194" s="13" customFormat="1">
      <c r="A194" s="13"/>
      <c r="B194" s="229"/>
      <c r="C194" s="230"/>
      <c r="D194" s="215" t="s">
        <v>174</v>
      </c>
      <c r="E194" s="231" t="s">
        <v>19</v>
      </c>
      <c r="F194" s="232" t="s">
        <v>416</v>
      </c>
      <c r="G194" s="230"/>
      <c r="H194" s="231" t="s">
        <v>19</v>
      </c>
      <c r="I194" s="233"/>
      <c r="J194" s="230"/>
      <c r="K194" s="230"/>
      <c r="L194" s="234"/>
      <c r="M194" s="235"/>
      <c r="N194" s="236"/>
      <c r="O194" s="236"/>
      <c r="P194" s="236"/>
      <c r="Q194" s="236"/>
      <c r="R194" s="236"/>
      <c r="S194" s="236"/>
      <c r="T194" s="23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8" t="s">
        <v>174</v>
      </c>
      <c r="AU194" s="238" t="s">
        <v>82</v>
      </c>
      <c r="AV194" s="13" t="s">
        <v>80</v>
      </c>
      <c r="AW194" s="13" t="s">
        <v>33</v>
      </c>
      <c r="AX194" s="13" t="s">
        <v>72</v>
      </c>
      <c r="AY194" s="238" t="s">
        <v>119</v>
      </c>
    </row>
    <row r="195" s="14" customFormat="1">
      <c r="A195" s="14"/>
      <c r="B195" s="239"/>
      <c r="C195" s="240"/>
      <c r="D195" s="215" t="s">
        <v>174</v>
      </c>
      <c r="E195" s="241" t="s">
        <v>19</v>
      </c>
      <c r="F195" s="242" t="s">
        <v>578</v>
      </c>
      <c r="G195" s="240"/>
      <c r="H195" s="243">
        <v>65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9" t="s">
        <v>174</v>
      </c>
      <c r="AU195" s="249" t="s">
        <v>82</v>
      </c>
      <c r="AV195" s="14" t="s">
        <v>82</v>
      </c>
      <c r="AW195" s="14" t="s">
        <v>33</v>
      </c>
      <c r="AX195" s="14" t="s">
        <v>72</v>
      </c>
      <c r="AY195" s="249" t="s">
        <v>119</v>
      </c>
    </row>
    <row r="196" s="15" customFormat="1">
      <c r="A196" s="15"/>
      <c r="B196" s="250"/>
      <c r="C196" s="251"/>
      <c r="D196" s="215" t="s">
        <v>174</v>
      </c>
      <c r="E196" s="252" t="s">
        <v>19</v>
      </c>
      <c r="F196" s="253" t="s">
        <v>183</v>
      </c>
      <c r="G196" s="251"/>
      <c r="H196" s="254">
        <v>1365</v>
      </c>
      <c r="I196" s="255"/>
      <c r="J196" s="251"/>
      <c r="K196" s="251"/>
      <c r="L196" s="256"/>
      <c r="M196" s="257"/>
      <c r="N196" s="258"/>
      <c r="O196" s="258"/>
      <c r="P196" s="258"/>
      <c r="Q196" s="258"/>
      <c r="R196" s="258"/>
      <c r="S196" s="258"/>
      <c r="T196" s="259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0" t="s">
        <v>174</v>
      </c>
      <c r="AU196" s="260" t="s">
        <v>82</v>
      </c>
      <c r="AV196" s="15" t="s">
        <v>143</v>
      </c>
      <c r="AW196" s="15" t="s">
        <v>4</v>
      </c>
      <c r="AX196" s="15" t="s">
        <v>80</v>
      </c>
      <c r="AY196" s="260" t="s">
        <v>119</v>
      </c>
    </row>
    <row r="197" s="2" customFormat="1" ht="24.15" customHeight="1">
      <c r="A197" s="39"/>
      <c r="B197" s="40"/>
      <c r="C197" s="197" t="s">
        <v>279</v>
      </c>
      <c r="D197" s="197" t="s">
        <v>120</v>
      </c>
      <c r="E197" s="198" t="s">
        <v>418</v>
      </c>
      <c r="F197" s="199" t="s">
        <v>419</v>
      </c>
      <c r="G197" s="200" t="s">
        <v>167</v>
      </c>
      <c r="H197" s="201">
        <v>18700</v>
      </c>
      <c r="I197" s="202"/>
      <c r="J197" s="203">
        <f>ROUND(I197*H197,2)</f>
        <v>0</v>
      </c>
      <c r="K197" s="199" t="s">
        <v>124</v>
      </c>
      <c r="L197" s="45"/>
      <c r="M197" s="204" t="s">
        <v>19</v>
      </c>
      <c r="N197" s="205" t="s">
        <v>43</v>
      </c>
      <c r="O197" s="85"/>
      <c r="P197" s="206">
        <f>O197*H197</f>
        <v>0</v>
      </c>
      <c r="Q197" s="206">
        <v>0</v>
      </c>
      <c r="R197" s="206">
        <f>Q197*H197</f>
        <v>0</v>
      </c>
      <c r="S197" s="206">
        <v>0</v>
      </c>
      <c r="T197" s="20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08" t="s">
        <v>143</v>
      </c>
      <c r="AT197" s="208" t="s">
        <v>120</v>
      </c>
      <c r="AU197" s="208" t="s">
        <v>82</v>
      </c>
      <c r="AY197" s="18" t="s">
        <v>119</v>
      </c>
      <c r="BE197" s="209">
        <f>IF(N197="základní",J197,0)</f>
        <v>0</v>
      </c>
      <c r="BF197" s="209">
        <f>IF(N197="snížená",J197,0)</f>
        <v>0</v>
      </c>
      <c r="BG197" s="209">
        <f>IF(N197="zákl. přenesená",J197,0)</f>
        <v>0</v>
      </c>
      <c r="BH197" s="209">
        <f>IF(N197="sníž. přenesená",J197,0)</f>
        <v>0</v>
      </c>
      <c r="BI197" s="209">
        <f>IF(N197="nulová",J197,0)</f>
        <v>0</v>
      </c>
      <c r="BJ197" s="18" t="s">
        <v>80</v>
      </c>
      <c r="BK197" s="209">
        <f>ROUND(I197*H197,2)</f>
        <v>0</v>
      </c>
      <c r="BL197" s="18" t="s">
        <v>143</v>
      </c>
      <c r="BM197" s="208" t="s">
        <v>186</v>
      </c>
    </row>
    <row r="198" s="2" customFormat="1">
      <c r="A198" s="39"/>
      <c r="B198" s="40"/>
      <c r="C198" s="41"/>
      <c r="D198" s="210" t="s">
        <v>127</v>
      </c>
      <c r="E198" s="41"/>
      <c r="F198" s="211" t="s">
        <v>420</v>
      </c>
      <c r="G198" s="41"/>
      <c r="H198" s="41"/>
      <c r="I198" s="212"/>
      <c r="J198" s="41"/>
      <c r="K198" s="41"/>
      <c r="L198" s="45"/>
      <c r="M198" s="213"/>
      <c r="N198" s="214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127</v>
      </c>
      <c r="AU198" s="18" t="s">
        <v>82</v>
      </c>
    </row>
    <row r="199" s="2" customFormat="1" ht="44.25" customHeight="1">
      <c r="A199" s="39"/>
      <c r="B199" s="40"/>
      <c r="C199" s="197" t="s">
        <v>7</v>
      </c>
      <c r="D199" s="197" t="s">
        <v>120</v>
      </c>
      <c r="E199" s="198" t="s">
        <v>421</v>
      </c>
      <c r="F199" s="199" t="s">
        <v>422</v>
      </c>
      <c r="G199" s="200" t="s">
        <v>167</v>
      </c>
      <c r="H199" s="201">
        <v>18400</v>
      </c>
      <c r="I199" s="202"/>
      <c r="J199" s="203">
        <f>ROUND(I199*H199,2)</f>
        <v>0</v>
      </c>
      <c r="K199" s="199" t="s">
        <v>124</v>
      </c>
      <c r="L199" s="45"/>
      <c r="M199" s="204" t="s">
        <v>19</v>
      </c>
      <c r="N199" s="205" t="s">
        <v>43</v>
      </c>
      <c r="O199" s="85"/>
      <c r="P199" s="206">
        <f>O199*H199</f>
        <v>0</v>
      </c>
      <c r="Q199" s="206">
        <v>0</v>
      </c>
      <c r="R199" s="206">
        <f>Q199*H199</f>
        <v>0</v>
      </c>
      <c r="S199" s="206">
        <v>0</v>
      </c>
      <c r="T199" s="20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08" t="s">
        <v>143</v>
      </c>
      <c r="AT199" s="208" t="s">
        <v>120</v>
      </c>
      <c r="AU199" s="208" t="s">
        <v>82</v>
      </c>
      <c r="AY199" s="18" t="s">
        <v>119</v>
      </c>
      <c r="BE199" s="209">
        <f>IF(N199="základní",J199,0)</f>
        <v>0</v>
      </c>
      <c r="BF199" s="209">
        <f>IF(N199="snížená",J199,0)</f>
        <v>0</v>
      </c>
      <c r="BG199" s="209">
        <f>IF(N199="zákl. přenesená",J199,0)</f>
        <v>0</v>
      </c>
      <c r="BH199" s="209">
        <f>IF(N199="sníž. přenesená",J199,0)</f>
        <v>0</v>
      </c>
      <c r="BI199" s="209">
        <f>IF(N199="nulová",J199,0)</f>
        <v>0</v>
      </c>
      <c r="BJ199" s="18" t="s">
        <v>80</v>
      </c>
      <c r="BK199" s="209">
        <f>ROUND(I199*H199,2)</f>
        <v>0</v>
      </c>
      <c r="BL199" s="18" t="s">
        <v>143</v>
      </c>
      <c r="BM199" s="208" t="s">
        <v>423</v>
      </c>
    </row>
    <row r="200" s="2" customFormat="1">
      <c r="A200" s="39"/>
      <c r="B200" s="40"/>
      <c r="C200" s="41"/>
      <c r="D200" s="210" t="s">
        <v>127</v>
      </c>
      <c r="E200" s="41"/>
      <c r="F200" s="211" t="s">
        <v>424</v>
      </c>
      <c r="G200" s="41"/>
      <c r="H200" s="41"/>
      <c r="I200" s="212"/>
      <c r="J200" s="41"/>
      <c r="K200" s="41"/>
      <c r="L200" s="45"/>
      <c r="M200" s="213"/>
      <c r="N200" s="214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127</v>
      </c>
      <c r="AU200" s="18" t="s">
        <v>82</v>
      </c>
    </row>
    <row r="201" s="2" customFormat="1" ht="24.15" customHeight="1">
      <c r="A201" s="39"/>
      <c r="B201" s="40"/>
      <c r="C201" s="197" t="s">
        <v>290</v>
      </c>
      <c r="D201" s="197" t="s">
        <v>120</v>
      </c>
      <c r="E201" s="198" t="s">
        <v>184</v>
      </c>
      <c r="F201" s="199" t="s">
        <v>185</v>
      </c>
      <c r="G201" s="200" t="s">
        <v>167</v>
      </c>
      <c r="H201" s="201">
        <v>18465</v>
      </c>
      <c r="I201" s="202"/>
      <c r="J201" s="203">
        <f>ROUND(I201*H201,2)</f>
        <v>0</v>
      </c>
      <c r="K201" s="199" t="s">
        <v>124</v>
      </c>
      <c r="L201" s="45"/>
      <c r="M201" s="204" t="s">
        <v>19</v>
      </c>
      <c r="N201" s="205" t="s">
        <v>43</v>
      </c>
      <c r="O201" s="85"/>
      <c r="P201" s="206">
        <f>O201*H201</f>
        <v>0</v>
      </c>
      <c r="Q201" s="206">
        <v>0</v>
      </c>
      <c r="R201" s="206">
        <f>Q201*H201</f>
        <v>0</v>
      </c>
      <c r="S201" s="206">
        <v>0</v>
      </c>
      <c r="T201" s="20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08" t="s">
        <v>143</v>
      </c>
      <c r="AT201" s="208" t="s">
        <v>120</v>
      </c>
      <c r="AU201" s="208" t="s">
        <v>82</v>
      </c>
      <c r="AY201" s="18" t="s">
        <v>119</v>
      </c>
      <c r="BE201" s="209">
        <f>IF(N201="základní",J201,0)</f>
        <v>0</v>
      </c>
      <c r="BF201" s="209">
        <f>IF(N201="snížená",J201,0)</f>
        <v>0</v>
      </c>
      <c r="BG201" s="209">
        <f>IF(N201="zákl. přenesená",J201,0)</f>
        <v>0</v>
      </c>
      <c r="BH201" s="209">
        <f>IF(N201="sníž. přenesená",J201,0)</f>
        <v>0</v>
      </c>
      <c r="BI201" s="209">
        <f>IF(N201="nulová",J201,0)</f>
        <v>0</v>
      </c>
      <c r="BJ201" s="18" t="s">
        <v>80</v>
      </c>
      <c r="BK201" s="209">
        <f>ROUND(I201*H201,2)</f>
        <v>0</v>
      </c>
      <c r="BL201" s="18" t="s">
        <v>143</v>
      </c>
      <c r="BM201" s="208" t="s">
        <v>425</v>
      </c>
    </row>
    <row r="202" s="2" customFormat="1">
      <c r="A202" s="39"/>
      <c r="B202" s="40"/>
      <c r="C202" s="41"/>
      <c r="D202" s="210" t="s">
        <v>127</v>
      </c>
      <c r="E202" s="41"/>
      <c r="F202" s="211" t="s">
        <v>187</v>
      </c>
      <c r="G202" s="41"/>
      <c r="H202" s="41"/>
      <c r="I202" s="212"/>
      <c r="J202" s="41"/>
      <c r="K202" s="41"/>
      <c r="L202" s="45"/>
      <c r="M202" s="213"/>
      <c r="N202" s="214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127</v>
      </c>
      <c r="AU202" s="18" t="s">
        <v>82</v>
      </c>
    </row>
    <row r="203" s="14" customFormat="1">
      <c r="A203" s="14"/>
      <c r="B203" s="239"/>
      <c r="C203" s="240"/>
      <c r="D203" s="215" t="s">
        <v>174</v>
      </c>
      <c r="E203" s="241" t="s">
        <v>19</v>
      </c>
      <c r="F203" s="242" t="s">
        <v>579</v>
      </c>
      <c r="G203" s="240"/>
      <c r="H203" s="243">
        <v>18400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9" t="s">
        <v>174</v>
      </c>
      <c r="AU203" s="249" t="s">
        <v>82</v>
      </c>
      <c r="AV203" s="14" t="s">
        <v>82</v>
      </c>
      <c r="AW203" s="14" t="s">
        <v>33</v>
      </c>
      <c r="AX203" s="14" t="s">
        <v>72</v>
      </c>
      <c r="AY203" s="249" t="s">
        <v>119</v>
      </c>
    </row>
    <row r="204" s="13" customFormat="1">
      <c r="A204" s="13"/>
      <c r="B204" s="229"/>
      <c r="C204" s="230"/>
      <c r="D204" s="215" t="s">
        <v>174</v>
      </c>
      <c r="E204" s="231" t="s">
        <v>19</v>
      </c>
      <c r="F204" s="232" t="s">
        <v>416</v>
      </c>
      <c r="G204" s="230"/>
      <c r="H204" s="231" t="s">
        <v>19</v>
      </c>
      <c r="I204" s="233"/>
      <c r="J204" s="230"/>
      <c r="K204" s="230"/>
      <c r="L204" s="234"/>
      <c r="M204" s="235"/>
      <c r="N204" s="236"/>
      <c r="O204" s="236"/>
      <c r="P204" s="236"/>
      <c r="Q204" s="236"/>
      <c r="R204" s="236"/>
      <c r="S204" s="236"/>
      <c r="T204" s="23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8" t="s">
        <v>174</v>
      </c>
      <c r="AU204" s="238" t="s">
        <v>82</v>
      </c>
      <c r="AV204" s="13" t="s">
        <v>80</v>
      </c>
      <c r="AW204" s="13" t="s">
        <v>33</v>
      </c>
      <c r="AX204" s="13" t="s">
        <v>72</v>
      </c>
      <c r="AY204" s="238" t="s">
        <v>119</v>
      </c>
    </row>
    <row r="205" s="14" customFormat="1">
      <c r="A205" s="14"/>
      <c r="B205" s="239"/>
      <c r="C205" s="240"/>
      <c r="D205" s="215" t="s">
        <v>174</v>
      </c>
      <c r="E205" s="241" t="s">
        <v>19</v>
      </c>
      <c r="F205" s="242" t="s">
        <v>578</v>
      </c>
      <c r="G205" s="240"/>
      <c r="H205" s="243">
        <v>65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9" t="s">
        <v>174</v>
      </c>
      <c r="AU205" s="249" t="s">
        <v>82</v>
      </c>
      <c r="AV205" s="14" t="s">
        <v>82</v>
      </c>
      <c r="AW205" s="14" t="s">
        <v>33</v>
      </c>
      <c r="AX205" s="14" t="s">
        <v>72</v>
      </c>
      <c r="AY205" s="249" t="s">
        <v>119</v>
      </c>
    </row>
    <row r="206" s="15" customFormat="1">
      <c r="A206" s="15"/>
      <c r="B206" s="250"/>
      <c r="C206" s="251"/>
      <c r="D206" s="215" t="s">
        <v>174</v>
      </c>
      <c r="E206" s="252" t="s">
        <v>19</v>
      </c>
      <c r="F206" s="253" t="s">
        <v>183</v>
      </c>
      <c r="G206" s="251"/>
      <c r="H206" s="254">
        <v>18465</v>
      </c>
      <c r="I206" s="255"/>
      <c r="J206" s="251"/>
      <c r="K206" s="251"/>
      <c r="L206" s="256"/>
      <c r="M206" s="257"/>
      <c r="N206" s="258"/>
      <c r="O206" s="258"/>
      <c r="P206" s="258"/>
      <c r="Q206" s="258"/>
      <c r="R206" s="258"/>
      <c r="S206" s="258"/>
      <c r="T206" s="259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0" t="s">
        <v>174</v>
      </c>
      <c r="AU206" s="260" t="s">
        <v>82</v>
      </c>
      <c r="AV206" s="15" t="s">
        <v>143</v>
      </c>
      <c r="AW206" s="15" t="s">
        <v>33</v>
      </c>
      <c r="AX206" s="15" t="s">
        <v>80</v>
      </c>
      <c r="AY206" s="260" t="s">
        <v>119</v>
      </c>
    </row>
    <row r="207" s="2" customFormat="1" ht="44.25" customHeight="1">
      <c r="A207" s="39"/>
      <c r="B207" s="40"/>
      <c r="C207" s="197" t="s">
        <v>295</v>
      </c>
      <c r="D207" s="197" t="s">
        <v>120</v>
      </c>
      <c r="E207" s="198" t="s">
        <v>188</v>
      </c>
      <c r="F207" s="199" t="s">
        <v>189</v>
      </c>
      <c r="G207" s="200" t="s">
        <v>167</v>
      </c>
      <c r="H207" s="201">
        <v>18165</v>
      </c>
      <c r="I207" s="202"/>
      <c r="J207" s="203">
        <f>ROUND(I207*H207,2)</f>
        <v>0</v>
      </c>
      <c r="K207" s="199" t="s">
        <v>124</v>
      </c>
      <c r="L207" s="45"/>
      <c r="M207" s="204" t="s">
        <v>19</v>
      </c>
      <c r="N207" s="205" t="s">
        <v>43</v>
      </c>
      <c r="O207" s="85"/>
      <c r="P207" s="206">
        <f>O207*H207</f>
        <v>0</v>
      </c>
      <c r="Q207" s="206">
        <v>0</v>
      </c>
      <c r="R207" s="206">
        <f>Q207*H207</f>
        <v>0</v>
      </c>
      <c r="S207" s="206">
        <v>0</v>
      </c>
      <c r="T207" s="20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08" t="s">
        <v>143</v>
      </c>
      <c r="AT207" s="208" t="s">
        <v>120</v>
      </c>
      <c r="AU207" s="208" t="s">
        <v>82</v>
      </c>
      <c r="AY207" s="18" t="s">
        <v>119</v>
      </c>
      <c r="BE207" s="209">
        <f>IF(N207="základní",J207,0)</f>
        <v>0</v>
      </c>
      <c r="BF207" s="209">
        <f>IF(N207="snížená",J207,0)</f>
        <v>0</v>
      </c>
      <c r="BG207" s="209">
        <f>IF(N207="zákl. přenesená",J207,0)</f>
        <v>0</v>
      </c>
      <c r="BH207" s="209">
        <f>IF(N207="sníž. přenesená",J207,0)</f>
        <v>0</v>
      </c>
      <c r="BI207" s="209">
        <f>IF(N207="nulová",J207,0)</f>
        <v>0</v>
      </c>
      <c r="BJ207" s="18" t="s">
        <v>80</v>
      </c>
      <c r="BK207" s="209">
        <f>ROUND(I207*H207,2)</f>
        <v>0</v>
      </c>
      <c r="BL207" s="18" t="s">
        <v>143</v>
      </c>
      <c r="BM207" s="208" t="s">
        <v>190</v>
      </c>
    </row>
    <row r="208" s="2" customFormat="1">
      <c r="A208" s="39"/>
      <c r="B208" s="40"/>
      <c r="C208" s="41"/>
      <c r="D208" s="210" t="s">
        <v>127</v>
      </c>
      <c r="E208" s="41"/>
      <c r="F208" s="211" t="s">
        <v>191</v>
      </c>
      <c r="G208" s="41"/>
      <c r="H208" s="41"/>
      <c r="I208" s="212"/>
      <c r="J208" s="41"/>
      <c r="K208" s="41"/>
      <c r="L208" s="45"/>
      <c r="M208" s="213"/>
      <c r="N208" s="214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127</v>
      </c>
      <c r="AU208" s="18" t="s">
        <v>82</v>
      </c>
    </row>
    <row r="209" s="14" customFormat="1">
      <c r="A209" s="14"/>
      <c r="B209" s="239"/>
      <c r="C209" s="240"/>
      <c r="D209" s="215" t="s">
        <v>174</v>
      </c>
      <c r="E209" s="241" t="s">
        <v>19</v>
      </c>
      <c r="F209" s="242" t="s">
        <v>580</v>
      </c>
      <c r="G209" s="240"/>
      <c r="H209" s="243">
        <v>18100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9" t="s">
        <v>174</v>
      </c>
      <c r="AU209" s="249" t="s">
        <v>82</v>
      </c>
      <c r="AV209" s="14" t="s">
        <v>82</v>
      </c>
      <c r="AW209" s="14" t="s">
        <v>33</v>
      </c>
      <c r="AX209" s="14" t="s">
        <v>72</v>
      </c>
      <c r="AY209" s="249" t="s">
        <v>119</v>
      </c>
    </row>
    <row r="210" s="13" customFormat="1">
      <c r="A210" s="13"/>
      <c r="B210" s="229"/>
      <c r="C210" s="230"/>
      <c r="D210" s="215" t="s">
        <v>174</v>
      </c>
      <c r="E210" s="231" t="s">
        <v>19</v>
      </c>
      <c r="F210" s="232" t="s">
        <v>416</v>
      </c>
      <c r="G210" s="230"/>
      <c r="H210" s="231" t="s">
        <v>19</v>
      </c>
      <c r="I210" s="233"/>
      <c r="J210" s="230"/>
      <c r="K210" s="230"/>
      <c r="L210" s="234"/>
      <c r="M210" s="235"/>
      <c r="N210" s="236"/>
      <c r="O210" s="236"/>
      <c r="P210" s="236"/>
      <c r="Q210" s="236"/>
      <c r="R210" s="236"/>
      <c r="S210" s="236"/>
      <c r="T210" s="23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8" t="s">
        <v>174</v>
      </c>
      <c r="AU210" s="238" t="s">
        <v>82</v>
      </c>
      <c r="AV210" s="13" t="s">
        <v>80</v>
      </c>
      <c r="AW210" s="13" t="s">
        <v>33</v>
      </c>
      <c r="AX210" s="13" t="s">
        <v>72</v>
      </c>
      <c r="AY210" s="238" t="s">
        <v>119</v>
      </c>
    </row>
    <row r="211" s="14" customFormat="1">
      <c r="A211" s="14"/>
      <c r="B211" s="239"/>
      <c r="C211" s="240"/>
      <c r="D211" s="215" t="s">
        <v>174</v>
      </c>
      <c r="E211" s="241" t="s">
        <v>19</v>
      </c>
      <c r="F211" s="242" t="s">
        <v>578</v>
      </c>
      <c r="G211" s="240"/>
      <c r="H211" s="243">
        <v>65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9" t="s">
        <v>174</v>
      </c>
      <c r="AU211" s="249" t="s">
        <v>82</v>
      </c>
      <c r="AV211" s="14" t="s">
        <v>82</v>
      </c>
      <c r="AW211" s="14" t="s">
        <v>33</v>
      </c>
      <c r="AX211" s="14" t="s">
        <v>72</v>
      </c>
      <c r="AY211" s="249" t="s">
        <v>119</v>
      </c>
    </row>
    <row r="212" s="15" customFormat="1">
      <c r="A212" s="15"/>
      <c r="B212" s="250"/>
      <c r="C212" s="251"/>
      <c r="D212" s="215" t="s">
        <v>174</v>
      </c>
      <c r="E212" s="252" t="s">
        <v>19</v>
      </c>
      <c r="F212" s="253" t="s">
        <v>183</v>
      </c>
      <c r="G212" s="251"/>
      <c r="H212" s="254">
        <v>18165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0" t="s">
        <v>174</v>
      </c>
      <c r="AU212" s="260" t="s">
        <v>82</v>
      </c>
      <c r="AV212" s="15" t="s">
        <v>143</v>
      </c>
      <c r="AW212" s="15" t="s">
        <v>33</v>
      </c>
      <c r="AX212" s="15" t="s">
        <v>80</v>
      </c>
      <c r="AY212" s="260" t="s">
        <v>119</v>
      </c>
    </row>
    <row r="213" s="2" customFormat="1" ht="37.8" customHeight="1">
      <c r="A213" s="39"/>
      <c r="B213" s="40"/>
      <c r="C213" s="197" t="s">
        <v>300</v>
      </c>
      <c r="D213" s="197" t="s">
        <v>120</v>
      </c>
      <c r="E213" s="198" t="s">
        <v>193</v>
      </c>
      <c r="F213" s="199" t="s">
        <v>194</v>
      </c>
      <c r="G213" s="200" t="s">
        <v>167</v>
      </c>
      <c r="H213" s="201">
        <v>3320</v>
      </c>
      <c r="I213" s="202"/>
      <c r="J213" s="203">
        <f>ROUND(I213*H213,2)</f>
        <v>0</v>
      </c>
      <c r="K213" s="199" t="s">
        <v>124</v>
      </c>
      <c r="L213" s="45"/>
      <c r="M213" s="204" t="s">
        <v>19</v>
      </c>
      <c r="N213" s="205" t="s">
        <v>43</v>
      </c>
      <c r="O213" s="85"/>
      <c r="P213" s="206">
        <f>O213*H213</f>
        <v>0</v>
      </c>
      <c r="Q213" s="206">
        <v>0.216</v>
      </c>
      <c r="R213" s="206">
        <f>Q213*H213</f>
        <v>717.12</v>
      </c>
      <c r="S213" s="206">
        <v>0</v>
      </c>
      <c r="T213" s="20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08" t="s">
        <v>143</v>
      </c>
      <c r="AT213" s="208" t="s">
        <v>120</v>
      </c>
      <c r="AU213" s="208" t="s">
        <v>82</v>
      </c>
      <c r="AY213" s="18" t="s">
        <v>119</v>
      </c>
      <c r="BE213" s="209">
        <f>IF(N213="základní",J213,0)</f>
        <v>0</v>
      </c>
      <c r="BF213" s="209">
        <f>IF(N213="snížená",J213,0)</f>
        <v>0</v>
      </c>
      <c r="BG213" s="209">
        <f>IF(N213="zákl. přenesená",J213,0)</f>
        <v>0</v>
      </c>
      <c r="BH213" s="209">
        <f>IF(N213="sníž. přenesená",J213,0)</f>
        <v>0</v>
      </c>
      <c r="BI213" s="209">
        <f>IF(N213="nulová",J213,0)</f>
        <v>0</v>
      </c>
      <c r="BJ213" s="18" t="s">
        <v>80</v>
      </c>
      <c r="BK213" s="209">
        <f>ROUND(I213*H213,2)</f>
        <v>0</v>
      </c>
      <c r="BL213" s="18" t="s">
        <v>143</v>
      </c>
      <c r="BM213" s="208" t="s">
        <v>195</v>
      </c>
    </row>
    <row r="214" s="2" customFormat="1">
      <c r="A214" s="39"/>
      <c r="B214" s="40"/>
      <c r="C214" s="41"/>
      <c r="D214" s="210" t="s">
        <v>127</v>
      </c>
      <c r="E214" s="41"/>
      <c r="F214" s="211" t="s">
        <v>196</v>
      </c>
      <c r="G214" s="41"/>
      <c r="H214" s="41"/>
      <c r="I214" s="212"/>
      <c r="J214" s="41"/>
      <c r="K214" s="41"/>
      <c r="L214" s="45"/>
      <c r="M214" s="213"/>
      <c r="N214" s="214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127</v>
      </c>
      <c r="AU214" s="18" t="s">
        <v>82</v>
      </c>
    </row>
    <row r="215" s="2" customFormat="1">
      <c r="A215" s="39"/>
      <c r="B215" s="40"/>
      <c r="C215" s="41"/>
      <c r="D215" s="215" t="s">
        <v>141</v>
      </c>
      <c r="E215" s="41"/>
      <c r="F215" s="216" t="s">
        <v>197</v>
      </c>
      <c r="G215" s="41"/>
      <c r="H215" s="41"/>
      <c r="I215" s="212"/>
      <c r="J215" s="41"/>
      <c r="K215" s="41"/>
      <c r="L215" s="45"/>
      <c r="M215" s="213"/>
      <c r="N215" s="214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141</v>
      </c>
      <c r="AU215" s="18" t="s">
        <v>82</v>
      </c>
    </row>
    <row r="216" s="2" customFormat="1" ht="37.8" customHeight="1">
      <c r="A216" s="39"/>
      <c r="B216" s="40"/>
      <c r="C216" s="197" t="s">
        <v>428</v>
      </c>
      <c r="D216" s="197" t="s">
        <v>120</v>
      </c>
      <c r="E216" s="198" t="s">
        <v>429</v>
      </c>
      <c r="F216" s="199" t="s">
        <v>430</v>
      </c>
      <c r="G216" s="200" t="s">
        <v>167</v>
      </c>
      <c r="H216" s="201">
        <v>25</v>
      </c>
      <c r="I216" s="202"/>
      <c r="J216" s="203">
        <f>ROUND(I216*H216,2)</f>
        <v>0</v>
      </c>
      <c r="K216" s="199" t="s">
        <v>124</v>
      </c>
      <c r="L216" s="45"/>
      <c r="M216" s="204" t="s">
        <v>19</v>
      </c>
      <c r="N216" s="205" t="s">
        <v>43</v>
      </c>
      <c r="O216" s="85"/>
      <c r="P216" s="206">
        <f>O216*H216</f>
        <v>0</v>
      </c>
      <c r="Q216" s="206">
        <v>0</v>
      </c>
      <c r="R216" s="206">
        <f>Q216*H216</f>
        <v>0</v>
      </c>
      <c r="S216" s="206">
        <v>0</v>
      </c>
      <c r="T216" s="20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08" t="s">
        <v>143</v>
      </c>
      <c r="AT216" s="208" t="s">
        <v>120</v>
      </c>
      <c r="AU216" s="208" t="s">
        <v>82</v>
      </c>
      <c r="AY216" s="18" t="s">
        <v>119</v>
      </c>
      <c r="BE216" s="209">
        <f>IF(N216="základní",J216,0)</f>
        <v>0</v>
      </c>
      <c r="BF216" s="209">
        <f>IF(N216="snížená",J216,0)</f>
        <v>0</v>
      </c>
      <c r="BG216" s="209">
        <f>IF(N216="zákl. přenesená",J216,0)</f>
        <v>0</v>
      </c>
      <c r="BH216" s="209">
        <f>IF(N216="sníž. přenesená",J216,0)</f>
        <v>0</v>
      </c>
      <c r="BI216" s="209">
        <f>IF(N216="nulová",J216,0)</f>
        <v>0</v>
      </c>
      <c r="BJ216" s="18" t="s">
        <v>80</v>
      </c>
      <c r="BK216" s="209">
        <f>ROUND(I216*H216,2)</f>
        <v>0</v>
      </c>
      <c r="BL216" s="18" t="s">
        <v>143</v>
      </c>
      <c r="BM216" s="208" t="s">
        <v>431</v>
      </c>
    </row>
    <row r="217" s="2" customFormat="1">
      <c r="A217" s="39"/>
      <c r="B217" s="40"/>
      <c r="C217" s="41"/>
      <c r="D217" s="210" t="s">
        <v>127</v>
      </c>
      <c r="E217" s="41"/>
      <c r="F217" s="211" t="s">
        <v>432</v>
      </c>
      <c r="G217" s="41"/>
      <c r="H217" s="41"/>
      <c r="I217" s="212"/>
      <c r="J217" s="41"/>
      <c r="K217" s="41"/>
      <c r="L217" s="45"/>
      <c r="M217" s="213"/>
      <c r="N217" s="214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127</v>
      </c>
      <c r="AU217" s="18" t="s">
        <v>82</v>
      </c>
    </row>
    <row r="218" s="13" customFormat="1">
      <c r="A218" s="13"/>
      <c r="B218" s="229"/>
      <c r="C218" s="230"/>
      <c r="D218" s="215" t="s">
        <v>174</v>
      </c>
      <c r="E218" s="231" t="s">
        <v>19</v>
      </c>
      <c r="F218" s="232" t="s">
        <v>323</v>
      </c>
      <c r="G218" s="230"/>
      <c r="H218" s="231" t="s">
        <v>19</v>
      </c>
      <c r="I218" s="233"/>
      <c r="J218" s="230"/>
      <c r="K218" s="230"/>
      <c r="L218" s="234"/>
      <c r="M218" s="235"/>
      <c r="N218" s="236"/>
      <c r="O218" s="236"/>
      <c r="P218" s="236"/>
      <c r="Q218" s="236"/>
      <c r="R218" s="236"/>
      <c r="S218" s="236"/>
      <c r="T218" s="23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8" t="s">
        <v>174</v>
      </c>
      <c r="AU218" s="238" t="s">
        <v>82</v>
      </c>
      <c r="AV218" s="13" t="s">
        <v>80</v>
      </c>
      <c r="AW218" s="13" t="s">
        <v>33</v>
      </c>
      <c r="AX218" s="13" t="s">
        <v>72</v>
      </c>
      <c r="AY218" s="238" t="s">
        <v>119</v>
      </c>
    </row>
    <row r="219" s="14" customFormat="1">
      <c r="A219" s="14"/>
      <c r="B219" s="239"/>
      <c r="C219" s="240"/>
      <c r="D219" s="215" t="s">
        <v>174</v>
      </c>
      <c r="E219" s="241" t="s">
        <v>19</v>
      </c>
      <c r="F219" s="242" t="s">
        <v>428</v>
      </c>
      <c r="G219" s="240"/>
      <c r="H219" s="243">
        <v>25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9" t="s">
        <v>174</v>
      </c>
      <c r="AU219" s="249" t="s">
        <v>82</v>
      </c>
      <c r="AV219" s="14" t="s">
        <v>82</v>
      </c>
      <c r="AW219" s="14" t="s">
        <v>33</v>
      </c>
      <c r="AX219" s="14" t="s">
        <v>72</v>
      </c>
      <c r="AY219" s="249" t="s">
        <v>119</v>
      </c>
    </row>
    <row r="220" s="15" customFormat="1">
      <c r="A220" s="15"/>
      <c r="B220" s="250"/>
      <c r="C220" s="251"/>
      <c r="D220" s="215" t="s">
        <v>174</v>
      </c>
      <c r="E220" s="252" t="s">
        <v>19</v>
      </c>
      <c r="F220" s="253" t="s">
        <v>183</v>
      </c>
      <c r="G220" s="251"/>
      <c r="H220" s="254">
        <v>25</v>
      </c>
      <c r="I220" s="255"/>
      <c r="J220" s="251"/>
      <c r="K220" s="251"/>
      <c r="L220" s="256"/>
      <c r="M220" s="257"/>
      <c r="N220" s="258"/>
      <c r="O220" s="258"/>
      <c r="P220" s="258"/>
      <c r="Q220" s="258"/>
      <c r="R220" s="258"/>
      <c r="S220" s="258"/>
      <c r="T220" s="259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0" t="s">
        <v>174</v>
      </c>
      <c r="AU220" s="260" t="s">
        <v>82</v>
      </c>
      <c r="AV220" s="15" t="s">
        <v>143</v>
      </c>
      <c r="AW220" s="15" t="s">
        <v>4</v>
      </c>
      <c r="AX220" s="15" t="s">
        <v>80</v>
      </c>
      <c r="AY220" s="260" t="s">
        <v>119</v>
      </c>
    </row>
    <row r="221" s="11" customFormat="1" ht="22.8" customHeight="1">
      <c r="A221" s="11"/>
      <c r="B221" s="183"/>
      <c r="C221" s="184"/>
      <c r="D221" s="185" t="s">
        <v>71</v>
      </c>
      <c r="E221" s="227" t="s">
        <v>209</v>
      </c>
      <c r="F221" s="227" t="s">
        <v>223</v>
      </c>
      <c r="G221" s="184"/>
      <c r="H221" s="184"/>
      <c r="I221" s="187"/>
      <c r="J221" s="228">
        <f>BK221</f>
        <v>0</v>
      </c>
      <c r="K221" s="184"/>
      <c r="L221" s="189"/>
      <c r="M221" s="190"/>
      <c r="N221" s="191"/>
      <c r="O221" s="191"/>
      <c r="P221" s="192">
        <f>SUM(P222:P301)</f>
        <v>0</v>
      </c>
      <c r="Q221" s="191"/>
      <c r="R221" s="192">
        <f>SUM(R222:R301)</f>
        <v>56.926137799999999</v>
      </c>
      <c r="S221" s="191"/>
      <c r="T221" s="193">
        <f>SUM(T222:T301)</f>
        <v>497.88800000000003</v>
      </c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R221" s="194" t="s">
        <v>80</v>
      </c>
      <c r="AT221" s="195" t="s">
        <v>71</v>
      </c>
      <c r="AU221" s="195" t="s">
        <v>80</v>
      </c>
      <c r="AY221" s="194" t="s">
        <v>119</v>
      </c>
      <c r="BK221" s="196">
        <f>SUM(BK222:BK301)</f>
        <v>0</v>
      </c>
    </row>
    <row r="222" s="2" customFormat="1" ht="24.15" customHeight="1">
      <c r="A222" s="39"/>
      <c r="B222" s="40"/>
      <c r="C222" s="197" t="s">
        <v>433</v>
      </c>
      <c r="D222" s="197" t="s">
        <v>120</v>
      </c>
      <c r="E222" s="198" t="s">
        <v>436</v>
      </c>
      <c r="F222" s="199" t="s">
        <v>437</v>
      </c>
      <c r="G222" s="200" t="s">
        <v>123</v>
      </c>
      <c r="H222" s="201">
        <v>280</v>
      </c>
      <c r="I222" s="202"/>
      <c r="J222" s="203">
        <f>ROUND(I222*H222,2)</f>
        <v>0</v>
      </c>
      <c r="K222" s="199" t="s">
        <v>124</v>
      </c>
      <c r="L222" s="45"/>
      <c r="M222" s="204" t="s">
        <v>19</v>
      </c>
      <c r="N222" s="205" t="s">
        <v>43</v>
      </c>
      <c r="O222" s="85"/>
      <c r="P222" s="206">
        <f>O222*H222</f>
        <v>0</v>
      </c>
      <c r="Q222" s="206">
        <v>0</v>
      </c>
      <c r="R222" s="206">
        <f>Q222*H222</f>
        <v>0</v>
      </c>
      <c r="S222" s="206">
        <v>0</v>
      </c>
      <c r="T222" s="20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08" t="s">
        <v>143</v>
      </c>
      <c r="AT222" s="208" t="s">
        <v>120</v>
      </c>
      <c r="AU222" s="208" t="s">
        <v>82</v>
      </c>
      <c r="AY222" s="18" t="s">
        <v>119</v>
      </c>
      <c r="BE222" s="209">
        <f>IF(N222="základní",J222,0)</f>
        <v>0</v>
      </c>
      <c r="BF222" s="209">
        <f>IF(N222="snížená",J222,0)</f>
        <v>0</v>
      </c>
      <c r="BG222" s="209">
        <f>IF(N222="zákl. přenesená",J222,0)</f>
        <v>0</v>
      </c>
      <c r="BH222" s="209">
        <f>IF(N222="sníž. přenesená",J222,0)</f>
        <v>0</v>
      </c>
      <c r="BI222" s="209">
        <f>IF(N222="nulová",J222,0)</f>
        <v>0</v>
      </c>
      <c r="BJ222" s="18" t="s">
        <v>80</v>
      </c>
      <c r="BK222" s="209">
        <f>ROUND(I222*H222,2)</f>
        <v>0</v>
      </c>
      <c r="BL222" s="18" t="s">
        <v>143</v>
      </c>
      <c r="BM222" s="208" t="s">
        <v>438</v>
      </c>
    </row>
    <row r="223" s="2" customFormat="1">
      <c r="A223" s="39"/>
      <c r="B223" s="40"/>
      <c r="C223" s="41"/>
      <c r="D223" s="210" t="s">
        <v>127</v>
      </c>
      <c r="E223" s="41"/>
      <c r="F223" s="211" t="s">
        <v>439</v>
      </c>
      <c r="G223" s="41"/>
      <c r="H223" s="41"/>
      <c r="I223" s="212"/>
      <c r="J223" s="41"/>
      <c r="K223" s="41"/>
      <c r="L223" s="45"/>
      <c r="M223" s="213"/>
      <c r="N223" s="214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127</v>
      </c>
      <c r="AU223" s="18" t="s">
        <v>82</v>
      </c>
    </row>
    <row r="224" s="2" customFormat="1" ht="16.5" customHeight="1">
      <c r="A224" s="39"/>
      <c r="B224" s="40"/>
      <c r="C224" s="261" t="s">
        <v>435</v>
      </c>
      <c r="D224" s="261" t="s">
        <v>210</v>
      </c>
      <c r="E224" s="262" t="s">
        <v>440</v>
      </c>
      <c r="F224" s="263" t="s">
        <v>441</v>
      </c>
      <c r="G224" s="264" t="s">
        <v>123</v>
      </c>
      <c r="H224" s="265">
        <v>280</v>
      </c>
      <c r="I224" s="266"/>
      <c r="J224" s="267">
        <f>ROUND(I224*H224,2)</f>
        <v>0</v>
      </c>
      <c r="K224" s="263" t="s">
        <v>124</v>
      </c>
      <c r="L224" s="268"/>
      <c r="M224" s="269" t="s">
        <v>19</v>
      </c>
      <c r="N224" s="270" t="s">
        <v>43</v>
      </c>
      <c r="O224" s="85"/>
      <c r="P224" s="206">
        <f>O224*H224</f>
        <v>0</v>
      </c>
      <c r="Q224" s="206">
        <v>0.0014499999999999999</v>
      </c>
      <c r="R224" s="206">
        <f>Q224*H224</f>
        <v>0.40599999999999997</v>
      </c>
      <c r="S224" s="206">
        <v>0</v>
      </c>
      <c r="T224" s="20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08" t="s">
        <v>198</v>
      </c>
      <c r="AT224" s="208" t="s">
        <v>210</v>
      </c>
      <c r="AU224" s="208" t="s">
        <v>82</v>
      </c>
      <c r="AY224" s="18" t="s">
        <v>119</v>
      </c>
      <c r="BE224" s="209">
        <f>IF(N224="základní",J224,0)</f>
        <v>0</v>
      </c>
      <c r="BF224" s="209">
        <f>IF(N224="snížená",J224,0)</f>
        <v>0</v>
      </c>
      <c r="BG224" s="209">
        <f>IF(N224="zákl. přenesená",J224,0)</f>
        <v>0</v>
      </c>
      <c r="BH224" s="209">
        <f>IF(N224="sníž. přenesená",J224,0)</f>
        <v>0</v>
      </c>
      <c r="BI224" s="209">
        <f>IF(N224="nulová",J224,0)</f>
        <v>0</v>
      </c>
      <c r="BJ224" s="18" t="s">
        <v>80</v>
      </c>
      <c r="BK224" s="209">
        <f>ROUND(I224*H224,2)</f>
        <v>0</v>
      </c>
      <c r="BL224" s="18" t="s">
        <v>143</v>
      </c>
      <c r="BM224" s="208" t="s">
        <v>442</v>
      </c>
    </row>
    <row r="225" s="2" customFormat="1" ht="37.8" customHeight="1">
      <c r="A225" s="39"/>
      <c r="B225" s="40"/>
      <c r="C225" s="197" t="s">
        <v>390</v>
      </c>
      <c r="D225" s="197" t="s">
        <v>120</v>
      </c>
      <c r="E225" s="198" t="s">
        <v>225</v>
      </c>
      <c r="F225" s="199" t="s">
        <v>226</v>
      </c>
      <c r="G225" s="200" t="s">
        <v>227</v>
      </c>
      <c r="H225" s="201">
        <v>6610</v>
      </c>
      <c r="I225" s="202"/>
      <c r="J225" s="203">
        <f>ROUND(I225*H225,2)</f>
        <v>0</v>
      </c>
      <c r="K225" s="199" t="s">
        <v>124</v>
      </c>
      <c r="L225" s="45"/>
      <c r="M225" s="204" t="s">
        <v>19</v>
      </c>
      <c r="N225" s="205" t="s">
        <v>43</v>
      </c>
      <c r="O225" s="85"/>
      <c r="P225" s="206">
        <f>O225*H225</f>
        <v>0</v>
      </c>
      <c r="Q225" s="206">
        <v>0</v>
      </c>
      <c r="R225" s="206">
        <f>Q225*H225</f>
        <v>0</v>
      </c>
      <c r="S225" s="206">
        <v>0</v>
      </c>
      <c r="T225" s="20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08" t="s">
        <v>143</v>
      </c>
      <c r="AT225" s="208" t="s">
        <v>120</v>
      </c>
      <c r="AU225" s="208" t="s">
        <v>82</v>
      </c>
      <c r="AY225" s="18" t="s">
        <v>119</v>
      </c>
      <c r="BE225" s="209">
        <f>IF(N225="základní",J225,0)</f>
        <v>0</v>
      </c>
      <c r="BF225" s="209">
        <f>IF(N225="snížená",J225,0)</f>
        <v>0</v>
      </c>
      <c r="BG225" s="209">
        <f>IF(N225="zákl. přenesená",J225,0)</f>
        <v>0</v>
      </c>
      <c r="BH225" s="209">
        <f>IF(N225="sníž. přenesená",J225,0)</f>
        <v>0</v>
      </c>
      <c r="BI225" s="209">
        <f>IF(N225="nulová",J225,0)</f>
        <v>0</v>
      </c>
      <c r="BJ225" s="18" t="s">
        <v>80</v>
      </c>
      <c r="BK225" s="209">
        <f>ROUND(I225*H225,2)</f>
        <v>0</v>
      </c>
      <c r="BL225" s="18" t="s">
        <v>143</v>
      </c>
      <c r="BM225" s="208" t="s">
        <v>228</v>
      </c>
    </row>
    <row r="226" s="2" customFormat="1">
      <c r="A226" s="39"/>
      <c r="B226" s="40"/>
      <c r="C226" s="41"/>
      <c r="D226" s="210" t="s">
        <v>127</v>
      </c>
      <c r="E226" s="41"/>
      <c r="F226" s="211" t="s">
        <v>229</v>
      </c>
      <c r="G226" s="41"/>
      <c r="H226" s="41"/>
      <c r="I226" s="212"/>
      <c r="J226" s="41"/>
      <c r="K226" s="41"/>
      <c r="L226" s="45"/>
      <c r="M226" s="213"/>
      <c r="N226" s="214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127</v>
      </c>
      <c r="AU226" s="18" t="s">
        <v>82</v>
      </c>
    </row>
    <row r="227" s="2" customFormat="1" ht="33" customHeight="1">
      <c r="A227" s="39"/>
      <c r="B227" s="40"/>
      <c r="C227" s="197" t="s">
        <v>443</v>
      </c>
      <c r="D227" s="197" t="s">
        <v>120</v>
      </c>
      <c r="E227" s="198" t="s">
        <v>231</v>
      </c>
      <c r="F227" s="199" t="s">
        <v>232</v>
      </c>
      <c r="G227" s="200" t="s">
        <v>227</v>
      </c>
      <c r="H227" s="201">
        <v>6610</v>
      </c>
      <c r="I227" s="202"/>
      <c r="J227" s="203">
        <f>ROUND(I227*H227,2)</f>
        <v>0</v>
      </c>
      <c r="K227" s="199" t="s">
        <v>124</v>
      </c>
      <c r="L227" s="45"/>
      <c r="M227" s="204" t="s">
        <v>19</v>
      </c>
      <c r="N227" s="205" t="s">
        <v>43</v>
      </c>
      <c r="O227" s="85"/>
      <c r="P227" s="206">
        <f>O227*H227</f>
        <v>0</v>
      </c>
      <c r="Q227" s="206">
        <v>0.00033</v>
      </c>
      <c r="R227" s="206">
        <f>Q227*H227</f>
        <v>2.1812999999999998</v>
      </c>
      <c r="S227" s="206">
        <v>0</v>
      </c>
      <c r="T227" s="20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08" t="s">
        <v>143</v>
      </c>
      <c r="AT227" s="208" t="s">
        <v>120</v>
      </c>
      <c r="AU227" s="208" t="s">
        <v>82</v>
      </c>
      <c r="AY227" s="18" t="s">
        <v>119</v>
      </c>
      <c r="BE227" s="209">
        <f>IF(N227="základní",J227,0)</f>
        <v>0</v>
      </c>
      <c r="BF227" s="209">
        <f>IF(N227="snížená",J227,0)</f>
        <v>0</v>
      </c>
      <c r="BG227" s="209">
        <f>IF(N227="zákl. přenesená",J227,0)</f>
        <v>0</v>
      </c>
      <c r="BH227" s="209">
        <f>IF(N227="sníž. přenesená",J227,0)</f>
        <v>0</v>
      </c>
      <c r="BI227" s="209">
        <f>IF(N227="nulová",J227,0)</f>
        <v>0</v>
      </c>
      <c r="BJ227" s="18" t="s">
        <v>80</v>
      </c>
      <c r="BK227" s="209">
        <f>ROUND(I227*H227,2)</f>
        <v>0</v>
      </c>
      <c r="BL227" s="18" t="s">
        <v>143</v>
      </c>
      <c r="BM227" s="208" t="s">
        <v>233</v>
      </c>
    </row>
    <row r="228" s="2" customFormat="1">
      <c r="A228" s="39"/>
      <c r="B228" s="40"/>
      <c r="C228" s="41"/>
      <c r="D228" s="210" t="s">
        <v>127</v>
      </c>
      <c r="E228" s="41"/>
      <c r="F228" s="211" t="s">
        <v>234</v>
      </c>
      <c r="G228" s="41"/>
      <c r="H228" s="41"/>
      <c r="I228" s="212"/>
      <c r="J228" s="41"/>
      <c r="K228" s="41"/>
      <c r="L228" s="45"/>
      <c r="M228" s="213"/>
      <c r="N228" s="214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127</v>
      </c>
      <c r="AU228" s="18" t="s">
        <v>82</v>
      </c>
    </row>
    <row r="229" s="2" customFormat="1" ht="33" customHeight="1">
      <c r="A229" s="39"/>
      <c r="B229" s="40"/>
      <c r="C229" s="197" t="s">
        <v>444</v>
      </c>
      <c r="D229" s="197" t="s">
        <v>120</v>
      </c>
      <c r="E229" s="198" t="s">
        <v>236</v>
      </c>
      <c r="F229" s="199" t="s">
        <v>237</v>
      </c>
      <c r="G229" s="200" t="s">
        <v>227</v>
      </c>
      <c r="H229" s="201">
        <v>141</v>
      </c>
      <c r="I229" s="202"/>
      <c r="J229" s="203">
        <f>ROUND(I229*H229,2)</f>
        <v>0</v>
      </c>
      <c r="K229" s="199" t="s">
        <v>124</v>
      </c>
      <c r="L229" s="45"/>
      <c r="M229" s="204" t="s">
        <v>19</v>
      </c>
      <c r="N229" s="205" t="s">
        <v>43</v>
      </c>
      <c r="O229" s="85"/>
      <c r="P229" s="206">
        <f>O229*H229</f>
        <v>0</v>
      </c>
      <c r="Q229" s="206">
        <v>0</v>
      </c>
      <c r="R229" s="206">
        <f>Q229*H229</f>
        <v>0</v>
      </c>
      <c r="S229" s="206">
        <v>0</v>
      </c>
      <c r="T229" s="20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08" t="s">
        <v>143</v>
      </c>
      <c r="AT229" s="208" t="s">
        <v>120</v>
      </c>
      <c r="AU229" s="208" t="s">
        <v>82</v>
      </c>
      <c r="AY229" s="18" t="s">
        <v>119</v>
      </c>
      <c r="BE229" s="209">
        <f>IF(N229="základní",J229,0)</f>
        <v>0</v>
      </c>
      <c r="BF229" s="209">
        <f>IF(N229="snížená",J229,0)</f>
        <v>0</v>
      </c>
      <c r="BG229" s="209">
        <f>IF(N229="zákl. přenesená",J229,0)</f>
        <v>0</v>
      </c>
      <c r="BH229" s="209">
        <f>IF(N229="sníž. přenesená",J229,0)</f>
        <v>0</v>
      </c>
      <c r="BI229" s="209">
        <f>IF(N229="nulová",J229,0)</f>
        <v>0</v>
      </c>
      <c r="BJ229" s="18" t="s">
        <v>80</v>
      </c>
      <c r="BK229" s="209">
        <f>ROUND(I229*H229,2)</f>
        <v>0</v>
      </c>
      <c r="BL229" s="18" t="s">
        <v>143</v>
      </c>
      <c r="BM229" s="208" t="s">
        <v>238</v>
      </c>
    </row>
    <row r="230" s="2" customFormat="1">
      <c r="A230" s="39"/>
      <c r="B230" s="40"/>
      <c r="C230" s="41"/>
      <c r="D230" s="210" t="s">
        <v>127</v>
      </c>
      <c r="E230" s="41"/>
      <c r="F230" s="211" t="s">
        <v>239</v>
      </c>
      <c r="G230" s="41"/>
      <c r="H230" s="41"/>
      <c r="I230" s="212"/>
      <c r="J230" s="41"/>
      <c r="K230" s="41"/>
      <c r="L230" s="45"/>
      <c r="M230" s="213"/>
      <c r="N230" s="214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127</v>
      </c>
      <c r="AU230" s="18" t="s">
        <v>82</v>
      </c>
    </row>
    <row r="231" s="13" customFormat="1">
      <c r="A231" s="13"/>
      <c r="B231" s="229"/>
      <c r="C231" s="230"/>
      <c r="D231" s="215" t="s">
        <v>174</v>
      </c>
      <c r="E231" s="231" t="s">
        <v>19</v>
      </c>
      <c r="F231" s="232" t="s">
        <v>244</v>
      </c>
      <c r="G231" s="230"/>
      <c r="H231" s="231" t="s">
        <v>19</v>
      </c>
      <c r="I231" s="233"/>
      <c r="J231" s="230"/>
      <c r="K231" s="230"/>
      <c r="L231" s="234"/>
      <c r="M231" s="235"/>
      <c r="N231" s="236"/>
      <c r="O231" s="236"/>
      <c r="P231" s="236"/>
      <c r="Q231" s="236"/>
      <c r="R231" s="236"/>
      <c r="S231" s="236"/>
      <c r="T231" s="23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8" t="s">
        <v>174</v>
      </c>
      <c r="AU231" s="238" t="s">
        <v>82</v>
      </c>
      <c r="AV231" s="13" t="s">
        <v>80</v>
      </c>
      <c r="AW231" s="13" t="s">
        <v>33</v>
      </c>
      <c r="AX231" s="13" t="s">
        <v>72</v>
      </c>
      <c r="AY231" s="238" t="s">
        <v>119</v>
      </c>
    </row>
    <row r="232" s="14" customFormat="1">
      <c r="A232" s="14"/>
      <c r="B232" s="239"/>
      <c r="C232" s="240"/>
      <c r="D232" s="215" t="s">
        <v>174</v>
      </c>
      <c r="E232" s="241" t="s">
        <v>19</v>
      </c>
      <c r="F232" s="242" t="s">
        <v>581</v>
      </c>
      <c r="G232" s="240"/>
      <c r="H232" s="243">
        <v>75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9" t="s">
        <v>174</v>
      </c>
      <c r="AU232" s="249" t="s">
        <v>82</v>
      </c>
      <c r="AV232" s="14" t="s">
        <v>82</v>
      </c>
      <c r="AW232" s="14" t="s">
        <v>33</v>
      </c>
      <c r="AX232" s="14" t="s">
        <v>72</v>
      </c>
      <c r="AY232" s="249" t="s">
        <v>119</v>
      </c>
    </row>
    <row r="233" s="13" customFormat="1">
      <c r="A233" s="13"/>
      <c r="B233" s="229"/>
      <c r="C233" s="230"/>
      <c r="D233" s="215" t="s">
        <v>174</v>
      </c>
      <c r="E233" s="231" t="s">
        <v>19</v>
      </c>
      <c r="F233" s="232" t="s">
        <v>311</v>
      </c>
      <c r="G233" s="230"/>
      <c r="H233" s="231" t="s">
        <v>19</v>
      </c>
      <c r="I233" s="233"/>
      <c r="J233" s="230"/>
      <c r="K233" s="230"/>
      <c r="L233" s="234"/>
      <c r="M233" s="235"/>
      <c r="N233" s="236"/>
      <c r="O233" s="236"/>
      <c r="P233" s="236"/>
      <c r="Q233" s="236"/>
      <c r="R233" s="236"/>
      <c r="S233" s="236"/>
      <c r="T233" s="23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8" t="s">
        <v>174</v>
      </c>
      <c r="AU233" s="238" t="s">
        <v>82</v>
      </c>
      <c r="AV233" s="13" t="s">
        <v>80</v>
      </c>
      <c r="AW233" s="13" t="s">
        <v>33</v>
      </c>
      <c r="AX233" s="13" t="s">
        <v>72</v>
      </c>
      <c r="AY233" s="238" t="s">
        <v>119</v>
      </c>
    </row>
    <row r="234" s="14" customFormat="1">
      <c r="A234" s="14"/>
      <c r="B234" s="239"/>
      <c r="C234" s="240"/>
      <c r="D234" s="215" t="s">
        <v>174</v>
      </c>
      <c r="E234" s="241" t="s">
        <v>19</v>
      </c>
      <c r="F234" s="242" t="s">
        <v>582</v>
      </c>
      <c r="G234" s="240"/>
      <c r="H234" s="243">
        <v>66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9" t="s">
        <v>174</v>
      </c>
      <c r="AU234" s="249" t="s">
        <v>82</v>
      </c>
      <c r="AV234" s="14" t="s">
        <v>82</v>
      </c>
      <c r="AW234" s="14" t="s">
        <v>33</v>
      </c>
      <c r="AX234" s="14" t="s">
        <v>72</v>
      </c>
      <c r="AY234" s="249" t="s">
        <v>119</v>
      </c>
    </row>
    <row r="235" s="2" customFormat="1" ht="55.5" customHeight="1">
      <c r="A235" s="39"/>
      <c r="B235" s="40"/>
      <c r="C235" s="197" t="s">
        <v>445</v>
      </c>
      <c r="D235" s="197" t="s">
        <v>120</v>
      </c>
      <c r="E235" s="198" t="s">
        <v>240</v>
      </c>
      <c r="F235" s="199" t="s">
        <v>241</v>
      </c>
      <c r="G235" s="200" t="s">
        <v>227</v>
      </c>
      <c r="H235" s="201">
        <v>75</v>
      </c>
      <c r="I235" s="202"/>
      <c r="J235" s="203">
        <f>ROUND(I235*H235,2)</f>
        <v>0</v>
      </c>
      <c r="K235" s="199" t="s">
        <v>124</v>
      </c>
      <c r="L235" s="45"/>
      <c r="M235" s="204" t="s">
        <v>19</v>
      </c>
      <c r="N235" s="205" t="s">
        <v>43</v>
      </c>
      <c r="O235" s="85"/>
      <c r="P235" s="206">
        <f>O235*H235</f>
        <v>0</v>
      </c>
      <c r="Q235" s="206">
        <v>0.00022000000000000001</v>
      </c>
      <c r="R235" s="206">
        <f>Q235*H235</f>
        <v>0.016500000000000001</v>
      </c>
      <c r="S235" s="206">
        <v>0</v>
      </c>
      <c r="T235" s="20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08" t="s">
        <v>143</v>
      </c>
      <c r="AT235" s="208" t="s">
        <v>120</v>
      </c>
      <c r="AU235" s="208" t="s">
        <v>82</v>
      </c>
      <c r="AY235" s="18" t="s">
        <v>119</v>
      </c>
      <c r="BE235" s="209">
        <f>IF(N235="základní",J235,0)</f>
        <v>0</v>
      </c>
      <c r="BF235" s="209">
        <f>IF(N235="snížená",J235,0)</f>
        <v>0</v>
      </c>
      <c r="BG235" s="209">
        <f>IF(N235="zákl. přenesená",J235,0)</f>
        <v>0</v>
      </c>
      <c r="BH235" s="209">
        <f>IF(N235="sníž. přenesená",J235,0)</f>
        <v>0</v>
      </c>
      <c r="BI235" s="209">
        <f>IF(N235="nulová",J235,0)</f>
        <v>0</v>
      </c>
      <c r="BJ235" s="18" t="s">
        <v>80</v>
      </c>
      <c r="BK235" s="209">
        <f>ROUND(I235*H235,2)</f>
        <v>0</v>
      </c>
      <c r="BL235" s="18" t="s">
        <v>143</v>
      </c>
      <c r="BM235" s="208" t="s">
        <v>242</v>
      </c>
    </row>
    <row r="236" s="2" customFormat="1">
      <c r="A236" s="39"/>
      <c r="B236" s="40"/>
      <c r="C236" s="41"/>
      <c r="D236" s="210" t="s">
        <v>127</v>
      </c>
      <c r="E236" s="41"/>
      <c r="F236" s="211" t="s">
        <v>243</v>
      </c>
      <c r="G236" s="41"/>
      <c r="H236" s="41"/>
      <c r="I236" s="212"/>
      <c r="J236" s="41"/>
      <c r="K236" s="41"/>
      <c r="L236" s="45"/>
      <c r="M236" s="213"/>
      <c r="N236" s="214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127</v>
      </c>
      <c r="AU236" s="18" t="s">
        <v>82</v>
      </c>
    </row>
    <row r="237" s="13" customFormat="1">
      <c r="A237" s="13"/>
      <c r="B237" s="229"/>
      <c r="C237" s="230"/>
      <c r="D237" s="215" t="s">
        <v>174</v>
      </c>
      <c r="E237" s="231" t="s">
        <v>19</v>
      </c>
      <c r="F237" s="232" t="s">
        <v>244</v>
      </c>
      <c r="G237" s="230"/>
      <c r="H237" s="231" t="s">
        <v>19</v>
      </c>
      <c r="I237" s="233"/>
      <c r="J237" s="230"/>
      <c r="K237" s="230"/>
      <c r="L237" s="234"/>
      <c r="M237" s="235"/>
      <c r="N237" s="236"/>
      <c r="O237" s="236"/>
      <c r="P237" s="236"/>
      <c r="Q237" s="236"/>
      <c r="R237" s="236"/>
      <c r="S237" s="236"/>
      <c r="T237" s="23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8" t="s">
        <v>174</v>
      </c>
      <c r="AU237" s="238" t="s">
        <v>82</v>
      </c>
      <c r="AV237" s="13" t="s">
        <v>80</v>
      </c>
      <c r="AW237" s="13" t="s">
        <v>33</v>
      </c>
      <c r="AX237" s="13" t="s">
        <v>72</v>
      </c>
      <c r="AY237" s="238" t="s">
        <v>119</v>
      </c>
    </row>
    <row r="238" s="14" customFormat="1">
      <c r="A238" s="14"/>
      <c r="B238" s="239"/>
      <c r="C238" s="240"/>
      <c r="D238" s="215" t="s">
        <v>174</v>
      </c>
      <c r="E238" s="241" t="s">
        <v>19</v>
      </c>
      <c r="F238" s="242" t="s">
        <v>581</v>
      </c>
      <c r="G238" s="240"/>
      <c r="H238" s="243">
        <v>75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9" t="s">
        <v>174</v>
      </c>
      <c r="AU238" s="249" t="s">
        <v>82</v>
      </c>
      <c r="AV238" s="14" t="s">
        <v>82</v>
      </c>
      <c r="AW238" s="14" t="s">
        <v>33</v>
      </c>
      <c r="AX238" s="14" t="s">
        <v>72</v>
      </c>
      <c r="AY238" s="249" t="s">
        <v>119</v>
      </c>
    </row>
    <row r="239" s="15" customFormat="1">
      <c r="A239" s="15"/>
      <c r="B239" s="250"/>
      <c r="C239" s="251"/>
      <c r="D239" s="215" t="s">
        <v>174</v>
      </c>
      <c r="E239" s="252" t="s">
        <v>19</v>
      </c>
      <c r="F239" s="253" t="s">
        <v>183</v>
      </c>
      <c r="G239" s="251"/>
      <c r="H239" s="254">
        <v>75</v>
      </c>
      <c r="I239" s="255"/>
      <c r="J239" s="251"/>
      <c r="K239" s="251"/>
      <c r="L239" s="256"/>
      <c r="M239" s="257"/>
      <c r="N239" s="258"/>
      <c r="O239" s="258"/>
      <c r="P239" s="258"/>
      <c r="Q239" s="258"/>
      <c r="R239" s="258"/>
      <c r="S239" s="258"/>
      <c r="T239" s="259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0" t="s">
        <v>174</v>
      </c>
      <c r="AU239" s="260" t="s">
        <v>82</v>
      </c>
      <c r="AV239" s="15" t="s">
        <v>143</v>
      </c>
      <c r="AW239" s="15" t="s">
        <v>4</v>
      </c>
      <c r="AX239" s="15" t="s">
        <v>80</v>
      </c>
      <c r="AY239" s="260" t="s">
        <v>119</v>
      </c>
    </row>
    <row r="240" s="2" customFormat="1" ht="62.7" customHeight="1">
      <c r="A240" s="39"/>
      <c r="B240" s="40"/>
      <c r="C240" s="197" t="s">
        <v>448</v>
      </c>
      <c r="D240" s="197" t="s">
        <v>120</v>
      </c>
      <c r="E240" s="198" t="s">
        <v>450</v>
      </c>
      <c r="F240" s="199" t="s">
        <v>451</v>
      </c>
      <c r="G240" s="200" t="s">
        <v>227</v>
      </c>
      <c r="H240" s="201">
        <v>5200</v>
      </c>
      <c r="I240" s="202"/>
      <c r="J240" s="203">
        <f>ROUND(I240*H240,2)</f>
        <v>0</v>
      </c>
      <c r="K240" s="199" t="s">
        <v>124</v>
      </c>
      <c r="L240" s="45"/>
      <c r="M240" s="204" t="s">
        <v>19</v>
      </c>
      <c r="N240" s="205" t="s">
        <v>43</v>
      </c>
      <c r="O240" s="85"/>
      <c r="P240" s="206">
        <f>O240*H240</f>
        <v>0</v>
      </c>
      <c r="Q240" s="206">
        <v>0</v>
      </c>
      <c r="R240" s="206">
        <f>Q240*H240</f>
        <v>0</v>
      </c>
      <c r="S240" s="206">
        <v>0</v>
      </c>
      <c r="T240" s="20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08" t="s">
        <v>143</v>
      </c>
      <c r="AT240" s="208" t="s">
        <v>120</v>
      </c>
      <c r="AU240" s="208" t="s">
        <v>82</v>
      </c>
      <c r="AY240" s="18" t="s">
        <v>119</v>
      </c>
      <c r="BE240" s="209">
        <f>IF(N240="základní",J240,0)</f>
        <v>0</v>
      </c>
      <c r="BF240" s="209">
        <f>IF(N240="snížená",J240,0)</f>
        <v>0</v>
      </c>
      <c r="BG240" s="209">
        <f>IF(N240="zákl. přenesená",J240,0)</f>
        <v>0</v>
      </c>
      <c r="BH240" s="209">
        <f>IF(N240="sníž. přenesená",J240,0)</f>
        <v>0</v>
      </c>
      <c r="BI240" s="209">
        <f>IF(N240="nulová",J240,0)</f>
        <v>0</v>
      </c>
      <c r="BJ240" s="18" t="s">
        <v>80</v>
      </c>
      <c r="BK240" s="209">
        <f>ROUND(I240*H240,2)</f>
        <v>0</v>
      </c>
      <c r="BL240" s="18" t="s">
        <v>143</v>
      </c>
      <c r="BM240" s="208" t="s">
        <v>452</v>
      </c>
    </row>
    <row r="241" s="2" customFormat="1">
      <c r="A241" s="39"/>
      <c r="B241" s="40"/>
      <c r="C241" s="41"/>
      <c r="D241" s="210" t="s">
        <v>127</v>
      </c>
      <c r="E241" s="41"/>
      <c r="F241" s="211" t="s">
        <v>453</v>
      </c>
      <c r="G241" s="41"/>
      <c r="H241" s="41"/>
      <c r="I241" s="212"/>
      <c r="J241" s="41"/>
      <c r="K241" s="41"/>
      <c r="L241" s="45"/>
      <c r="M241" s="213"/>
      <c r="N241" s="214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127</v>
      </c>
      <c r="AU241" s="18" t="s">
        <v>82</v>
      </c>
    </row>
    <row r="242" s="2" customFormat="1">
      <c r="A242" s="39"/>
      <c r="B242" s="40"/>
      <c r="C242" s="41"/>
      <c r="D242" s="215" t="s">
        <v>141</v>
      </c>
      <c r="E242" s="41"/>
      <c r="F242" s="216" t="s">
        <v>454</v>
      </c>
      <c r="G242" s="41"/>
      <c r="H242" s="41"/>
      <c r="I242" s="212"/>
      <c r="J242" s="41"/>
      <c r="K242" s="41"/>
      <c r="L242" s="45"/>
      <c r="M242" s="213"/>
      <c r="N242" s="214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141</v>
      </c>
      <c r="AU242" s="18" t="s">
        <v>82</v>
      </c>
    </row>
    <row r="243" s="2" customFormat="1" ht="66.75" customHeight="1">
      <c r="A243" s="39"/>
      <c r="B243" s="40"/>
      <c r="C243" s="197" t="s">
        <v>449</v>
      </c>
      <c r="D243" s="197" t="s">
        <v>120</v>
      </c>
      <c r="E243" s="198" t="s">
        <v>456</v>
      </c>
      <c r="F243" s="199" t="s">
        <v>457</v>
      </c>
      <c r="G243" s="200" t="s">
        <v>227</v>
      </c>
      <c r="H243" s="201">
        <v>28</v>
      </c>
      <c r="I243" s="202"/>
      <c r="J243" s="203">
        <f>ROUND(I243*H243,2)</f>
        <v>0</v>
      </c>
      <c r="K243" s="199" t="s">
        <v>124</v>
      </c>
      <c r="L243" s="45"/>
      <c r="M243" s="204" t="s">
        <v>19</v>
      </c>
      <c r="N243" s="205" t="s">
        <v>43</v>
      </c>
      <c r="O243" s="85"/>
      <c r="P243" s="206">
        <f>O243*H243</f>
        <v>0</v>
      </c>
      <c r="Q243" s="206">
        <v>0</v>
      </c>
      <c r="R243" s="206">
        <f>Q243*H243</f>
        <v>0</v>
      </c>
      <c r="S243" s="206">
        <v>0.085999999999999993</v>
      </c>
      <c r="T243" s="207">
        <f>S243*H243</f>
        <v>2.4079999999999999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08" t="s">
        <v>143</v>
      </c>
      <c r="AT243" s="208" t="s">
        <v>120</v>
      </c>
      <c r="AU243" s="208" t="s">
        <v>82</v>
      </c>
      <c r="AY243" s="18" t="s">
        <v>119</v>
      </c>
      <c r="BE243" s="209">
        <f>IF(N243="základní",J243,0)</f>
        <v>0</v>
      </c>
      <c r="BF243" s="209">
        <f>IF(N243="snížená",J243,0)</f>
        <v>0</v>
      </c>
      <c r="BG243" s="209">
        <f>IF(N243="zákl. přenesená",J243,0)</f>
        <v>0</v>
      </c>
      <c r="BH243" s="209">
        <f>IF(N243="sníž. přenesená",J243,0)</f>
        <v>0</v>
      </c>
      <c r="BI243" s="209">
        <f>IF(N243="nulová",J243,0)</f>
        <v>0</v>
      </c>
      <c r="BJ243" s="18" t="s">
        <v>80</v>
      </c>
      <c r="BK243" s="209">
        <f>ROUND(I243*H243,2)</f>
        <v>0</v>
      </c>
      <c r="BL243" s="18" t="s">
        <v>143</v>
      </c>
      <c r="BM243" s="208" t="s">
        <v>458</v>
      </c>
    </row>
    <row r="244" s="2" customFormat="1">
      <c r="A244" s="39"/>
      <c r="B244" s="40"/>
      <c r="C244" s="41"/>
      <c r="D244" s="210" t="s">
        <v>127</v>
      </c>
      <c r="E244" s="41"/>
      <c r="F244" s="211" t="s">
        <v>459</v>
      </c>
      <c r="G244" s="41"/>
      <c r="H244" s="41"/>
      <c r="I244" s="212"/>
      <c r="J244" s="41"/>
      <c r="K244" s="41"/>
      <c r="L244" s="45"/>
      <c r="M244" s="213"/>
      <c r="N244" s="214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127</v>
      </c>
      <c r="AU244" s="18" t="s">
        <v>82</v>
      </c>
    </row>
    <row r="245" s="13" customFormat="1">
      <c r="A245" s="13"/>
      <c r="B245" s="229"/>
      <c r="C245" s="230"/>
      <c r="D245" s="215" t="s">
        <v>174</v>
      </c>
      <c r="E245" s="231" t="s">
        <v>19</v>
      </c>
      <c r="F245" s="232" t="s">
        <v>460</v>
      </c>
      <c r="G245" s="230"/>
      <c r="H245" s="231" t="s">
        <v>19</v>
      </c>
      <c r="I245" s="233"/>
      <c r="J245" s="230"/>
      <c r="K245" s="230"/>
      <c r="L245" s="234"/>
      <c r="M245" s="235"/>
      <c r="N245" s="236"/>
      <c r="O245" s="236"/>
      <c r="P245" s="236"/>
      <c r="Q245" s="236"/>
      <c r="R245" s="236"/>
      <c r="S245" s="236"/>
      <c r="T245" s="23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8" t="s">
        <v>174</v>
      </c>
      <c r="AU245" s="238" t="s">
        <v>82</v>
      </c>
      <c r="AV245" s="13" t="s">
        <v>80</v>
      </c>
      <c r="AW245" s="13" t="s">
        <v>33</v>
      </c>
      <c r="AX245" s="13" t="s">
        <v>72</v>
      </c>
      <c r="AY245" s="238" t="s">
        <v>119</v>
      </c>
    </row>
    <row r="246" s="14" customFormat="1">
      <c r="A246" s="14"/>
      <c r="B246" s="239"/>
      <c r="C246" s="240"/>
      <c r="D246" s="215" t="s">
        <v>174</v>
      </c>
      <c r="E246" s="241" t="s">
        <v>19</v>
      </c>
      <c r="F246" s="242" t="s">
        <v>390</v>
      </c>
      <c r="G246" s="240"/>
      <c r="H246" s="243">
        <v>28</v>
      </c>
      <c r="I246" s="244"/>
      <c r="J246" s="240"/>
      <c r="K246" s="240"/>
      <c r="L246" s="245"/>
      <c r="M246" s="246"/>
      <c r="N246" s="247"/>
      <c r="O246" s="247"/>
      <c r="P246" s="247"/>
      <c r="Q246" s="247"/>
      <c r="R246" s="247"/>
      <c r="S246" s="247"/>
      <c r="T246" s="24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9" t="s">
        <v>174</v>
      </c>
      <c r="AU246" s="249" t="s">
        <v>82</v>
      </c>
      <c r="AV246" s="14" t="s">
        <v>82</v>
      </c>
      <c r="AW246" s="14" t="s">
        <v>33</v>
      </c>
      <c r="AX246" s="14" t="s">
        <v>72</v>
      </c>
      <c r="AY246" s="249" t="s">
        <v>119</v>
      </c>
    </row>
    <row r="247" s="15" customFormat="1">
      <c r="A247" s="15"/>
      <c r="B247" s="250"/>
      <c r="C247" s="251"/>
      <c r="D247" s="215" t="s">
        <v>174</v>
      </c>
      <c r="E247" s="252" t="s">
        <v>19</v>
      </c>
      <c r="F247" s="253" t="s">
        <v>183</v>
      </c>
      <c r="G247" s="251"/>
      <c r="H247" s="254">
        <v>28</v>
      </c>
      <c r="I247" s="255"/>
      <c r="J247" s="251"/>
      <c r="K247" s="251"/>
      <c r="L247" s="256"/>
      <c r="M247" s="257"/>
      <c r="N247" s="258"/>
      <c r="O247" s="258"/>
      <c r="P247" s="258"/>
      <c r="Q247" s="258"/>
      <c r="R247" s="258"/>
      <c r="S247" s="258"/>
      <c r="T247" s="259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0" t="s">
        <v>174</v>
      </c>
      <c r="AU247" s="260" t="s">
        <v>82</v>
      </c>
      <c r="AV247" s="15" t="s">
        <v>143</v>
      </c>
      <c r="AW247" s="15" t="s">
        <v>4</v>
      </c>
      <c r="AX247" s="15" t="s">
        <v>80</v>
      </c>
      <c r="AY247" s="260" t="s">
        <v>119</v>
      </c>
    </row>
    <row r="248" s="2" customFormat="1" ht="66.75" customHeight="1">
      <c r="A248" s="39"/>
      <c r="B248" s="40"/>
      <c r="C248" s="197" t="s">
        <v>455</v>
      </c>
      <c r="D248" s="197" t="s">
        <v>120</v>
      </c>
      <c r="E248" s="198" t="s">
        <v>249</v>
      </c>
      <c r="F248" s="199" t="s">
        <v>250</v>
      </c>
      <c r="G248" s="200" t="s">
        <v>167</v>
      </c>
      <c r="H248" s="201">
        <v>3320</v>
      </c>
      <c r="I248" s="202"/>
      <c r="J248" s="203">
        <f>ROUND(I248*H248,2)</f>
        <v>0</v>
      </c>
      <c r="K248" s="199" t="s">
        <v>124</v>
      </c>
      <c r="L248" s="45"/>
      <c r="M248" s="204" t="s">
        <v>19</v>
      </c>
      <c r="N248" s="205" t="s">
        <v>43</v>
      </c>
      <c r="O248" s="85"/>
      <c r="P248" s="206">
        <f>O248*H248</f>
        <v>0</v>
      </c>
      <c r="Q248" s="206">
        <v>0</v>
      </c>
      <c r="R248" s="206">
        <f>Q248*H248</f>
        <v>0</v>
      </c>
      <c r="S248" s="206">
        <v>0.126</v>
      </c>
      <c r="T248" s="207">
        <f>S248*H248</f>
        <v>418.31999999999999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08" t="s">
        <v>143</v>
      </c>
      <c r="AT248" s="208" t="s">
        <v>120</v>
      </c>
      <c r="AU248" s="208" t="s">
        <v>82</v>
      </c>
      <c r="AY248" s="18" t="s">
        <v>119</v>
      </c>
      <c r="BE248" s="209">
        <f>IF(N248="základní",J248,0)</f>
        <v>0</v>
      </c>
      <c r="BF248" s="209">
        <f>IF(N248="snížená",J248,0)</f>
        <v>0</v>
      </c>
      <c r="BG248" s="209">
        <f>IF(N248="zákl. přenesená",J248,0)</f>
        <v>0</v>
      </c>
      <c r="BH248" s="209">
        <f>IF(N248="sníž. přenesená",J248,0)</f>
        <v>0</v>
      </c>
      <c r="BI248" s="209">
        <f>IF(N248="nulová",J248,0)</f>
        <v>0</v>
      </c>
      <c r="BJ248" s="18" t="s">
        <v>80</v>
      </c>
      <c r="BK248" s="209">
        <f>ROUND(I248*H248,2)</f>
        <v>0</v>
      </c>
      <c r="BL248" s="18" t="s">
        <v>143</v>
      </c>
      <c r="BM248" s="208" t="s">
        <v>251</v>
      </c>
    </row>
    <row r="249" s="2" customFormat="1">
      <c r="A249" s="39"/>
      <c r="B249" s="40"/>
      <c r="C249" s="41"/>
      <c r="D249" s="210" t="s">
        <v>127</v>
      </c>
      <c r="E249" s="41"/>
      <c r="F249" s="211" t="s">
        <v>252</v>
      </c>
      <c r="G249" s="41"/>
      <c r="H249" s="41"/>
      <c r="I249" s="212"/>
      <c r="J249" s="41"/>
      <c r="K249" s="41"/>
      <c r="L249" s="45"/>
      <c r="M249" s="213"/>
      <c r="N249" s="214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127</v>
      </c>
      <c r="AU249" s="18" t="s">
        <v>82</v>
      </c>
    </row>
    <row r="250" s="2" customFormat="1" ht="62.7" customHeight="1">
      <c r="A250" s="39"/>
      <c r="B250" s="40"/>
      <c r="C250" s="197" t="s">
        <v>463</v>
      </c>
      <c r="D250" s="197" t="s">
        <v>120</v>
      </c>
      <c r="E250" s="198" t="s">
        <v>465</v>
      </c>
      <c r="F250" s="199" t="s">
        <v>466</v>
      </c>
      <c r="G250" s="200" t="s">
        <v>227</v>
      </c>
      <c r="H250" s="201">
        <v>42</v>
      </c>
      <c r="I250" s="202"/>
      <c r="J250" s="203">
        <f>ROUND(I250*H250,2)</f>
        <v>0</v>
      </c>
      <c r="K250" s="199" t="s">
        <v>124</v>
      </c>
      <c r="L250" s="45"/>
      <c r="M250" s="204" t="s">
        <v>19</v>
      </c>
      <c r="N250" s="205" t="s">
        <v>43</v>
      </c>
      <c r="O250" s="85"/>
      <c r="P250" s="206">
        <f>O250*H250</f>
        <v>0</v>
      </c>
      <c r="Q250" s="206">
        <v>0</v>
      </c>
      <c r="R250" s="206">
        <f>Q250*H250</f>
        <v>0</v>
      </c>
      <c r="S250" s="206">
        <v>0.97999999999999998</v>
      </c>
      <c r="T250" s="207">
        <f>S250*H250</f>
        <v>41.159999999999997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08" t="s">
        <v>143</v>
      </c>
      <c r="AT250" s="208" t="s">
        <v>120</v>
      </c>
      <c r="AU250" s="208" t="s">
        <v>82</v>
      </c>
      <c r="AY250" s="18" t="s">
        <v>119</v>
      </c>
      <c r="BE250" s="209">
        <f>IF(N250="základní",J250,0)</f>
        <v>0</v>
      </c>
      <c r="BF250" s="209">
        <f>IF(N250="snížená",J250,0)</f>
        <v>0</v>
      </c>
      <c r="BG250" s="209">
        <f>IF(N250="zákl. přenesená",J250,0)</f>
        <v>0</v>
      </c>
      <c r="BH250" s="209">
        <f>IF(N250="sníž. přenesená",J250,0)</f>
        <v>0</v>
      </c>
      <c r="BI250" s="209">
        <f>IF(N250="nulová",J250,0)</f>
        <v>0</v>
      </c>
      <c r="BJ250" s="18" t="s">
        <v>80</v>
      </c>
      <c r="BK250" s="209">
        <f>ROUND(I250*H250,2)</f>
        <v>0</v>
      </c>
      <c r="BL250" s="18" t="s">
        <v>143</v>
      </c>
      <c r="BM250" s="208" t="s">
        <v>467</v>
      </c>
    </row>
    <row r="251" s="2" customFormat="1">
      <c r="A251" s="39"/>
      <c r="B251" s="40"/>
      <c r="C251" s="41"/>
      <c r="D251" s="210" t="s">
        <v>127</v>
      </c>
      <c r="E251" s="41"/>
      <c r="F251" s="211" t="s">
        <v>468</v>
      </c>
      <c r="G251" s="41"/>
      <c r="H251" s="41"/>
      <c r="I251" s="212"/>
      <c r="J251" s="41"/>
      <c r="K251" s="41"/>
      <c r="L251" s="45"/>
      <c r="M251" s="213"/>
      <c r="N251" s="214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127</v>
      </c>
      <c r="AU251" s="18" t="s">
        <v>82</v>
      </c>
    </row>
    <row r="252" s="13" customFormat="1">
      <c r="A252" s="13"/>
      <c r="B252" s="229"/>
      <c r="C252" s="230"/>
      <c r="D252" s="215" t="s">
        <v>174</v>
      </c>
      <c r="E252" s="231" t="s">
        <v>19</v>
      </c>
      <c r="F252" s="232" t="s">
        <v>570</v>
      </c>
      <c r="G252" s="230"/>
      <c r="H252" s="231" t="s">
        <v>19</v>
      </c>
      <c r="I252" s="233"/>
      <c r="J252" s="230"/>
      <c r="K252" s="230"/>
      <c r="L252" s="234"/>
      <c r="M252" s="235"/>
      <c r="N252" s="236"/>
      <c r="O252" s="236"/>
      <c r="P252" s="236"/>
      <c r="Q252" s="236"/>
      <c r="R252" s="236"/>
      <c r="S252" s="236"/>
      <c r="T252" s="23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8" t="s">
        <v>174</v>
      </c>
      <c r="AU252" s="238" t="s">
        <v>82</v>
      </c>
      <c r="AV252" s="13" t="s">
        <v>80</v>
      </c>
      <c r="AW252" s="13" t="s">
        <v>33</v>
      </c>
      <c r="AX252" s="13" t="s">
        <v>72</v>
      </c>
      <c r="AY252" s="238" t="s">
        <v>119</v>
      </c>
    </row>
    <row r="253" s="14" customFormat="1">
      <c r="A253" s="14"/>
      <c r="B253" s="239"/>
      <c r="C253" s="240"/>
      <c r="D253" s="215" t="s">
        <v>174</v>
      </c>
      <c r="E253" s="241" t="s">
        <v>19</v>
      </c>
      <c r="F253" s="242" t="s">
        <v>469</v>
      </c>
      <c r="G253" s="240"/>
      <c r="H253" s="243">
        <v>8.5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9" t="s">
        <v>174</v>
      </c>
      <c r="AU253" s="249" t="s">
        <v>82</v>
      </c>
      <c r="AV253" s="14" t="s">
        <v>82</v>
      </c>
      <c r="AW253" s="14" t="s">
        <v>33</v>
      </c>
      <c r="AX253" s="14" t="s">
        <v>72</v>
      </c>
      <c r="AY253" s="249" t="s">
        <v>119</v>
      </c>
    </row>
    <row r="254" s="13" customFormat="1">
      <c r="A254" s="13"/>
      <c r="B254" s="229"/>
      <c r="C254" s="230"/>
      <c r="D254" s="215" t="s">
        <v>174</v>
      </c>
      <c r="E254" s="231" t="s">
        <v>19</v>
      </c>
      <c r="F254" s="232" t="s">
        <v>571</v>
      </c>
      <c r="G254" s="230"/>
      <c r="H254" s="231" t="s">
        <v>19</v>
      </c>
      <c r="I254" s="233"/>
      <c r="J254" s="230"/>
      <c r="K254" s="230"/>
      <c r="L254" s="234"/>
      <c r="M254" s="235"/>
      <c r="N254" s="236"/>
      <c r="O254" s="236"/>
      <c r="P254" s="236"/>
      <c r="Q254" s="236"/>
      <c r="R254" s="236"/>
      <c r="S254" s="236"/>
      <c r="T254" s="23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8" t="s">
        <v>174</v>
      </c>
      <c r="AU254" s="238" t="s">
        <v>82</v>
      </c>
      <c r="AV254" s="13" t="s">
        <v>80</v>
      </c>
      <c r="AW254" s="13" t="s">
        <v>33</v>
      </c>
      <c r="AX254" s="13" t="s">
        <v>72</v>
      </c>
      <c r="AY254" s="238" t="s">
        <v>119</v>
      </c>
    </row>
    <row r="255" s="14" customFormat="1">
      <c r="A255" s="14"/>
      <c r="B255" s="239"/>
      <c r="C255" s="240"/>
      <c r="D255" s="215" t="s">
        <v>174</v>
      </c>
      <c r="E255" s="241" t="s">
        <v>19</v>
      </c>
      <c r="F255" s="242" t="s">
        <v>583</v>
      </c>
      <c r="G255" s="240"/>
      <c r="H255" s="243">
        <v>7.5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9" t="s">
        <v>174</v>
      </c>
      <c r="AU255" s="249" t="s">
        <v>82</v>
      </c>
      <c r="AV255" s="14" t="s">
        <v>82</v>
      </c>
      <c r="AW255" s="14" t="s">
        <v>33</v>
      </c>
      <c r="AX255" s="14" t="s">
        <v>72</v>
      </c>
      <c r="AY255" s="249" t="s">
        <v>119</v>
      </c>
    </row>
    <row r="256" s="13" customFormat="1">
      <c r="A256" s="13"/>
      <c r="B256" s="229"/>
      <c r="C256" s="230"/>
      <c r="D256" s="215" t="s">
        <v>174</v>
      </c>
      <c r="E256" s="231" t="s">
        <v>19</v>
      </c>
      <c r="F256" s="232" t="s">
        <v>572</v>
      </c>
      <c r="G256" s="230"/>
      <c r="H256" s="231" t="s">
        <v>19</v>
      </c>
      <c r="I256" s="233"/>
      <c r="J256" s="230"/>
      <c r="K256" s="230"/>
      <c r="L256" s="234"/>
      <c r="M256" s="235"/>
      <c r="N256" s="236"/>
      <c r="O256" s="236"/>
      <c r="P256" s="236"/>
      <c r="Q256" s="236"/>
      <c r="R256" s="236"/>
      <c r="S256" s="236"/>
      <c r="T256" s="23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8" t="s">
        <v>174</v>
      </c>
      <c r="AU256" s="238" t="s">
        <v>82</v>
      </c>
      <c r="AV256" s="13" t="s">
        <v>80</v>
      </c>
      <c r="AW256" s="13" t="s">
        <v>33</v>
      </c>
      <c r="AX256" s="13" t="s">
        <v>72</v>
      </c>
      <c r="AY256" s="238" t="s">
        <v>119</v>
      </c>
    </row>
    <row r="257" s="14" customFormat="1">
      <c r="A257" s="14"/>
      <c r="B257" s="239"/>
      <c r="C257" s="240"/>
      <c r="D257" s="215" t="s">
        <v>174</v>
      </c>
      <c r="E257" s="241" t="s">
        <v>19</v>
      </c>
      <c r="F257" s="242" t="s">
        <v>583</v>
      </c>
      <c r="G257" s="240"/>
      <c r="H257" s="243">
        <v>7.5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9" t="s">
        <v>174</v>
      </c>
      <c r="AU257" s="249" t="s">
        <v>82</v>
      </c>
      <c r="AV257" s="14" t="s">
        <v>82</v>
      </c>
      <c r="AW257" s="14" t="s">
        <v>33</v>
      </c>
      <c r="AX257" s="14" t="s">
        <v>72</v>
      </c>
      <c r="AY257" s="249" t="s">
        <v>119</v>
      </c>
    </row>
    <row r="258" s="13" customFormat="1">
      <c r="A258" s="13"/>
      <c r="B258" s="229"/>
      <c r="C258" s="230"/>
      <c r="D258" s="215" t="s">
        <v>174</v>
      </c>
      <c r="E258" s="231" t="s">
        <v>19</v>
      </c>
      <c r="F258" s="232" t="s">
        <v>573</v>
      </c>
      <c r="G258" s="230"/>
      <c r="H258" s="231" t="s">
        <v>19</v>
      </c>
      <c r="I258" s="233"/>
      <c r="J258" s="230"/>
      <c r="K258" s="230"/>
      <c r="L258" s="234"/>
      <c r="M258" s="235"/>
      <c r="N258" s="236"/>
      <c r="O258" s="236"/>
      <c r="P258" s="236"/>
      <c r="Q258" s="236"/>
      <c r="R258" s="236"/>
      <c r="S258" s="236"/>
      <c r="T258" s="23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8" t="s">
        <v>174</v>
      </c>
      <c r="AU258" s="238" t="s">
        <v>82</v>
      </c>
      <c r="AV258" s="13" t="s">
        <v>80</v>
      </c>
      <c r="AW258" s="13" t="s">
        <v>33</v>
      </c>
      <c r="AX258" s="13" t="s">
        <v>72</v>
      </c>
      <c r="AY258" s="238" t="s">
        <v>119</v>
      </c>
    </row>
    <row r="259" s="14" customFormat="1">
      <c r="A259" s="14"/>
      <c r="B259" s="239"/>
      <c r="C259" s="240"/>
      <c r="D259" s="215" t="s">
        <v>174</v>
      </c>
      <c r="E259" s="241" t="s">
        <v>19</v>
      </c>
      <c r="F259" s="242" t="s">
        <v>584</v>
      </c>
      <c r="G259" s="240"/>
      <c r="H259" s="243">
        <v>9.5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9" t="s">
        <v>174</v>
      </c>
      <c r="AU259" s="249" t="s">
        <v>82</v>
      </c>
      <c r="AV259" s="14" t="s">
        <v>82</v>
      </c>
      <c r="AW259" s="14" t="s">
        <v>33</v>
      </c>
      <c r="AX259" s="14" t="s">
        <v>72</v>
      </c>
      <c r="AY259" s="249" t="s">
        <v>119</v>
      </c>
    </row>
    <row r="260" s="13" customFormat="1">
      <c r="A260" s="13"/>
      <c r="B260" s="229"/>
      <c r="C260" s="230"/>
      <c r="D260" s="215" t="s">
        <v>174</v>
      </c>
      <c r="E260" s="231" t="s">
        <v>19</v>
      </c>
      <c r="F260" s="232" t="s">
        <v>574</v>
      </c>
      <c r="G260" s="230"/>
      <c r="H260" s="231" t="s">
        <v>19</v>
      </c>
      <c r="I260" s="233"/>
      <c r="J260" s="230"/>
      <c r="K260" s="230"/>
      <c r="L260" s="234"/>
      <c r="M260" s="235"/>
      <c r="N260" s="236"/>
      <c r="O260" s="236"/>
      <c r="P260" s="236"/>
      <c r="Q260" s="236"/>
      <c r="R260" s="236"/>
      <c r="S260" s="236"/>
      <c r="T260" s="23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8" t="s">
        <v>174</v>
      </c>
      <c r="AU260" s="238" t="s">
        <v>82</v>
      </c>
      <c r="AV260" s="13" t="s">
        <v>80</v>
      </c>
      <c r="AW260" s="13" t="s">
        <v>33</v>
      </c>
      <c r="AX260" s="13" t="s">
        <v>72</v>
      </c>
      <c r="AY260" s="238" t="s">
        <v>119</v>
      </c>
    </row>
    <row r="261" s="14" customFormat="1">
      <c r="A261" s="14"/>
      <c r="B261" s="239"/>
      <c r="C261" s="240"/>
      <c r="D261" s="215" t="s">
        <v>174</v>
      </c>
      <c r="E261" s="241" t="s">
        <v>19</v>
      </c>
      <c r="F261" s="242" t="s">
        <v>209</v>
      </c>
      <c r="G261" s="240"/>
      <c r="H261" s="243">
        <v>9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9" t="s">
        <v>174</v>
      </c>
      <c r="AU261" s="249" t="s">
        <v>82</v>
      </c>
      <c r="AV261" s="14" t="s">
        <v>82</v>
      </c>
      <c r="AW261" s="14" t="s">
        <v>33</v>
      </c>
      <c r="AX261" s="14" t="s">
        <v>72</v>
      </c>
      <c r="AY261" s="249" t="s">
        <v>119</v>
      </c>
    </row>
    <row r="262" s="2" customFormat="1" ht="49.05" customHeight="1">
      <c r="A262" s="39"/>
      <c r="B262" s="40"/>
      <c r="C262" s="197" t="s">
        <v>464</v>
      </c>
      <c r="D262" s="197" t="s">
        <v>120</v>
      </c>
      <c r="E262" s="198" t="s">
        <v>476</v>
      </c>
      <c r="F262" s="199" t="s">
        <v>477</v>
      </c>
      <c r="G262" s="200" t="s">
        <v>320</v>
      </c>
      <c r="H262" s="201">
        <v>15</v>
      </c>
      <c r="I262" s="202"/>
      <c r="J262" s="203">
        <f>ROUND(I262*H262,2)</f>
        <v>0</v>
      </c>
      <c r="K262" s="199" t="s">
        <v>124</v>
      </c>
      <c r="L262" s="45"/>
      <c r="M262" s="204" t="s">
        <v>19</v>
      </c>
      <c r="N262" s="205" t="s">
        <v>43</v>
      </c>
      <c r="O262" s="85"/>
      <c r="P262" s="206">
        <f>O262*H262</f>
        <v>0</v>
      </c>
      <c r="Q262" s="206">
        <v>0</v>
      </c>
      <c r="R262" s="206">
        <f>Q262*H262</f>
        <v>0</v>
      </c>
      <c r="S262" s="206">
        <v>2.3999999999999999</v>
      </c>
      <c r="T262" s="207">
        <f>S262*H262</f>
        <v>36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08" t="s">
        <v>143</v>
      </c>
      <c r="AT262" s="208" t="s">
        <v>120</v>
      </c>
      <c r="AU262" s="208" t="s">
        <v>82</v>
      </c>
      <c r="AY262" s="18" t="s">
        <v>119</v>
      </c>
      <c r="BE262" s="209">
        <f>IF(N262="základní",J262,0)</f>
        <v>0</v>
      </c>
      <c r="BF262" s="209">
        <f>IF(N262="snížená",J262,0)</f>
        <v>0</v>
      </c>
      <c r="BG262" s="209">
        <f>IF(N262="zákl. přenesená",J262,0)</f>
        <v>0</v>
      </c>
      <c r="BH262" s="209">
        <f>IF(N262="sníž. přenesená",J262,0)</f>
        <v>0</v>
      </c>
      <c r="BI262" s="209">
        <f>IF(N262="nulová",J262,0)</f>
        <v>0</v>
      </c>
      <c r="BJ262" s="18" t="s">
        <v>80</v>
      </c>
      <c r="BK262" s="209">
        <f>ROUND(I262*H262,2)</f>
        <v>0</v>
      </c>
      <c r="BL262" s="18" t="s">
        <v>143</v>
      </c>
      <c r="BM262" s="208" t="s">
        <v>478</v>
      </c>
    </row>
    <row r="263" s="2" customFormat="1">
      <c r="A263" s="39"/>
      <c r="B263" s="40"/>
      <c r="C263" s="41"/>
      <c r="D263" s="210" t="s">
        <v>127</v>
      </c>
      <c r="E263" s="41"/>
      <c r="F263" s="211" t="s">
        <v>479</v>
      </c>
      <c r="G263" s="41"/>
      <c r="H263" s="41"/>
      <c r="I263" s="212"/>
      <c r="J263" s="41"/>
      <c r="K263" s="41"/>
      <c r="L263" s="45"/>
      <c r="M263" s="213"/>
      <c r="N263" s="214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127</v>
      </c>
      <c r="AU263" s="18" t="s">
        <v>82</v>
      </c>
    </row>
    <row r="264" s="13" customFormat="1">
      <c r="A264" s="13"/>
      <c r="B264" s="229"/>
      <c r="C264" s="230"/>
      <c r="D264" s="215" t="s">
        <v>174</v>
      </c>
      <c r="E264" s="231" t="s">
        <v>19</v>
      </c>
      <c r="F264" s="232" t="s">
        <v>480</v>
      </c>
      <c r="G264" s="230"/>
      <c r="H264" s="231" t="s">
        <v>19</v>
      </c>
      <c r="I264" s="233"/>
      <c r="J264" s="230"/>
      <c r="K264" s="230"/>
      <c r="L264" s="234"/>
      <c r="M264" s="235"/>
      <c r="N264" s="236"/>
      <c r="O264" s="236"/>
      <c r="P264" s="236"/>
      <c r="Q264" s="236"/>
      <c r="R264" s="236"/>
      <c r="S264" s="236"/>
      <c r="T264" s="23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8" t="s">
        <v>174</v>
      </c>
      <c r="AU264" s="238" t="s">
        <v>82</v>
      </c>
      <c r="AV264" s="13" t="s">
        <v>80</v>
      </c>
      <c r="AW264" s="13" t="s">
        <v>33</v>
      </c>
      <c r="AX264" s="13" t="s">
        <v>72</v>
      </c>
      <c r="AY264" s="238" t="s">
        <v>119</v>
      </c>
    </row>
    <row r="265" s="13" customFormat="1">
      <c r="A265" s="13"/>
      <c r="B265" s="229"/>
      <c r="C265" s="230"/>
      <c r="D265" s="215" t="s">
        <v>174</v>
      </c>
      <c r="E265" s="231" t="s">
        <v>19</v>
      </c>
      <c r="F265" s="232" t="s">
        <v>570</v>
      </c>
      <c r="G265" s="230"/>
      <c r="H265" s="231" t="s">
        <v>19</v>
      </c>
      <c r="I265" s="233"/>
      <c r="J265" s="230"/>
      <c r="K265" s="230"/>
      <c r="L265" s="234"/>
      <c r="M265" s="235"/>
      <c r="N265" s="236"/>
      <c r="O265" s="236"/>
      <c r="P265" s="236"/>
      <c r="Q265" s="236"/>
      <c r="R265" s="236"/>
      <c r="S265" s="236"/>
      <c r="T265" s="23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8" t="s">
        <v>174</v>
      </c>
      <c r="AU265" s="238" t="s">
        <v>82</v>
      </c>
      <c r="AV265" s="13" t="s">
        <v>80</v>
      </c>
      <c r="AW265" s="13" t="s">
        <v>33</v>
      </c>
      <c r="AX265" s="13" t="s">
        <v>72</v>
      </c>
      <c r="AY265" s="238" t="s">
        <v>119</v>
      </c>
    </row>
    <row r="266" s="14" customFormat="1">
      <c r="A266" s="14"/>
      <c r="B266" s="239"/>
      <c r="C266" s="240"/>
      <c r="D266" s="215" t="s">
        <v>174</v>
      </c>
      <c r="E266" s="241" t="s">
        <v>19</v>
      </c>
      <c r="F266" s="242" t="s">
        <v>481</v>
      </c>
      <c r="G266" s="240"/>
      <c r="H266" s="243">
        <v>3</v>
      </c>
      <c r="I266" s="244"/>
      <c r="J266" s="240"/>
      <c r="K266" s="240"/>
      <c r="L266" s="245"/>
      <c r="M266" s="246"/>
      <c r="N266" s="247"/>
      <c r="O266" s="247"/>
      <c r="P266" s="247"/>
      <c r="Q266" s="247"/>
      <c r="R266" s="247"/>
      <c r="S266" s="247"/>
      <c r="T266" s="24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9" t="s">
        <v>174</v>
      </c>
      <c r="AU266" s="249" t="s">
        <v>82</v>
      </c>
      <c r="AV266" s="14" t="s">
        <v>82</v>
      </c>
      <c r="AW266" s="14" t="s">
        <v>33</v>
      </c>
      <c r="AX266" s="14" t="s">
        <v>72</v>
      </c>
      <c r="AY266" s="249" t="s">
        <v>119</v>
      </c>
    </row>
    <row r="267" s="13" customFormat="1">
      <c r="A267" s="13"/>
      <c r="B267" s="229"/>
      <c r="C267" s="230"/>
      <c r="D267" s="215" t="s">
        <v>174</v>
      </c>
      <c r="E267" s="231" t="s">
        <v>19</v>
      </c>
      <c r="F267" s="232" t="s">
        <v>571</v>
      </c>
      <c r="G267" s="230"/>
      <c r="H267" s="231" t="s">
        <v>19</v>
      </c>
      <c r="I267" s="233"/>
      <c r="J267" s="230"/>
      <c r="K267" s="230"/>
      <c r="L267" s="234"/>
      <c r="M267" s="235"/>
      <c r="N267" s="236"/>
      <c r="O267" s="236"/>
      <c r="P267" s="236"/>
      <c r="Q267" s="236"/>
      <c r="R267" s="236"/>
      <c r="S267" s="236"/>
      <c r="T267" s="23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8" t="s">
        <v>174</v>
      </c>
      <c r="AU267" s="238" t="s">
        <v>82</v>
      </c>
      <c r="AV267" s="13" t="s">
        <v>80</v>
      </c>
      <c r="AW267" s="13" t="s">
        <v>33</v>
      </c>
      <c r="AX267" s="13" t="s">
        <v>72</v>
      </c>
      <c r="AY267" s="238" t="s">
        <v>119</v>
      </c>
    </row>
    <row r="268" s="14" customFormat="1">
      <c r="A268" s="14"/>
      <c r="B268" s="239"/>
      <c r="C268" s="240"/>
      <c r="D268" s="215" t="s">
        <v>174</v>
      </c>
      <c r="E268" s="241" t="s">
        <v>19</v>
      </c>
      <c r="F268" s="242" t="s">
        <v>481</v>
      </c>
      <c r="G268" s="240"/>
      <c r="H268" s="243">
        <v>3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9" t="s">
        <v>174</v>
      </c>
      <c r="AU268" s="249" t="s">
        <v>82</v>
      </c>
      <c r="AV268" s="14" t="s">
        <v>82</v>
      </c>
      <c r="AW268" s="14" t="s">
        <v>33</v>
      </c>
      <c r="AX268" s="14" t="s">
        <v>72</v>
      </c>
      <c r="AY268" s="249" t="s">
        <v>119</v>
      </c>
    </row>
    <row r="269" s="13" customFormat="1">
      <c r="A269" s="13"/>
      <c r="B269" s="229"/>
      <c r="C269" s="230"/>
      <c r="D269" s="215" t="s">
        <v>174</v>
      </c>
      <c r="E269" s="231" t="s">
        <v>19</v>
      </c>
      <c r="F269" s="232" t="s">
        <v>572</v>
      </c>
      <c r="G269" s="230"/>
      <c r="H269" s="231" t="s">
        <v>19</v>
      </c>
      <c r="I269" s="233"/>
      <c r="J269" s="230"/>
      <c r="K269" s="230"/>
      <c r="L269" s="234"/>
      <c r="M269" s="235"/>
      <c r="N269" s="236"/>
      <c r="O269" s="236"/>
      <c r="P269" s="236"/>
      <c r="Q269" s="236"/>
      <c r="R269" s="236"/>
      <c r="S269" s="236"/>
      <c r="T269" s="23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8" t="s">
        <v>174</v>
      </c>
      <c r="AU269" s="238" t="s">
        <v>82</v>
      </c>
      <c r="AV269" s="13" t="s">
        <v>80</v>
      </c>
      <c r="AW269" s="13" t="s">
        <v>33</v>
      </c>
      <c r="AX269" s="13" t="s">
        <v>72</v>
      </c>
      <c r="AY269" s="238" t="s">
        <v>119</v>
      </c>
    </row>
    <row r="270" s="14" customFormat="1">
      <c r="A270" s="14"/>
      <c r="B270" s="239"/>
      <c r="C270" s="240"/>
      <c r="D270" s="215" t="s">
        <v>174</v>
      </c>
      <c r="E270" s="241" t="s">
        <v>19</v>
      </c>
      <c r="F270" s="242" t="s">
        <v>481</v>
      </c>
      <c r="G270" s="240"/>
      <c r="H270" s="243">
        <v>3</v>
      </c>
      <c r="I270" s="244"/>
      <c r="J270" s="240"/>
      <c r="K270" s="240"/>
      <c r="L270" s="245"/>
      <c r="M270" s="246"/>
      <c r="N270" s="247"/>
      <c r="O270" s="247"/>
      <c r="P270" s="247"/>
      <c r="Q270" s="247"/>
      <c r="R270" s="247"/>
      <c r="S270" s="247"/>
      <c r="T270" s="24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9" t="s">
        <v>174</v>
      </c>
      <c r="AU270" s="249" t="s">
        <v>82</v>
      </c>
      <c r="AV270" s="14" t="s">
        <v>82</v>
      </c>
      <c r="AW270" s="14" t="s">
        <v>33</v>
      </c>
      <c r="AX270" s="14" t="s">
        <v>72</v>
      </c>
      <c r="AY270" s="249" t="s">
        <v>119</v>
      </c>
    </row>
    <row r="271" s="13" customFormat="1">
      <c r="A271" s="13"/>
      <c r="B271" s="229"/>
      <c r="C271" s="230"/>
      <c r="D271" s="215" t="s">
        <v>174</v>
      </c>
      <c r="E271" s="231" t="s">
        <v>19</v>
      </c>
      <c r="F271" s="232" t="s">
        <v>573</v>
      </c>
      <c r="G271" s="230"/>
      <c r="H271" s="231" t="s">
        <v>19</v>
      </c>
      <c r="I271" s="233"/>
      <c r="J271" s="230"/>
      <c r="K271" s="230"/>
      <c r="L271" s="234"/>
      <c r="M271" s="235"/>
      <c r="N271" s="236"/>
      <c r="O271" s="236"/>
      <c r="P271" s="236"/>
      <c r="Q271" s="236"/>
      <c r="R271" s="236"/>
      <c r="S271" s="236"/>
      <c r="T271" s="23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8" t="s">
        <v>174</v>
      </c>
      <c r="AU271" s="238" t="s">
        <v>82</v>
      </c>
      <c r="AV271" s="13" t="s">
        <v>80</v>
      </c>
      <c r="AW271" s="13" t="s">
        <v>33</v>
      </c>
      <c r="AX271" s="13" t="s">
        <v>72</v>
      </c>
      <c r="AY271" s="238" t="s">
        <v>119</v>
      </c>
    </row>
    <row r="272" s="14" customFormat="1">
      <c r="A272" s="14"/>
      <c r="B272" s="239"/>
      <c r="C272" s="240"/>
      <c r="D272" s="215" t="s">
        <v>174</v>
      </c>
      <c r="E272" s="241" t="s">
        <v>19</v>
      </c>
      <c r="F272" s="242" t="s">
        <v>481</v>
      </c>
      <c r="G272" s="240"/>
      <c r="H272" s="243">
        <v>3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9" t="s">
        <v>174</v>
      </c>
      <c r="AU272" s="249" t="s">
        <v>82</v>
      </c>
      <c r="AV272" s="14" t="s">
        <v>82</v>
      </c>
      <c r="AW272" s="14" t="s">
        <v>33</v>
      </c>
      <c r="AX272" s="14" t="s">
        <v>72</v>
      </c>
      <c r="AY272" s="249" t="s">
        <v>119</v>
      </c>
    </row>
    <row r="273" s="13" customFormat="1">
      <c r="A273" s="13"/>
      <c r="B273" s="229"/>
      <c r="C273" s="230"/>
      <c r="D273" s="215" t="s">
        <v>174</v>
      </c>
      <c r="E273" s="231" t="s">
        <v>19</v>
      </c>
      <c r="F273" s="232" t="s">
        <v>574</v>
      </c>
      <c r="G273" s="230"/>
      <c r="H273" s="231" t="s">
        <v>19</v>
      </c>
      <c r="I273" s="233"/>
      <c r="J273" s="230"/>
      <c r="K273" s="230"/>
      <c r="L273" s="234"/>
      <c r="M273" s="235"/>
      <c r="N273" s="236"/>
      <c r="O273" s="236"/>
      <c r="P273" s="236"/>
      <c r="Q273" s="236"/>
      <c r="R273" s="236"/>
      <c r="S273" s="236"/>
      <c r="T273" s="23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8" t="s">
        <v>174</v>
      </c>
      <c r="AU273" s="238" t="s">
        <v>82</v>
      </c>
      <c r="AV273" s="13" t="s">
        <v>80</v>
      </c>
      <c r="AW273" s="13" t="s">
        <v>33</v>
      </c>
      <c r="AX273" s="13" t="s">
        <v>72</v>
      </c>
      <c r="AY273" s="238" t="s">
        <v>119</v>
      </c>
    </row>
    <row r="274" s="14" customFormat="1">
      <c r="A274" s="14"/>
      <c r="B274" s="239"/>
      <c r="C274" s="240"/>
      <c r="D274" s="215" t="s">
        <v>174</v>
      </c>
      <c r="E274" s="241" t="s">
        <v>19</v>
      </c>
      <c r="F274" s="242" t="s">
        <v>481</v>
      </c>
      <c r="G274" s="240"/>
      <c r="H274" s="243">
        <v>3</v>
      </c>
      <c r="I274" s="244"/>
      <c r="J274" s="240"/>
      <c r="K274" s="240"/>
      <c r="L274" s="245"/>
      <c r="M274" s="246"/>
      <c r="N274" s="247"/>
      <c r="O274" s="247"/>
      <c r="P274" s="247"/>
      <c r="Q274" s="247"/>
      <c r="R274" s="247"/>
      <c r="S274" s="247"/>
      <c r="T274" s="24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9" t="s">
        <v>174</v>
      </c>
      <c r="AU274" s="249" t="s">
        <v>82</v>
      </c>
      <c r="AV274" s="14" t="s">
        <v>82</v>
      </c>
      <c r="AW274" s="14" t="s">
        <v>33</v>
      </c>
      <c r="AX274" s="14" t="s">
        <v>72</v>
      </c>
      <c r="AY274" s="249" t="s">
        <v>119</v>
      </c>
    </row>
    <row r="275" s="2" customFormat="1" ht="33" customHeight="1">
      <c r="A275" s="39"/>
      <c r="B275" s="40"/>
      <c r="C275" s="197" t="s">
        <v>470</v>
      </c>
      <c r="D275" s="197" t="s">
        <v>120</v>
      </c>
      <c r="E275" s="198" t="s">
        <v>483</v>
      </c>
      <c r="F275" s="199" t="s">
        <v>484</v>
      </c>
      <c r="G275" s="200" t="s">
        <v>227</v>
      </c>
      <c r="H275" s="201">
        <v>10</v>
      </c>
      <c r="I275" s="202"/>
      <c r="J275" s="203">
        <f>ROUND(I275*H275,2)</f>
        <v>0</v>
      </c>
      <c r="K275" s="199" t="s">
        <v>124</v>
      </c>
      <c r="L275" s="45"/>
      <c r="M275" s="204" t="s">
        <v>19</v>
      </c>
      <c r="N275" s="205" t="s">
        <v>43</v>
      </c>
      <c r="O275" s="85"/>
      <c r="P275" s="206">
        <f>O275*H275</f>
        <v>0</v>
      </c>
      <c r="Q275" s="206">
        <v>0</v>
      </c>
      <c r="R275" s="206">
        <f>Q275*H275</f>
        <v>0</v>
      </c>
      <c r="S275" s="206">
        <v>0</v>
      </c>
      <c r="T275" s="20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08" t="s">
        <v>143</v>
      </c>
      <c r="AT275" s="208" t="s">
        <v>120</v>
      </c>
      <c r="AU275" s="208" t="s">
        <v>82</v>
      </c>
      <c r="AY275" s="18" t="s">
        <v>119</v>
      </c>
      <c r="BE275" s="209">
        <f>IF(N275="základní",J275,0)</f>
        <v>0</v>
      </c>
      <c r="BF275" s="209">
        <f>IF(N275="snížená",J275,0)</f>
        <v>0</v>
      </c>
      <c r="BG275" s="209">
        <f>IF(N275="zákl. přenesená",J275,0)</f>
        <v>0</v>
      </c>
      <c r="BH275" s="209">
        <f>IF(N275="sníž. přenesená",J275,0)</f>
        <v>0</v>
      </c>
      <c r="BI275" s="209">
        <f>IF(N275="nulová",J275,0)</f>
        <v>0</v>
      </c>
      <c r="BJ275" s="18" t="s">
        <v>80</v>
      </c>
      <c r="BK275" s="209">
        <f>ROUND(I275*H275,2)</f>
        <v>0</v>
      </c>
      <c r="BL275" s="18" t="s">
        <v>143</v>
      </c>
      <c r="BM275" s="208" t="s">
        <v>485</v>
      </c>
    </row>
    <row r="276" s="2" customFormat="1">
      <c r="A276" s="39"/>
      <c r="B276" s="40"/>
      <c r="C276" s="41"/>
      <c r="D276" s="210" t="s">
        <v>127</v>
      </c>
      <c r="E276" s="41"/>
      <c r="F276" s="211" t="s">
        <v>486</v>
      </c>
      <c r="G276" s="41"/>
      <c r="H276" s="41"/>
      <c r="I276" s="212"/>
      <c r="J276" s="41"/>
      <c r="K276" s="41"/>
      <c r="L276" s="45"/>
      <c r="M276" s="213"/>
      <c r="N276" s="214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127</v>
      </c>
      <c r="AU276" s="18" t="s">
        <v>82</v>
      </c>
    </row>
    <row r="277" s="13" customFormat="1">
      <c r="A277" s="13"/>
      <c r="B277" s="229"/>
      <c r="C277" s="230"/>
      <c r="D277" s="215" t="s">
        <v>174</v>
      </c>
      <c r="E277" s="231" t="s">
        <v>19</v>
      </c>
      <c r="F277" s="232" t="s">
        <v>574</v>
      </c>
      <c r="G277" s="230"/>
      <c r="H277" s="231" t="s">
        <v>19</v>
      </c>
      <c r="I277" s="233"/>
      <c r="J277" s="230"/>
      <c r="K277" s="230"/>
      <c r="L277" s="234"/>
      <c r="M277" s="235"/>
      <c r="N277" s="236"/>
      <c r="O277" s="236"/>
      <c r="P277" s="236"/>
      <c r="Q277" s="236"/>
      <c r="R277" s="236"/>
      <c r="S277" s="236"/>
      <c r="T277" s="23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8" t="s">
        <v>174</v>
      </c>
      <c r="AU277" s="238" t="s">
        <v>82</v>
      </c>
      <c r="AV277" s="13" t="s">
        <v>80</v>
      </c>
      <c r="AW277" s="13" t="s">
        <v>33</v>
      </c>
      <c r="AX277" s="13" t="s">
        <v>72</v>
      </c>
      <c r="AY277" s="238" t="s">
        <v>119</v>
      </c>
    </row>
    <row r="278" s="14" customFormat="1">
      <c r="A278" s="14"/>
      <c r="B278" s="239"/>
      <c r="C278" s="240"/>
      <c r="D278" s="215" t="s">
        <v>174</v>
      </c>
      <c r="E278" s="241" t="s">
        <v>19</v>
      </c>
      <c r="F278" s="242" t="s">
        <v>214</v>
      </c>
      <c r="G278" s="240"/>
      <c r="H278" s="243">
        <v>10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9" t="s">
        <v>174</v>
      </c>
      <c r="AU278" s="249" t="s">
        <v>82</v>
      </c>
      <c r="AV278" s="14" t="s">
        <v>82</v>
      </c>
      <c r="AW278" s="14" t="s">
        <v>33</v>
      </c>
      <c r="AX278" s="14" t="s">
        <v>72</v>
      </c>
      <c r="AY278" s="249" t="s">
        <v>119</v>
      </c>
    </row>
    <row r="279" s="2" customFormat="1" ht="16.5" customHeight="1">
      <c r="A279" s="39"/>
      <c r="B279" s="40"/>
      <c r="C279" s="261" t="s">
        <v>475</v>
      </c>
      <c r="D279" s="261" t="s">
        <v>210</v>
      </c>
      <c r="E279" s="262" t="s">
        <v>488</v>
      </c>
      <c r="F279" s="263" t="s">
        <v>489</v>
      </c>
      <c r="G279" s="264" t="s">
        <v>123</v>
      </c>
      <c r="H279" s="265">
        <v>2</v>
      </c>
      <c r="I279" s="266"/>
      <c r="J279" s="267">
        <f>ROUND(I279*H279,2)</f>
        <v>0</v>
      </c>
      <c r="K279" s="263" t="s">
        <v>19</v>
      </c>
      <c r="L279" s="268"/>
      <c r="M279" s="269" t="s">
        <v>19</v>
      </c>
      <c r="N279" s="270" t="s">
        <v>43</v>
      </c>
      <c r="O279" s="85"/>
      <c r="P279" s="206">
        <f>O279*H279</f>
        <v>0</v>
      </c>
      <c r="Q279" s="206">
        <v>0.048980000000000003</v>
      </c>
      <c r="R279" s="206">
        <f>Q279*H279</f>
        <v>0.097960000000000005</v>
      </c>
      <c r="S279" s="206">
        <v>0</v>
      </c>
      <c r="T279" s="20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08" t="s">
        <v>198</v>
      </c>
      <c r="AT279" s="208" t="s">
        <v>210</v>
      </c>
      <c r="AU279" s="208" t="s">
        <v>82</v>
      </c>
      <c r="AY279" s="18" t="s">
        <v>119</v>
      </c>
      <c r="BE279" s="209">
        <f>IF(N279="základní",J279,0)</f>
        <v>0</v>
      </c>
      <c r="BF279" s="209">
        <f>IF(N279="snížená",J279,0)</f>
        <v>0</v>
      </c>
      <c r="BG279" s="209">
        <f>IF(N279="zákl. přenesená",J279,0)</f>
        <v>0</v>
      </c>
      <c r="BH279" s="209">
        <f>IF(N279="sníž. přenesená",J279,0)</f>
        <v>0</v>
      </c>
      <c r="BI279" s="209">
        <f>IF(N279="nulová",J279,0)</f>
        <v>0</v>
      </c>
      <c r="BJ279" s="18" t="s">
        <v>80</v>
      </c>
      <c r="BK279" s="209">
        <f>ROUND(I279*H279,2)</f>
        <v>0</v>
      </c>
      <c r="BL279" s="18" t="s">
        <v>143</v>
      </c>
      <c r="BM279" s="208" t="s">
        <v>490</v>
      </c>
    </row>
    <row r="280" s="2" customFormat="1" ht="33" customHeight="1">
      <c r="A280" s="39"/>
      <c r="B280" s="40"/>
      <c r="C280" s="197" t="s">
        <v>482</v>
      </c>
      <c r="D280" s="197" t="s">
        <v>120</v>
      </c>
      <c r="E280" s="198" t="s">
        <v>502</v>
      </c>
      <c r="F280" s="199" t="s">
        <v>503</v>
      </c>
      <c r="G280" s="200" t="s">
        <v>227</v>
      </c>
      <c r="H280" s="201">
        <v>38.5</v>
      </c>
      <c r="I280" s="202"/>
      <c r="J280" s="203">
        <f>ROUND(I280*H280,2)</f>
        <v>0</v>
      </c>
      <c r="K280" s="199" t="s">
        <v>124</v>
      </c>
      <c r="L280" s="45"/>
      <c r="M280" s="204" t="s">
        <v>19</v>
      </c>
      <c r="N280" s="205" t="s">
        <v>43</v>
      </c>
      <c r="O280" s="85"/>
      <c r="P280" s="206">
        <f>O280*H280</f>
        <v>0</v>
      </c>
      <c r="Q280" s="206">
        <v>0</v>
      </c>
      <c r="R280" s="206">
        <f>Q280*H280</f>
        <v>0</v>
      </c>
      <c r="S280" s="206">
        <v>0</v>
      </c>
      <c r="T280" s="20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08" t="s">
        <v>143</v>
      </c>
      <c r="AT280" s="208" t="s">
        <v>120</v>
      </c>
      <c r="AU280" s="208" t="s">
        <v>82</v>
      </c>
      <c r="AY280" s="18" t="s">
        <v>119</v>
      </c>
      <c r="BE280" s="209">
        <f>IF(N280="základní",J280,0)</f>
        <v>0</v>
      </c>
      <c r="BF280" s="209">
        <f>IF(N280="snížená",J280,0)</f>
        <v>0</v>
      </c>
      <c r="BG280" s="209">
        <f>IF(N280="zákl. přenesená",J280,0)</f>
        <v>0</v>
      </c>
      <c r="BH280" s="209">
        <f>IF(N280="sníž. přenesená",J280,0)</f>
        <v>0</v>
      </c>
      <c r="BI280" s="209">
        <f>IF(N280="nulová",J280,0)</f>
        <v>0</v>
      </c>
      <c r="BJ280" s="18" t="s">
        <v>80</v>
      </c>
      <c r="BK280" s="209">
        <f>ROUND(I280*H280,2)</f>
        <v>0</v>
      </c>
      <c r="BL280" s="18" t="s">
        <v>143</v>
      </c>
      <c r="BM280" s="208" t="s">
        <v>504</v>
      </c>
    </row>
    <row r="281" s="2" customFormat="1">
      <c r="A281" s="39"/>
      <c r="B281" s="40"/>
      <c r="C281" s="41"/>
      <c r="D281" s="210" t="s">
        <v>127</v>
      </c>
      <c r="E281" s="41"/>
      <c r="F281" s="211" t="s">
        <v>505</v>
      </c>
      <c r="G281" s="41"/>
      <c r="H281" s="41"/>
      <c r="I281" s="212"/>
      <c r="J281" s="41"/>
      <c r="K281" s="41"/>
      <c r="L281" s="45"/>
      <c r="M281" s="213"/>
      <c r="N281" s="214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127</v>
      </c>
      <c r="AU281" s="18" t="s">
        <v>82</v>
      </c>
    </row>
    <row r="282" s="13" customFormat="1">
      <c r="A282" s="13"/>
      <c r="B282" s="229"/>
      <c r="C282" s="230"/>
      <c r="D282" s="215" t="s">
        <v>174</v>
      </c>
      <c r="E282" s="231" t="s">
        <v>19</v>
      </c>
      <c r="F282" s="232" t="s">
        <v>570</v>
      </c>
      <c r="G282" s="230"/>
      <c r="H282" s="231" t="s">
        <v>19</v>
      </c>
      <c r="I282" s="233"/>
      <c r="J282" s="230"/>
      <c r="K282" s="230"/>
      <c r="L282" s="234"/>
      <c r="M282" s="235"/>
      <c r="N282" s="236"/>
      <c r="O282" s="236"/>
      <c r="P282" s="236"/>
      <c r="Q282" s="236"/>
      <c r="R282" s="236"/>
      <c r="S282" s="236"/>
      <c r="T282" s="23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8" t="s">
        <v>174</v>
      </c>
      <c r="AU282" s="238" t="s">
        <v>82</v>
      </c>
      <c r="AV282" s="13" t="s">
        <v>80</v>
      </c>
      <c r="AW282" s="13" t="s">
        <v>33</v>
      </c>
      <c r="AX282" s="13" t="s">
        <v>72</v>
      </c>
      <c r="AY282" s="238" t="s">
        <v>119</v>
      </c>
    </row>
    <row r="283" s="14" customFormat="1">
      <c r="A283" s="14"/>
      <c r="B283" s="239"/>
      <c r="C283" s="240"/>
      <c r="D283" s="215" t="s">
        <v>174</v>
      </c>
      <c r="E283" s="241" t="s">
        <v>19</v>
      </c>
      <c r="F283" s="242" t="s">
        <v>214</v>
      </c>
      <c r="G283" s="240"/>
      <c r="H283" s="243">
        <v>10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9" t="s">
        <v>174</v>
      </c>
      <c r="AU283" s="249" t="s">
        <v>82</v>
      </c>
      <c r="AV283" s="14" t="s">
        <v>82</v>
      </c>
      <c r="AW283" s="14" t="s">
        <v>33</v>
      </c>
      <c r="AX283" s="14" t="s">
        <v>72</v>
      </c>
      <c r="AY283" s="249" t="s">
        <v>119</v>
      </c>
    </row>
    <row r="284" s="13" customFormat="1">
      <c r="A284" s="13"/>
      <c r="B284" s="229"/>
      <c r="C284" s="230"/>
      <c r="D284" s="215" t="s">
        <v>174</v>
      </c>
      <c r="E284" s="231" t="s">
        <v>19</v>
      </c>
      <c r="F284" s="232" t="s">
        <v>571</v>
      </c>
      <c r="G284" s="230"/>
      <c r="H284" s="231" t="s">
        <v>19</v>
      </c>
      <c r="I284" s="233"/>
      <c r="J284" s="230"/>
      <c r="K284" s="230"/>
      <c r="L284" s="234"/>
      <c r="M284" s="235"/>
      <c r="N284" s="236"/>
      <c r="O284" s="236"/>
      <c r="P284" s="236"/>
      <c r="Q284" s="236"/>
      <c r="R284" s="236"/>
      <c r="S284" s="236"/>
      <c r="T284" s="23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8" t="s">
        <v>174</v>
      </c>
      <c r="AU284" s="238" t="s">
        <v>82</v>
      </c>
      <c r="AV284" s="13" t="s">
        <v>80</v>
      </c>
      <c r="AW284" s="13" t="s">
        <v>33</v>
      </c>
      <c r="AX284" s="13" t="s">
        <v>72</v>
      </c>
      <c r="AY284" s="238" t="s">
        <v>119</v>
      </c>
    </row>
    <row r="285" s="14" customFormat="1">
      <c r="A285" s="14"/>
      <c r="B285" s="239"/>
      <c r="C285" s="240"/>
      <c r="D285" s="215" t="s">
        <v>174</v>
      </c>
      <c r="E285" s="241" t="s">
        <v>19</v>
      </c>
      <c r="F285" s="242" t="s">
        <v>584</v>
      </c>
      <c r="G285" s="240"/>
      <c r="H285" s="243">
        <v>9.5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9" t="s">
        <v>174</v>
      </c>
      <c r="AU285" s="249" t="s">
        <v>82</v>
      </c>
      <c r="AV285" s="14" t="s">
        <v>82</v>
      </c>
      <c r="AW285" s="14" t="s">
        <v>33</v>
      </c>
      <c r="AX285" s="14" t="s">
        <v>72</v>
      </c>
      <c r="AY285" s="249" t="s">
        <v>119</v>
      </c>
    </row>
    <row r="286" s="13" customFormat="1">
      <c r="A286" s="13"/>
      <c r="B286" s="229"/>
      <c r="C286" s="230"/>
      <c r="D286" s="215" t="s">
        <v>174</v>
      </c>
      <c r="E286" s="231" t="s">
        <v>19</v>
      </c>
      <c r="F286" s="232" t="s">
        <v>572</v>
      </c>
      <c r="G286" s="230"/>
      <c r="H286" s="231" t="s">
        <v>19</v>
      </c>
      <c r="I286" s="233"/>
      <c r="J286" s="230"/>
      <c r="K286" s="230"/>
      <c r="L286" s="234"/>
      <c r="M286" s="235"/>
      <c r="N286" s="236"/>
      <c r="O286" s="236"/>
      <c r="P286" s="236"/>
      <c r="Q286" s="236"/>
      <c r="R286" s="236"/>
      <c r="S286" s="236"/>
      <c r="T286" s="23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8" t="s">
        <v>174</v>
      </c>
      <c r="AU286" s="238" t="s">
        <v>82</v>
      </c>
      <c r="AV286" s="13" t="s">
        <v>80</v>
      </c>
      <c r="AW286" s="13" t="s">
        <v>33</v>
      </c>
      <c r="AX286" s="13" t="s">
        <v>72</v>
      </c>
      <c r="AY286" s="238" t="s">
        <v>119</v>
      </c>
    </row>
    <row r="287" s="14" customFormat="1">
      <c r="A287" s="14"/>
      <c r="B287" s="239"/>
      <c r="C287" s="240"/>
      <c r="D287" s="215" t="s">
        <v>174</v>
      </c>
      <c r="E287" s="241" t="s">
        <v>19</v>
      </c>
      <c r="F287" s="242" t="s">
        <v>584</v>
      </c>
      <c r="G287" s="240"/>
      <c r="H287" s="243">
        <v>9.5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9" t="s">
        <v>174</v>
      </c>
      <c r="AU287" s="249" t="s">
        <v>82</v>
      </c>
      <c r="AV287" s="14" t="s">
        <v>82</v>
      </c>
      <c r="AW287" s="14" t="s">
        <v>33</v>
      </c>
      <c r="AX287" s="14" t="s">
        <v>72</v>
      </c>
      <c r="AY287" s="249" t="s">
        <v>119</v>
      </c>
    </row>
    <row r="288" s="13" customFormat="1">
      <c r="A288" s="13"/>
      <c r="B288" s="229"/>
      <c r="C288" s="230"/>
      <c r="D288" s="215" t="s">
        <v>174</v>
      </c>
      <c r="E288" s="231" t="s">
        <v>19</v>
      </c>
      <c r="F288" s="232" t="s">
        <v>573</v>
      </c>
      <c r="G288" s="230"/>
      <c r="H288" s="231" t="s">
        <v>19</v>
      </c>
      <c r="I288" s="233"/>
      <c r="J288" s="230"/>
      <c r="K288" s="230"/>
      <c r="L288" s="234"/>
      <c r="M288" s="235"/>
      <c r="N288" s="236"/>
      <c r="O288" s="236"/>
      <c r="P288" s="236"/>
      <c r="Q288" s="236"/>
      <c r="R288" s="236"/>
      <c r="S288" s="236"/>
      <c r="T288" s="23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8" t="s">
        <v>174</v>
      </c>
      <c r="AU288" s="238" t="s">
        <v>82</v>
      </c>
      <c r="AV288" s="13" t="s">
        <v>80</v>
      </c>
      <c r="AW288" s="13" t="s">
        <v>33</v>
      </c>
      <c r="AX288" s="13" t="s">
        <v>72</v>
      </c>
      <c r="AY288" s="238" t="s">
        <v>119</v>
      </c>
    </row>
    <row r="289" s="14" customFormat="1">
      <c r="A289" s="14"/>
      <c r="B289" s="239"/>
      <c r="C289" s="240"/>
      <c r="D289" s="215" t="s">
        <v>174</v>
      </c>
      <c r="E289" s="241" t="s">
        <v>19</v>
      </c>
      <c r="F289" s="242" t="s">
        <v>584</v>
      </c>
      <c r="G289" s="240"/>
      <c r="H289" s="243">
        <v>9.5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9" t="s">
        <v>174</v>
      </c>
      <c r="AU289" s="249" t="s">
        <v>82</v>
      </c>
      <c r="AV289" s="14" t="s">
        <v>82</v>
      </c>
      <c r="AW289" s="14" t="s">
        <v>33</v>
      </c>
      <c r="AX289" s="14" t="s">
        <v>72</v>
      </c>
      <c r="AY289" s="249" t="s">
        <v>119</v>
      </c>
    </row>
    <row r="290" s="2" customFormat="1" ht="16.5" customHeight="1">
      <c r="A290" s="39"/>
      <c r="B290" s="40"/>
      <c r="C290" s="261" t="s">
        <v>487</v>
      </c>
      <c r="D290" s="261" t="s">
        <v>210</v>
      </c>
      <c r="E290" s="262" t="s">
        <v>507</v>
      </c>
      <c r="F290" s="263" t="s">
        <v>508</v>
      </c>
      <c r="G290" s="264" t="s">
        <v>123</v>
      </c>
      <c r="H290" s="265">
        <v>8</v>
      </c>
      <c r="I290" s="266"/>
      <c r="J290" s="267">
        <f>ROUND(I290*H290,2)</f>
        <v>0</v>
      </c>
      <c r="K290" s="263" t="s">
        <v>19</v>
      </c>
      <c r="L290" s="268"/>
      <c r="M290" s="269" t="s">
        <v>19</v>
      </c>
      <c r="N290" s="270" t="s">
        <v>43</v>
      </c>
      <c r="O290" s="85"/>
      <c r="P290" s="206">
        <f>O290*H290</f>
        <v>0</v>
      </c>
      <c r="Q290" s="206">
        <v>0.1212</v>
      </c>
      <c r="R290" s="206">
        <f>Q290*H290</f>
        <v>0.96960000000000002</v>
      </c>
      <c r="S290" s="206">
        <v>0</v>
      </c>
      <c r="T290" s="20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08" t="s">
        <v>198</v>
      </c>
      <c r="AT290" s="208" t="s">
        <v>210</v>
      </c>
      <c r="AU290" s="208" t="s">
        <v>82</v>
      </c>
      <c r="AY290" s="18" t="s">
        <v>119</v>
      </c>
      <c r="BE290" s="209">
        <f>IF(N290="základní",J290,0)</f>
        <v>0</v>
      </c>
      <c r="BF290" s="209">
        <f>IF(N290="snížená",J290,0)</f>
        <v>0</v>
      </c>
      <c r="BG290" s="209">
        <f>IF(N290="zákl. přenesená",J290,0)</f>
        <v>0</v>
      </c>
      <c r="BH290" s="209">
        <f>IF(N290="sníž. přenesená",J290,0)</f>
        <v>0</v>
      </c>
      <c r="BI290" s="209">
        <f>IF(N290="nulová",J290,0)</f>
        <v>0</v>
      </c>
      <c r="BJ290" s="18" t="s">
        <v>80</v>
      </c>
      <c r="BK290" s="209">
        <f>ROUND(I290*H290,2)</f>
        <v>0</v>
      </c>
      <c r="BL290" s="18" t="s">
        <v>143</v>
      </c>
      <c r="BM290" s="208" t="s">
        <v>509</v>
      </c>
    </row>
    <row r="291" s="2" customFormat="1" ht="24.15" customHeight="1">
      <c r="A291" s="39"/>
      <c r="B291" s="40"/>
      <c r="C291" s="197" t="s">
        <v>491</v>
      </c>
      <c r="D291" s="197" t="s">
        <v>120</v>
      </c>
      <c r="E291" s="198" t="s">
        <v>511</v>
      </c>
      <c r="F291" s="199" t="s">
        <v>512</v>
      </c>
      <c r="G291" s="200" t="s">
        <v>320</v>
      </c>
      <c r="H291" s="201">
        <v>21.177</v>
      </c>
      <c r="I291" s="202"/>
      <c r="J291" s="203">
        <f>ROUND(I291*H291,2)</f>
        <v>0</v>
      </c>
      <c r="K291" s="199" t="s">
        <v>124</v>
      </c>
      <c r="L291" s="45"/>
      <c r="M291" s="204" t="s">
        <v>19</v>
      </c>
      <c r="N291" s="205" t="s">
        <v>43</v>
      </c>
      <c r="O291" s="85"/>
      <c r="P291" s="206">
        <f>O291*H291</f>
        <v>0</v>
      </c>
      <c r="Q291" s="206">
        <v>2.5122499999999999</v>
      </c>
      <c r="R291" s="206">
        <f>Q291*H291</f>
        <v>53.201918249999999</v>
      </c>
      <c r="S291" s="206">
        <v>0</v>
      </c>
      <c r="T291" s="20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08" t="s">
        <v>143</v>
      </c>
      <c r="AT291" s="208" t="s">
        <v>120</v>
      </c>
      <c r="AU291" s="208" t="s">
        <v>82</v>
      </c>
      <c r="AY291" s="18" t="s">
        <v>119</v>
      </c>
      <c r="BE291" s="209">
        <f>IF(N291="základní",J291,0)</f>
        <v>0</v>
      </c>
      <c r="BF291" s="209">
        <f>IF(N291="snížená",J291,0)</f>
        <v>0</v>
      </c>
      <c r="BG291" s="209">
        <f>IF(N291="zákl. přenesená",J291,0)</f>
        <v>0</v>
      </c>
      <c r="BH291" s="209">
        <f>IF(N291="sníž. přenesená",J291,0)</f>
        <v>0</v>
      </c>
      <c r="BI291" s="209">
        <f>IF(N291="nulová",J291,0)</f>
        <v>0</v>
      </c>
      <c r="BJ291" s="18" t="s">
        <v>80</v>
      </c>
      <c r="BK291" s="209">
        <f>ROUND(I291*H291,2)</f>
        <v>0</v>
      </c>
      <c r="BL291" s="18" t="s">
        <v>143</v>
      </c>
      <c r="BM291" s="208" t="s">
        <v>513</v>
      </c>
    </row>
    <row r="292" s="2" customFormat="1">
      <c r="A292" s="39"/>
      <c r="B292" s="40"/>
      <c r="C292" s="41"/>
      <c r="D292" s="210" t="s">
        <v>127</v>
      </c>
      <c r="E292" s="41"/>
      <c r="F292" s="211" t="s">
        <v>514</v>
      </c>
      <c r="G292" s="41"/>
      <c r="H292" s="41"/>
      <c r="I292" s="212"/>
      <c r="J292" s="41"/>
      <c r="K292" s="41"/>
      <c r="L292" s="45"/>
      <c r="M292" s="213"/>
      <c r="N292" s="214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127</v>
      </c>
      <c r="AU292" s="18" t="s">
        <v>82</v>
      </c>
    </row>
    <row r="293" s="13" customFormat="1">
      <c r="A293" s="13"/>
      <c r="B293" s="229"/>
      <c r="C293" s="230"/>
      <c r="D293" s="215" t="s">
        <v>174</v>
      </c>
      <c r="E293" s="231" t="s">
        <v>19</v>
      </c>
      <c r="F293" s="232" t="s">
        <v>368</v>
      </c>
      <c r="G293" s="230"/>
      <c r="H293" s="231" t="s">
        <v>19</v>
      </c>
      <c r="I293" s="233"/>
      <c r="J293" s="230"/>
      <c r="K293" s="230"/>
      <c r="L293" s="234"/>
      <c r="M293" s="235"/>
      <c r="N293" s="236"/>
      <c r="O293" s="236"/>
      <c r="P293" s="236"/>
      <c r="Q293" s="236"/>
      <c r="R293" s="236"/>
      <c r="S293" s="236"/>
      <c r="T293" s="23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8" t="s">
        <v>174</v>
      </c>
      <c r="AU293" s="238" t="s">
        <v>82</v>
      </c>
      <c r="AV293" s="13" t="s">
        <v>80</v>
      </c>
      <c r="AW293" s="13" t="s">
        <v>33</v>
      </c>
      <c r="AX293" s="13" t="s">
        <v>72</v>
      </c>
      <c r="AY293" s="238" t="s">
        <v>119</v>
      </c>
    </row>
    <row r="294" s="14" customFormat="1">
      <c r="A294" s="14"/>
      <c r="B294" s="239"/>
      <c r="C294" s="240"/>
      <c r="D294" s="215" t="s">
        <v>174</v>
      </c>
      <c r="E294" s="241" t="s">
        <v>19</v>
      </c>
      <c r="F294" s="242" t="s">
        <v>585</v>
      </c>
      <c r="G294" s="240"/>
      <c r="H294" s="243">
        <v>4.343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9" t="s">
        <v>174</v>
      </c>
      <c r="AU294" s="249" t="s">
        <v>82</v>
      </c>
      <c r="AV294" s="14" t="s">
        <v>82</v>
      </c>
      <c r="AW294" s="14" t="s">
        <v>33</v>
      </c>
      <c r="AX294" s="14" t="s">
        <v>72</v>
      </c>
      <c r="AY294" s="249" t="s">
        <v>119</v>
      </c>
    </row>
    <row r="295" s="13" customFormat="1">
      <c r="A295" s="13"/>
      <c r="B295" s="229"/>
      <c r="C295" s="230"/>
      <c r="D295" s="215" t="s">
        <v>174</v>
      </c>
      <c r="E295" s="231" t="s">
        <v>19</v>
      </c>
      <c r="F295" s="232" t="s">
        <v>370</v>
      </c>
      <c r="G295" s="230"/>
      <c r="H295" s="231" t="s">
        <v>19</v>
      </c>
      <c r="I295" s="233"/>
      <c r="J295" s="230"/>
      <c r="K295" s="230"/>
      <c r="L295" s="234"/>
      <c r="M295" s="235"/>
      <c r="N295" s="236"/>
      <c r="O295" s="236"/>
      <c r="P295" s="236"/>
      <c r="Q295" s="236"/>
      <c r="R295" s="236"/>
      <c r="S295" s="236"/>
      <c r="T295" s="23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8" t="s">
        <v>174</v>
      </c>
      <c r="AU295" s="238" t="s">
        <v>82</v>
      </c>
      <c r="AV295" s="13" t="s">
        <v>80</v>
      </c>
      <c r="AW295" s="13" t="s">
        <v>33</v>
      </c>
      <c r="AX295" s="13" t="s">
        <v>72</v>
      </c>
      <c r="AY295" s="238" t="s">
        <v>119</v>
      </c>
    </row>
    <row r="296" s="14" customFormat="1">
      <c r="A296" s="14"/>
      <c r="B296" s="239"/>
      <c r="C296" s="240"/>
      <c r="D296" s="215" t="s">
        <v>174</v>
      </c>
      <c r="E296" s="241" t="s">
        <v>19</v>
      </c>
      <c r="F296" s="242" t="s">
        <v>586</v>
      </c>
      <c r="G296" s="240"/>
      <c r="H296" s="243">
        <v>16.834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9" t="s">
        <v>174</v>
      </c>
      <c r="AU296" s="249" t="s">
        <v>82</v>
      </c>
      <c r="AV296" s="14" t="s">
        <v>82</v>
      </c>
      <c r="AW296" s="14" t="s">
        <v>33</v>
      </c>
      <c r="AX296" s="14" t="s">
        <v>72</v>
      </c>
      <c r="AY296" s="249" t="s">
        <v>119</v>
      </c>
    </row>
    <row r="297" s="15" customFormat="1">
      <c r="A297" s="15"/>
      <c r="B297" s="250"/>
      <c r="C297" s="251"/>
      <c r="D297" s="215" t="s">
        <v>174</v>
      </c>
      <c r="E297" s="252" t="s">
        <v>19</v>
      </c>
      <c r="F297" s="253" t="s">
        <v>183</v>
      </c>
      <c r="G297" s="251"/>
      <c r="H297" s="254">
        <v>21.177</v>
      </c>
      <c r="I297" s="255"/>
      <c r="J297" s="251"/>
      <c r="K297" s="251"/>
      <c r="L297" s="256"/>
      <c r="M297" s="257"/>
      <c r="N297" s="258"/>
      <c r="O297" s="258"/>
      <c r="P297" s="258"/>
      <c r="Q297" s="258"/>
      <c r="R297" s="258"/>
      <c r="S297" s="258"/>
      <c r="T297" s="259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0" t="s">
        <v>174</v>
      </c>
      <c r="AU297" s="260" t="s">
        <v>82</v>
      </c>
      <c r="AV297" s="15" t="s">
        <v>143</v>
      </c>
      <c r="AW297" s="15" t="s">
        <v>4</v>
      </c>
      <c r="AX297" s="15" t="s">
        <v>80</v>
      </c>
      <c r="AY297" s="260" t="s">
        <v>119</v>
      </c>
    </row>
    <row r="298" s="2" customFormat="1" ht="24.15" customHeight="1">
      <c r="A298" s="39"/>
      <c r="B298" s="40"/>
      <c r="C298" s="197" t="s">
        <v>497</v>
      </c>
      <c r="D298" s="197" t="s">
        <v>120</v>
      </c>
      <c r="E298" s="198" t="s">
        <v>519</v>
      </c>
      <c r="F298" s="199" t="s">
        <v>520</v>
      </c>
      <c r="G298" s="200" t="s">
        <v>258</v>
      </c>
      <c r="H298" s="201">
        <v>0.052999999999999998</v>
      </c>
      <c r="I298" s="202"/>
      <c r="J298" s="203">
        <f>ROUND(I298*H298,2)</f>
        <v>0</v>
      </c>
      <c r="K298" s="199" t="s">
        <v>124</v>
      </c>
      <c r="L298" s="45"/>
      <c r="M298" s="204" t="s">
        <v>19</v>
      </c>
      <c r="N298" s="205" t="s">
        <v>43</v>
      </c>
      <c r="O298" s="85"/>
      <c r="P298" s="206">
        <f>O298*H298</f>
        <v>0</v>
      </c>
      <c r="Q298" s="206">
        <v>0.99734999999999996</v>
      </c>
      <c r="R298" s="206">
        <f>Q298*H298</f>
        <v>0.052859549999999998</v>
      </c>
      <c r="S298" s="206">
        <v>0</v>
      </c>
      <c r="T298" s="20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08" t="s">
        <v>143</v>
      </c>
      <c r="AT298" s="208" t="s">
        <v>120</v>
      </c>
      <c r="AU298" s="208" t="s">
        <v>82</v>
      </c>
      <c r="AY298" s="18" t="s">
        <v>119</v>
      </c>
      <c r="BE298" s="209">
        <f>IF(N298="základní",J298,0)</f>
        <v>0</v>
      </c>
      <c r="BF298" s="209">
        <f>IF(N298="snížená",J298,0)</f>
        <v>0</v>
      </c>
      <c r="BG298" s="209">
        <f>IF(N298="zákl. přenesená",J298,0)</f>
        <v>0</v>
      </c>
      <c r="BH298" s="209">
        <f>IF(N298="sníž. přenesená",J298,0)</f>
        <v>0</v>
      </c>
      <c r="BI298" s="209">
        <f>IF(N298="nulová",J298,0)</f>
        <v>0</v>
      </c>
      <c r="BJ298" s="18" t="s">
        <v>80</v>
      </c>
      <c r="BK298" s="209">
        <f>ROUND(I298*H298,2)</f>
        <v>0</v>
      </c>
      <c r="BL298" s="18" t="s">
        <v>143</v>
      </c>
      <c r="BM298" s="208" t="s">
        <v>521</v>
      </c>
    </row>
    <row r="299" s="2" customFormat="1">
      <c r="A299" s="39"/>
      <c r="B299" s="40"/>
      <c r="C299" s="41"/>
      <c r="D299" s="210" t="s">
        <v>127</v>
      </c>
      <c r="E299" s="41"/>
      <c r="F299" s="211" t="s">
        <v>522</v>
      </c>
      <c r="G299" s="41"/>
      <c r="H299" s="41"/>
      <c r="I299" s="212"/>
      <c r="J299" s="41"/>
      <c r="K299" s="41"/>
      <c r="L299" s="45"/>
      <c r="M299" s="213"/>
      <c r="N299" s="214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127</v>
      </c>
      <c r="AU299" s="18" t="s">
        <v>82</v>
      </c>
    </row>
    <row r="300" s="13" customFormat="1">
      <c r="A300" s="13"/>
      <c r="B300" s="229"/>
      <c r="C300" s="230"/>
      <c r="D300" s="215" t="s">
        <v>174</v>
      </c>
      <c r="E300" s="231" t="s">
        <v>19</v>
      </c>
      <c r="F300" s="232" t="s">
        <v>368</v>
      </c>
      <c r="G300" s="230"/>
      <c r="H300" s="231" t="s">
        <v>19</v>
      </c>
      <c r="I300" s="233"/>
      <c r="J300" s="230"/>
      <c r="K300" s="230"/>
      <c r="L300" s="234"/>
      <c r="M300" s="235"/>
      <c r="N300" s="236"/>
      <c r="O300" s="236"/>
      <c r="P300" s="236"/>
      <c r="Q300" s="236"/>
      <c r="R300" s="236"/>
      <c r="S300" s="236"/>
      <c r="T300" s="23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8" t="s">
        <v>174</v>
      </c>
      <c r="AU300" s="238" t="s">
        <v>82</v>
      </c>
      <c r="AV300" s="13" t="s">
        <v>80</v>
      </c>
      <c r="AW300" s="13" t="s">
        <v>33</v>
      </c>
      <c r="AX300" s="13" t="s">
        <v>72</v>
      </c>
      <c r="AY300" s="238" t="s">
        <v>119</v>
      </c>
    </row>
    <row r="301" s="14" customFormat="1">
      <c r="A301" s="14"/>
      <c r="B301" s="239"/>
      <c r="C301" s="240"/>
      <c r="D301" s="215" t="s">
        <v>174</v>
      </c>
      <c r="E301" s="241" t="s">
        <v>19</v>
      </c>
      <c r="F301" s="242" t="s">
        <v>587</v>
      </c>
      <c r="G301" s="240"/>
      <c r="H301" s="243">
        <v>0.052999999999999998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9" t="s">
        <v>174</v>
      </c>
      <c r="AU301" s="249" t="s">
        <v>82</v>
      </c>
      <c r="AV301" s="14" t="s">
        <v>82</v>
      </c>
      <c r="AW301" s="14" t="s">
        <v>33</v>
      </c>
      <c r="AX301" s="14" t="s">
        <v>72</v>
      </c>
      <c r="AY301" s="249" t="s">
        <v>119</v>
      </c>
    </row>
    <row r="302" s="11" customFormat="1" ht="22.8" customHeight="1">
      <c r="A302" s="11"/>
      <c r="B302" s="183"/>
      <c r="C302" s="184"/>
      <c r="D302" s="185" t="s">
        <v>71</v>
      </c>
      <c r="E302" s="227" t="s">
        <v>253</v>
      </c>
      <c r="F302" s="227" t="s">
        <v>254</v>
      </c>
      <c r="G302" s="184"/>
      <c r="H302" s="184"/>
      <c r="I302" s="187"/>
      <c r="J302" s="228">
        <f>BK302</f>
        <v>0</v>
      </c>
      <c r="K302" s="184"/>
      <c r="L302" s="189"/>
      <c r="M302" s="190"/>
      <c r="N302" s="191"/>
      <c r="O302" s="191"/>
      <c r="P302" s="192">
        <f>SUM(P303:P304)</f>
        <v>0</v>
      </c>
      <c r="Q302" s="191"/>
      <c r="R302" s="192">
        <f>SUM(R303:R304)</f>
        <v>0</v>
      </c>
      <c r="S302" s="191"/>
      <c r="T302" s="193">
        <f>SUM(T303:T304)</f>
        <v>0</v>
      </c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R302" s="194" t="s">
        <v>80</v>
      </c>
      <c r="AT302" s="195" t="s">
        <v>71</v>
      </c>
      <c r="AU302" s="195" t="s">
        <v>80</v>
      </c>
      <c r="AY302" s="194" t="s">
        <v>119</v>
      </c>
      <c r="BK302" s="196">
        <f>SUM(BK303:BK304)</f>
        <v>0</v>
      </c>
    </row>
    <row r="303" s="2" customFormat="1" ht="44.25" customHeight="1">
      <c r="A303" s="39"/>
      <c r="B303" s="40"/>
      <c r="C303" s="197" t="s">
        <v>501</v>
      </c>
      <c r="D303" s="197" t="s">
        <v>120</v>
      </c>
      <c r="E303" s="198" t="s">
        <v>256</v>
      </c>
      <c r="F303" s="199" t="s">
        <v>257</v>
      </c>
      <c r="G303" s="200" t="s">
        <v>258</v>
      </c>
      <c r="H303" s="201">
        <v>864.16499999999996</v>
      </c>
      <c r="I303" s="202"/>
      <c r="J303" s="203">
        <f>ROUND(I303*H303,2)</f>
        <v>0</v>
      </c>
      <c r="K303" s="199" t="s">
        <v>124</v>
      </c>
      <c r="L303" s="45"/>
      <c r="M303" s="204" t="s">
        <v>19</v>
      </c>
      <c r="N303" s="205" t="s">
        <v>43</v>
      </c>
      <c r="O303" s="85"/>
      <c r="P303" s="206">
        <f>O303*H303</f>
        <v>0</v>
      </c>
      <c r="Q303" s="206">
        <v>0</v>
      </c>
      <c r="R303" s="206">
        <f>Q303*H303</f>
        <v>0</v>
      </c>
      <c r="S303" s="206">
        <v>0</v>
      </c>
      <c r="T303" s="207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08" t="s">
        <v>143</v>
      </c>
      <c r="AT303" s="208" t="s">
        <v>120</v>
      </c>
      <c r="AU303" s="208" t="s">
        <v>82</v>
      </c>
      <c r="AY303" s="18" t="s">
        <v>119</v>
      </c>
      <c r="BE303" s="209">
        <f>IF(N303="základní",J303,0)</f>
        <v>0</v>
      </c>
      <c r="BF303" s="209">
        <f>IF(N303="snížená",J303,0)</f>
        <v>0</v>
      </c>
      <c r="BG303" s="209">
        <f>IF(N303="zákl. přenesená",J303,0)</f>
        <v>0</v>
      </c>
      <c r="BH303" s="209">
        <f>IF(N303="sníž. přenesená",J303,0)</f>
        <v>0</v>
      </c>
      <c r="BI303" s="209">
        <f>IF(N303="nulová",J303,0)</f>
        <v>0</v>
      </c>
      <c r="BJ303" s="18" t="s">
        <v>80</v>
      </c>
      <c r="BK303" s="209">
        <f>ROUND(I303*H303,2)</f>
        <v>0</v>
      </c>
      <c r="BL303" s="18" t="s">
        <v>143</v>
      </c>
      <c r="BM303" s="208" t="s">
        <v>259</v>
      </c>
    </row>
    <row r="304" s="2" customFormat="1">
      <c r="A304" s="39"/>
      <c r="B304" s="40"/>
      <c r="C304" s="41"/>
      <c r="D304" s="210" t="s">
        <v>127</v>
      </c>
      <c r="E304" s="41"/>
      <c r="F304" s="211" t="s">
        <v>260</v>
      </c>
      <c r="G304" s="41"/>
      <c r="H304" s="41"/>
      <c r="I304" s="212"/>
      <c r="J304" s="41"/>
      <c r="K304" s="41"/>
      <c r="L304" s="45"/>
      <c r="M304" s="213"/>
      <c r="N304" s="214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127</v>
      </c>
      <c r="AU304" s="18" t="s">
        <v>82</v>
      </c>
    </row>
    <row r="305" s="11" customFormat="1" ht="22.8" customHeight="1">
      <c r="A305" s="11"/>
      <c r="B305" s="183"/>
      <c r="C305" s="184"/>
      <c r="D305" s="185" t="s">
        <v>71</v>
      </c>
      <c r="E305" s="227" t="s">
        <v>261</v>
      </c>
      <c r="F305" s="227" t="s">
        <v>262</v>
      </c>
      <c r="G305" s="184"/>
      <c r="H305" s="184"/>
      <c r="I305" s="187"/>
      <c r="J305" s="228">
        <f>BK305</f>
        <v>0</v>
      </c>
      <c r="K305" s="184"/>
      <c r="L305" s="189"/>
      <c r="M305" s="190"/>
      <c r="N305" s="191"/>
      <c r="O305" s="191"/>
      <c r="P305" s="192">
        <f>SUM(P306:P357)</f>
        <v>0</v>
      </c>
      <c r="Q305" s="191"/>
      <c r="R305" s="192">
        <f>SUM(R306:R357)</f>
        <v>0</v>
      </c>
      <c r="S305" s="191"/>
      <c r="T305" s="193">
        <f>SUM(T306:T357)</f>
        <v>0</v>
      </c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R305" s="194" t="s">
        <v>80</v>
      </c>
      <c r="AT305" s="195" t="s">
        <v>71</v>
      </c>
      <c r="AU305" s="195" t="s">
        <v>80</v>
      </c>
      <c r="AY305" s="194" t="s">
        <v>119</v>
      </c>
      <c r="BK305" s="196">
        <f>SUM(BK306:BK357)</f>
        <v>0</v>
      </c>
    </row>
    <row r="306" s="2" customFormat="1" ht="24.15" customHeight="1">
      <c r="A306" s="39"/>
      <c r="B306" s="40"/>
      <c r="C306" s="197" t="s">
        <v>506</v>
      </c>
      <c r="D306" s="197" t="s">
        <v>120</v>
      </c>
      <c r="E306" s="198" t="s">
        <v>284</v>
      </c>
      <c r="F306" s="199" t="s">
        <v>285</v>
      </c>
      <c r="G306" s="200" t="s">
        <v>258</v>
      </c>
      <c r="H306" s="201">
        <v>10.380000000000001</v>
      </c>
      <c r="I306" s="202"/>
      <c r="J306" s="203">
        <f>ROUND(I306*H306,2)</f>
        <v>0</v>
      </c>
      <c r="K306" s="199" t="s">
        <v>124</v>
      </c>
      <c r="L306" s="45"/>
      <c r="M306" s="204" t="s">
        <v>19</v>
      </c>
      <c r="N306" s="205" t="s">
        <v>43</v>
      </c>
      <c r="O306" s="85"/>
      <c r="P306" s="206">
        <f>O306*H306</f>
        <v>0</v>
      </c>
      <c r="Q306" s="206">
        <v>0</v>
      </c>
      <c r="R306" s="206">
        <f>Q306*H306</f>
        <v>0</v>
      </c>
      <c r="S306" s="206">
        <v>0</v>
      </c>
      <c r="T306" s="207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08" t="s">
        <v>143</v>
      </c>
      <c r="AT306" s="208" t="s">
        <v>120</v>
      </c>
      <c r="AU306" s="208" t="s">
        <v>82</v>
      </c>
      <c r="AY306" s="18" t="s">
        <v>119</v>
      </c>
      <c r="BE306" s="209">
        <f>IF(N306="základní",J306,0)</f>
        <v>0</v>
      </c>
      <c r="BF306" s="209">
        <f>IF(N306="snížená",J306,0)</f>
        <v>0</v>
      </c>
      <c r="BG306" s="209">
        <f>IF(N306="zákl. přenesená",J306,0)</f>
        <v>0</v>
      </c>
      <c r="BH306" s="209">
        <f>IF(N306="sníž. přenesená",J306,0)</f>
        <v>0</v>
      </c>
      <c r="BI306" s="209">
        <f>IF(N306="nulová",J306,0)</f>
        <v>0</v>
      </c>
      <c r="BJ306" s="18" t="s">
        <v>80</v>
      </c>
      <c r="BK306" s="209">
        <f>ROUND(I306*H306,2)</f>
        <v>0</v>
      </c>
      <c r="BL306" s="18" t="s">
        <v>143</v>
      </c>
      <c r="BM306" s="208" t="s">
        <v>588</v>
      </c>
    </row>
    <row r="307" s="2" customFormat="1">
      <c r="A307" s="39"/>
      <c r="B307" s="40"/>
      <c r="C307" s="41"/>
      <c r="D307" s="210" t="s">
        <v>127</v>
      </c>
      <c r="E307" s="41"/>
      <c r="F307" s="211" t="s">
        <v>287</v>
      </c>
      <c r="G307" s="41"/>
      <c r="H307" s="41"/>
      <c r="I307" s="212"/>
      <c r="J307" s="41"/>
      <c r="K307" s="41"/>
      <c r="L307" s="45"/>
      <c r="M307" s="213"/>
      <c r="N307" s="214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127</v>
      </c>
      <c r="AU307" s="18" t="s">
        <v>82</v>
      </c>
    </row>
    <row r="308" s="13" customFormat="1">
      <c r="A308" s="13"/>
      <c r="B308" s="229"/>
      <c r="C308" s="230"/>
      <c r="D308" s="215" t="s">
        <v>174</v>
      </c>
      <c r="E308" s="231" t="s">
        <v>19</v>
      </c>
      <c r="F308" s="232" t="s">
        <v>527</v>
      </c>
      <c r="G308" s="230"/>
      <c r="H308" s="231" t="s">
        <v>19</v>
      </c>
      <c r="I308" s="233"/>
      <c r="J308" s="230"/>
      <c r="K308" s="230"/>
      <c r="L308" s="234"/>
      <c r="M308" s="235"/>
      <c r="N308" s="236"/>
      <c r="O308" s="236"/>
      <c r="P308" s="236"/>
      <c r="Q308" s="236"/>
      <c r="R308" s="236"/>
      <c r="S308" s="236"/>
      <c r="T308" s="23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8" t="s">
        <v>174</v>
      </c>
      <c r="AU308" s="238" t="s">
        <v>82</v>
      </c>
      <c r="AV308" s="13" t="s">
        <v>80</v>
      </c>
      <c r="AW308" s="13" t="s">
        <v>33</v>
      </c>
      <c r="AX308" s="13" t="s">
        <v>72</v>
      </c>
      <c r="AY308" s="238" t="s">
        <v>119</v>
      </c>
    </row>
    <row r="309" s="14" customFormat="1">
      <c r="A309" s="14"/>
      <c r="B309" s="239"/>
      <c r="C309" s="240"/>
      <c r="D309" s="215" t="s">
        <v>174</v>
      </c>
      <c r="E309" s="241" t="s">
        <v>19</v>
      </c>
      <c r="F309" s="242" t="s">
        <v>589</v>
      </c>
      <c r="G309" s="240"/>
      <c r="H309" s="243">
        <v>7.9800000000000004</v>
      </c>
      <c r="I309" s="244"/>
      <c r="J309" s="240"/>
      <c r="K309" s="240"/>
      <c r="L309" s="245"/>
      <c r="M309" s="246"/>
      <c r="N309" s="247"/>
      <c r="O309" s="247"/>
      <c r="P309" s="247"/>
      <c r="Q309" s="247"/>
      <c r="R309" s="247"/>
      <c r="S309" s="247"/>
      <c r="T309" s="24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9" t="s">
        <v>174</v>
      </c>
      <c r="AU309" s="249" t="s">
        <v>82</v>
      </c>
      <c r="AV309" s="14" t="s">
        <v>82</v>
      </c>
      <c r="AW309" s="14" t="s">
        <v>33</v>
      </c>
      <c r="AX309" s="14" t="s">
        <v>72</v>
      </c>
      <c r="AY309" s="249" t="s">
        <v>119</v>
      </c>
    </row>
    <row r="310" s="13" customFormat="1">
      <c r="A310" s="13"/>
      <c r="B310" s="229"/>
      <c r="C310" s="230"/>
      <c r="D310" s="215" t="s">
        <v>174</v>
      </c>
      <c r="E310" s="231" t="s">
        <v>19</v>
      </c>
      <c r="F310" s="232" t="s">
        <v>270</v>
      </c>
      <c r="G310" s="230"/>
      <c r="H310" s="231" t="s">
        <v>19</v>
      </c>
      <c r="I310" s="233"/>
      <c r="J310" s="230"/>
      <c r="K310" s="230"/>
      <c r="L310" s="234"/>
      <c r="M310" s="235"/>
      <c r="N310" s="236"/>
      <c r="O310" s="236"/>
      <c r="P310" s="236"/>
      <c r="Q310" s="236"/>
      <c r="R310" s="236"/>
      <c r="S310" s="236"/>
      <c r="T310" s="23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8" t="s">
        <v>174</v>
      </c>
      <c r="AU310" s="238" t="s">
        <v>82</v>
      </c>
      <c r="AV310" s="13" t="s">
        <v>80</v>
      </c>
      <c r="AW310" s="13" t="s">
        <v>33</v>
      </c>
      <c r="AX310" s="13" t="s">
        <v>72</v>
      </c>
      <c r="AY310" s="238" t="s">
        <v>119</v>
      </c>
    </row>
    <row r="311" s="14" customFormat="1">
      <c r="A311" s="14"/>
      <c r="B311" s="239"/>
      <c r="C311" s="240"/>
      <c r="D311" s="215" t="s">
        <v>174</v>
      </c>
      <c r="E311" s="241" t="s">
        <v>19</v>
      </c>
      <c r="F311" s="242" t="s">
        <v>590</v>
      </c>
      <c r="G311" s="240"/>
      <c r="H311" s="243">
        <v>2.3999999999999999</v>
      </c>
      <c r="I311" s="244"/>
      <c r="J311" s="240"/>
      <c r="K311" s="240"/>
      <c r="L311" s="245"/>
      <c r="M311" s="246"/>
      <c r="N311" s="247"/>
      <c r="O311" s="247"/>
      <c r="P311" s="247"/>
      <c r="Q311" s="247"/>
      <c r="R311" s="247"/>
      <c r="S311" s="247"/>
      <c r="T311" s="24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9" t="s">
        <v>174</v>
      </c>
      <c r="AU311" s="249" t="s">
        <v>82</v>
      </c>
      <c r="AV311" s="14" t="s">
        <v>82</v>
      </c>
      <c r="AW311" s="14" t="s">
        <v>33</v>
      </c>
      <c r="AX311" s="14" t="s">
        <v>72</v>
      </c>
      <c r="AY311" s="249" t="s">
        <v>119</v>
      </c>
    </row>
    <row r="312" s="15" customFormat="1">
      <c r="A312" s="15"/>
      <c r="B312" s="250"/>
      <c r="C312" s="251"/>
      <c r="D312" s="215" t="s">
        <v>174</v>
      </c>
      <c r="E312" s="252" t="s">
        <v>19</v>
      </c>
      <c r="F312" s="253" t="s">
        <v>183</v>
      </c>
      <c r="G312" s="251"/>
      <c r="H312" s="254">
        <v>10.380000000000001</v>
      </c>
      <c r="I312" s="255"/>
      <c r="J312" s="251"/>
      <c r="K312" s="251"/>
      <c r="L312" s="256"/>
      <c r="M312" s="257"/>
      <c r="N312" s="258"/>
      <c r="O312" s="258"/>
      <c r="P312" s="258"/>
      <c r="Q312" s="258"/>
      <c r="R312" s="258"/>
      <c r="S312" s="258"/>
      <c r="T312" s="259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0" t="s">
        <v>174</v>
      </c>
      <c r="AU312" s="260" t="s">
        <v>82</v>
      </c>
      <c r="AV312" s="15" t="s">
        <v>143</v>
      </c>
      <c r="AW312" s="15" t="s">
        <v>4</v>
      </c>
      <c r="AX312" s="15" t="s">
        <v>80</v>
      </c>
      <c r="AY312" s="260" t="s">
        <v>119</v>
      </c>
    </row>
    <row r="313" s="2" customFormat="1" ht="37.8" customHeight="1">
      <c r="A313" s="39"/>
      <c r="B313" s="40"/>
      <c r="C313" s="197" t="s">
        <v>510</v>
      </c>
      <c r="D313" s="197" t="s">
        <v>120</v>
      </c>
      <c r="E313" s="198" t="s">
        <v>264</v>
      </c>
      <c r="F313" s="199" t="s">
        <v>265</v>
      </c>
      <c r="G313" s="200" t="s">
        <v>258</v>
      </c>
      <c r="H313" s="201">
        <v>578.21000000000004</v>
      </c>
      <c r="I313" s="202"/>
      <c r="J313" s="203">
        <f>ROUND(I313*H313,2)</f>
        <v>0</v>
      </c>
      <c r="K313" s="199" t="s">
        <v>124</v>
      </c>
      <c r="L313" s="45"/>
      <c r="M313" s="204" t="s">
        <v>19</v>
      </c>
      <c r="N313" s="205" t="s">
        <v>43</v>
      </c>
      <c r="O313" s="85"/>
      <c r="P313" s="206">
        <f>O313*H313</f>
        <v>0</v>
      </c>
      <c r="Q313" s="206">
        <v>0</v>
      </c>
      <c r="R313" s="206">
        <f>Q313*H313</f>
        <v>0</v>
      </c>
      <c r="S313" s="206">
        <v>0</v>
      </c>
      <c r="T313" s="207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08" t="s">
        <v>143</v>
      </c>
      <c r="AT313" s="208" t="s">
        <v>120</v>
      </c>
      <c r="AU313" s="208" t="s">
        <v>82</v>
      </c>
      <c r="AY313" s="18" t="s">
        <v>119</v>
      </c>
      <c r="BE313" s="209">
        <f>IF(N313="základní",J313,0)</f>
        <v>0</v>
      </c>
      <c r="BF313" s="209">
        <f>IF(N313="snížená",J313,0)</f>
        <v>0</v>
      </c>
      <c r="BG313" s="209">
        <f>IF(N313="zákl. přenesená",J313,0)</f>
        <v>0</v>
      </c>
      <c r="BH313" s="209">
        <f>IF(N313="sníž. přenesená",J313,0)</f>
        <v>0</v>
      </c>
      <c r="BI313" s="209">
        <f>IF(N313="nulová",J313,0)</f>
        <v>0</v>
      </c>
      <c r="BJ313" s="18" t="s">
        <v>80</v>
      </c>
      <c r="BK313" s="209">
        <f>ROUND(I313*H313,2)</f>
        <v>0</v>
      </c>
      <c r="BL313" s="18" t="s">
        <v>143</v>
      </c>
      <c r="BM313" s="208" t="s">
        <v>266</v>
      </c>
    </row>
    <row r="314" s="2" customFormat="1">
      <c r="A314" s="39"/>
      <c r="B314" s="40"/>
      <c r="C314" s="41"/>
      <c r="D314" s="210" t="s">
        <v>127</v>
      </c>
      <c r="E314" s="41"/>
      <c r="F314" s="211" t="s">
        <v>267</v>
      </c>
      <c r="G314" s="41"/>
      <c r="H314" s="41"/>
      <c r="I314" s="212"/>
      <c r="J314" s="41"/>
      <c r="K314" s="41"/>
      <c r="L314" s="45"/>
      <c r="M314" s="213"/>
      <c r="N314" s="214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127</v>
      </c>
      <c r="AU314" s="18" t="s">
        <v>82</v>
      </c>
    </row>
    <row r="315" s="13" customFormat="1">
      <c r="A315" s="13"/>
      <c r="B315" s="229"/>
      <c r="C315" s="230"/>
      <c r="D315" s="215" t="s">
        <v>174</v>
      </c>
      <c r="E315" s="231" t="s">
        <v>19</v>
      </c>
      <c r="F315" s="232" t="s">
        <v>268</v>
      </c>
      <c r="G315" s="230"/>
      <c r="H315" s="231" t="s">
        <v>19</v>
      </c>
      <c r="I315" s="233"/>
      <c r="J315" s="230"/>
      <c r="K315" s="230"/>
      <c r="L315" s="234"/>
      <c r="M315" s="235"/>
      <c r="N315" s="236"/>
      <c r="O315" s="236"/>
      <c r="P315" s="236"/>
      <c r="Q315" s="236"/>
      <c r="R315" s="236"/>
      <c r="S315" s="236"/>
      <c r="T315" s="23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8" t="s">
        <v>174</v>
      </c>
      <c r="AU315" s="238" t="s">
        <v>82</v>
      </c>
      <c r="AV315" s="13" t="s">
        <v>80</v>
      </c>
      <c r="AW315" s="13" t="s">
        <v>33</v>
      </c>
      <c r="AX315" s="13" t="s">
        <v>72</v>
      </c>
      <c r="AY315" s="238" t="s">
        <v>119</v>
      </c>
    </row>
    <row r="316" s="14" customFormat="1">
      <c r="A316" s="14"/>
      <c r="B316" s="239"/>
      <c r="C316" s="240"/>
      <c r="D316" s="215" t="s">
        <v>174</v>
      </c>
      <c r="E316" s="241" t="s">
        <v>19</v>
      </c>
      <c r="F316" s="242" t="s">
        <v>591</v>
      </c>
      <c r="G316" s="240"/>
      <c r="H316" s="243">
        <v>149.5</v>
      </c>
      <c r="I316" s="244"/>
      <c r="J316" s="240"/>
      <c r="K316" s="240"/>
      <c r="L316" s="245"/>
      <c r="M316" s="246"/>
      <c r="N316" s="247"/>
      <c r="O316" s="247"/>
      <c r="P316" s="247"/>
      <c r="Q316" s="247"/>
      <c r="R316" s="247"/>
      <c r="S316" s="247"/>
      <c r="T316" s="24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9" t="s">
        <v>174</v>
      </c>
      <c r="AU316" s="249" t="s">
        <v>82</v>
      </c>
      <c r="AV316" s="14" t="s">
        <v>82</v>
      </c>
      <c r="AW316" s="14" t="s">
        <v>33</v>
      </c>
      <c r="AX316" s="14" t="s">
        <v>72</v>
      </c>
      <c r="AY316" s="249" t="s">
        <v>119</v>
      </c>
    </row>
    <row r="317" s="13" customFormat="1">
      <c r="A317" s="13"/>
      <c r="B317" s="229"/>
      <c r="C317" s="230"/>
      <c r="D317" s="215" t="s">
        <v>174</v>
      </c>
      <c r="E317" s="231" t="s">
        <v>19</v>
      </c>
      <c r="F317" s="232" t="s">
        <v>527</v>
      </c>
      <c r="G317" s="230"/>
      <c r="H317" s="231" t="s">
        <v>19</v>
      </c>
      <c r="I317" s="233"/>
      <c r="J317" s="230"/>
      <c r="K317" s="230"/>
      <c r="L317" s="234"/>
      <c r="M317" s="235"/>
      <c r="N317" s="236"/>
      <c r="O317" s="236"/>
      <c r="P317" s="236"/>
      <c r="Q317" s="236"/>
      <c r="R317" s="236"/>
      <c r="S317" s="236"/>
      <c r="T317" s="23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8" t="s">
        <v>174</v>
      </c>
      <c r="AU317" s="238" t="s">
        <v>82</v>
      </c>
      <c r="AV317" s="13" t="s">
        <v>80</v>
      </c>
      <c r="AW317" s="13" t="s">
        <v>33</v>
      </c>
      <c r="AX317" s="13" t="s">
        <v>72</v>
      </c>
      <c r="AY317" s="238" t="s">
        <v>119</v>
      </c>
    </row>
    <row r="318" s="14" customFormat="1">
      <c r="A318" s="14"/>
      <c r="B318" s="239"/>
      <c r="C318" s="240"/>
      <c r="D318" s="215" t="s">
        <v>174</v>
      </c>
      <c r="E318" s="241" t="s">
        <v>19</v>
      </c>
      <c r="F318" s="242" t="s">
        <v>589</v>
      </c>
      <c r="G318" s="240"/>
      <c r="H318" s="243">
        <v>7.9800000000000004</v>
      </c>
      <c r="I318" s="244"/>
      <c r="J318" s="240"/>
      <c r="K318" s="240"/>
      <c r="L318" s="245"/>
      <c r="M318" s="246"/>
      <c r="N318" s="247"/>
      <c r="O318" s="247"/>
      <c r="P318" s="247"/>
      <c r="Q318" s="247"/>
      <c r="R318" s="247"/>
      <c r="S318" s="247"/>
      <c r="T318" s="24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9" t="s">
        <v>174</v>
      </c>
      <c r="AU318" s="249" t="s">
        <v>82</v>
      </c>
      <c r="AV318" s="14" t="s">
        <v>82</v>
      </c>
      <c r="AW318" s="14" t="s">
        <v>33</v>
      </c>
      <c r="AX318" s="14" t="s">
        <v>72</v>
      </c>
      <c r="AY318" s="249" t="s">
        <v>119</v>
      </c>
    </row>
    <row r="319" s="13" customFormat="1">
      <c r="A319" s="13"/>
      <c r="B319" s="229"/>
      <c r="C319" s="230"/>
      <c r="D319" s="215" t="s">
        <v>174</v>
      </c>
      <c r="E319" s="231" t="s">
        <v>19</v>
      </c>
      <c r="F319" s="232" t="s">
        <v>270</v>
      </c>
      <c r="G319" s="230"/>
      <c r="H319" s="231" t="s">
        <v>19</v>
      </c>
      <c r="I319" s="233"/>
      <c r="J319" s="230"/>
      <c r="K319" s="230"/>
      <c r="L319" s="234"/>
      <c r="M319" s="235"/>
      <c r="N319" s="236"/>
      <c r="O319" s="236"/>
      <c r="P319" s="236"/>
      <c r="Q319" s="236"/>
      <c r="R319" s="236"/>
      <c r="S319" s="236"/>
      <c r="T319" s="23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8" t="s">
        <v>174</v>
      </c>
      <c r="AU319" s="238" t="s">
        <v>82</v>
      </c>
      <c r="AV319" s="13" t="s">
        <v>80</v>
      </c>
      <c r="AW319" s="13" t="s">
        <v>33</v>
      </c>
      <c r="AX319" s="13" t="s">
        <v>72</v>
      </c>
      <c r="AY319" s="238" t="s">
        <v>119</v>
      </c>
    </row>
    <row r="320" s="14" customFormat="1">
      <c r="A320" s="14"/>
      <c r="B320" s="239"/>
      <c r="C320" s="240"/>
      <c r="D320" s="215" t="s">
        <v>174</v>
      </c>
      <c r="E320" s="241" t="s">
        <v>19</v>
      </c>
      <c r="F320" s="242" t="s">
        <v>592</v>
      </c>
      <c r="G320" s="240"/>
      <c r="H320" s="243">
        <v>2.4100000000000001</v>
      </c>
      <c r="I320" s="244"/>
      <c r="J320" s="240"/>
      <c r="K320" s="240"/>
      <c r="L320" s="245"/>
      <c r="M320" s="246"/>
      <c r="N320" s="247"/>
      <c r="O320" s="247"/>
      <c r="P320" s="247"/>
      <c r="Q320" s="247"/>
      <c r="R320" s="247"/>
      <c r="S320" s="247"/>
      <c r="T320" s="24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9" t="s">
        <v>174</v>
      </c>
      <c r="AU320" s="249" t="s">
        <v>82</v>
      </c>
      <c r="AV320" s="14" t="s">
        <v>82</v>
      </c>
      <c r="AW320" s="14" t="s">
        <v>33</v>
      </c>
      <c r="AX320" s="14" t="s">
        <v>72</v>
      </c>
      <c r="AY320" s="249" t="s">
        <v>119</v>
      </c>
    </row>
    <row r="321" s="13" customFormat="1">
      <c r="A321" s="13"/>
      <c r="B321" s="229"/>
      <c r="C321" s="230"/>
      <c r="D321" s="215" t="s">
        <v>174</v>
      </c>
      <c r="E321" s="231" t="s">
        <v>19</v>
      </c>
      <c r="F321" s="232" t="s">
        <v>271</v>
      </c>
      <c r="G321" s="230"/>
      <c r="H321" s="231" t="s">
        <v>19</v>
      </c>
      <c r="I321" s="233"/>
      <c r="J321" s="230"/>
      <c r="K321" s="230"/>
      <c r="L321" s="234"/>
      <c r="M321" s="235"/>
      <c r="N321" s="236"/>
      <c r="O321" s="236"/>
      <c r="P321" s="236"/>
      <c r="Q321" s="236"/>
      <c r="R321" s="236"/>
      <c r="S321" s="236"/>
      <c r="T321" s="23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8" t="s">
        <v>174</v>
      </c>
      <c r="AU321" s="238" t="s">
        <v>82</v>
      </c>
      <c r="AV321" s="13" t="s">
        <v>80</v>
      </c>
      <c r="AW321" s="13" t="s">
        <v>33</v>
      </c>
      <c r="AX321" s="13" t="s">
        <v>72</v>
      </c>
      <c r="AY321" s="238" t="s">
        <v>119</v>
      </c>
    </row>
    <row r="322" s="14" customFormat="1">
      <c r="A322" s="14"/>
      <c r="B322" s="239"/>
      <c r="C322" s="240"/>
      <c r="D322" s="215" t="s">
        <v>174</v>
      </c>
      <c r="E322" s="241" t="s">
        <v>19</v>
      </c>
      <c r="F322" s="242" t="s">
        <v>593</v>
      </c>
      <c r="G322" s="240"/>
      <c r="H322" s="243">
        <v>418.31999999999999</v>
      </c>
      <c r="I322" s="244"/>
      <c r="J322" s="240"/>
      <c r="K322" s="240"/>
      <c r="L322" s="245"/>
      <c r="M322" s="246"/>
      <c r="N322" s="247"/>
      <c r="O322" s="247"/>
      <c r="P322" s="247"/>
      <c r="Q322" s="247"/>
      <c r="R322" s="247"/>
      <c r="S322" s="247"/>
      <c r="T322" s="24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9" t="s">
        <v>174</v>
      </c>
      <c r="AU322" s="249" t="s">
        <v>82</v>
      </c>
      <c r="AV322" s="14" t="s">
        <v>82</v>
      </c>
      <c r="AW322" s="14" t="s">
        <v>33</v>
      </c>
      <c r="AX322" s="14" t="s">
        <v>72</v>
      </c>
      <c r="AY322" s="249" t="s">
        <v>119</v>
      </c>
    </row>
    <row r="323" s="15" customFormat="1">
      <c r="A323" s="15"/>
      <c r="B323" s="250"/>
      <c r="C323" s="251"/>
      <c r="D323" s="215" t="s">
        <v>174</v>
      </c>
      <c r="E323" s="252" t="s">
        <v>19</v>
      </c>
      <c r="F323" s="253" t="s">
        <v>183</v>
      </c>
      <c r="G323" s="251"/>
      <c r="H323" s="254">
        <v>578.21000000000004</v>
      </c>
      <c r="I323" s="255"/>
      <c r="J323" s="251"/>
      <c r="K323" s="251"/>
      <c r="L323" s="256"/>
      <c r="M323" s="257"/>
      <c r="N323" s="258"/>
      <c r="O323" s="258"/>
      <c r="P323" s="258"/>
      <c r="Q323" s="258"/>
      <c r="R323" s="258"/>
      <c r="S323" s="258"/>
      <c r="T323" s="259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0" t="s">
        <v>174</v>
      </c>
      <c r="AU323" s="260" t="s">
        <v>82</v>
      </c>
      <c r="AV323" s="15" t="s">
        <v>143</v>
      </c>
      <c r="AW323" s="15" t="s">
        <v>33</v>
      </c>
      <c r="AX323" s="15" t="s">
        <v>80</v>
      </c>
      <c r="AY323" s="260" t="s">
        <v>119</v>
      </c>
    </row>
    <row r="324" s="2" customFormat="1" ht="37.8" customHeight="1">
      <c r="A324" s="39"/>
      <c r="B324" s="40"/>
      <c r="C324" s="197" t="s">
        <v>518</v>
      </c>
      <c r="D324" s="197" t="s">
        <v>120</v>
      </c>
      <c r="E324" s="198" t="s">
        <v>274</v>
      </c>
      <c r="F324" s="199" t="s">
        <v>275</v>
      </c>
      <c r="G324" s="200" t="s">
        <v>258</v>
      </c>
      <c r="H324" s="201">
        <v>8145.4899999999998</v>
      </c>
      <c r="I324" s="202"/>
      <c r="J324" s="203">
        <f>ROUND(I324*H324,2)</f>
        <v>0</v>
      </c>
      <c r="K324" s="199" t="s">
        <v>124</v>
      </c>
      <c r="L324" s="45"/>
      <c r="M324" s="204" t="s">
        <v>19</v>
      </c>
      <c r="N324" s="205" t="s">
        <v>43</v>
      </c>
      <c r="O324" s="85"/>
      <c r="P324" s="206">
        <f>O324*H324</f>
        <v>0</v>
      </c>
      <c r="Q324" s="206">
        <v>0</v>
      </c>
      <c r="R324" s="206">
        <f>Q324*H324</f>
        <v>0</v>
      </c>
      <c r="S324" s="206">
        <v>0</v>
      </c>
      <c r="T324" s="207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08" t="s">
        <v>143</v>
      </c>
      <c r="AT324" s="208" t="s">
        <v>120</v>
      </c>
      <c r="AU324" s="208" t="s">
        <v>82</v>
      </c>
      <c r="AY324" s="18" t="s">
        <v>119</v>
      </c>
      <c r="BE324" s="209">
        <f>IF(N324="základní",J324,0)</f>
        <v>0</v>
      </c>
      <c r="BF324" s="209">
        <f>IF(N324="snížená",J324,0)</f>
        <v>0</v>
      </c>
      <c r="BG324" s="209">
        <f>IF(N324="zákl. přenesená",J324,0)</f>
        <v>0</v>
      </c>
      <c r="BH324" s="209">
        <f>IF(N324="sníž. přenesená",J324,0)</f>
        <v>0</v>
      </c>
      <c r="BI324" s="209">
        <f>IF(N324="nulová",J324,0)</f>
        <v>0</v>
      </c>
      <c r="BJ324" s="18" t="s">
        <v>80</v>
      </c>
      <c r="BK324" s="209">
        <f>ROUND(I324*H324,2)</f>
        <v>0</v>
      </c>
      <c r="BL324" s="18" t="s">
        <v>143</v>
      </c>
      <c r="BM324" s="208" t="s">
        <v>276</v>
      </c>
    </row>
    <row r="325" s="2" customFormat="1">
      <c r="A325" s="39"/>
      <c r="B325" s="40"/>
      <c r="C325" s="41"/>
      <c r="D325" s="210" t="s">
        <v>127</v>
      </c>
      <c r="E325" s="41"/>
      <c r="F325" s="211" t="s">
        <v>277</v>
      </c>
      <c r="G325" s="41"/>
      <c r="H325" s="41"/>
      <c r="I325" s="212"/>
      <c r="J325" s="41"/>
      <c r="K325" s="41"/>
      <c r="L325" s="45"/>
      <c r="M325" s="213"/>
      <c r="N325" s="214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127</v>
      </c>
      <c r="AU325" s="18" t="s">
        <v>82</v>
      </c>
    </row>
    <row r="326" s="13" customFormat="1">
      <c r="A326" s="13"/>
      <c r="B326" s="229"/>
      <c r="C326" s="230"/>
      <c r="D326" s="215" t="s">
        <v>174</v>
      </c>
      <c r="E326" s="231" t="s">
        <v>19</v>
      </c>
      <c r="F326" s="232" t="s">
        <v>527</v>
      </c>
      <c r="G326" s="230"/>
      <c r="H326" s="231" t="s">
        <v>19</v>
      </c>
      <c r="I326" s="233"/>
      <c r="J326" s="230"/>
      <c r="K326" s="230"/>
      <c r="L326" s="234"/>
      <c r="M326" s="235"/>
      <c r="N326" s="236"/>
      <c r="O326" s="236"/>
      <c r="P326" s="236"/>
      <c r="Q326" s="236"/>
      <c r="R326" s="236"/>
      <c r="S326" s="236"/>
      <c r="T326" s="23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8" t="s">
        <v>174</v>
      </c>
      <c r="AU326" s="238" t="s">
        <v>82</v>
      </c>
      <c r="AV326" s="13" t="s">
        <v>80</v>
      </c>
      <c r="AW326" s="13" t="s">
        <v>33</v>
      </c>
      <c r="AX326" s="13" t="s">
        <v>72</v>
      </c>
      <c r="AY326" s="238" t="s">
        <v>119</v>
      </c>
    </row>
    <row r="327" s="14" customFormat="1">
      <c r="A327" s="14"/>
      <c r="B327" s="239"/>
      <c r="C327" s="240"/>
      <c r="D327" s="215" t="s">
        <v>174</v>
      </c>
      <c r="E327" s="241" t="s">
        <v>19</v>
      </c>
      <c r="F327" s="242" t="s">
        <v>594</v>
      </c>
      <c r="G327" s="240"/>
      <c r="H327" s="243">
        <v>151.62000000000001</v>
      </c>
      <c r="I327" s="244"/>
      <c r="J327" s="240"/>
      <c r="K327" s="240"/>
      <c r="L327" s="245"/>
      <c r="M327" s="246"/>
      <c r="N327" s="247"/>
      <c r="O327" s="247"/>
      <c r="P327" s="247"/>
      <c r="Q327" s="247"/>
      <c r="R327" s="247"/>
      <c r="S327" s="247"/>
      <c r="T327" s="24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9" t="s">
        <v>174</v>
      </c>
      <c r="AU327" s="249" t="s">
        <v>82</v>
      </c>
      <c r="AV327" s="14" t="s">
        <v>82</v>
      </c>
      <c r="AW327" s="14" t="s">
        <v>33</v>
      </c>
      <c r="AX327" s="14" t="s">
        <v>72</v>
      </c>
      <c r="AY327" s="249" t="s">
        <v>119</v>
      </c>
    </row>
    <row r="328" s="13" customFormat="1">
      <c r="A328" s="13"/>
      <c r="B328" s="229"/>
      <c r="C328" s="230"/>
      <c r="D328" s="215" t="s">
        <v>174</v>
      </c>
      <c r="E328" s="231" t="s">
        <v>19</v>
      </c>
      <c r="F328" s="232" t="s">
        <v>270</v>
      </c>
      <c r="G328" s="230"/>
      <c r="H328" s="231" t="s">
        <v>19</v>
      </c>
      <c r="I328" s="233"/>
      <c r="J328" s="230"/>
      <c r="K328" s="230"/>
      <c r="L328" s="234"/>
      <c r="M328" s="235"/>
      <c r="N328" s="236"/>
      <c r="O328" s="236"/>
      <c r="P328" s="236"/>
      <c r="Q328" s="236"/>
      <c r="R328" s="236"/>
      <c r="S328" s="236"/>
      <c r="T328" s="23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8" t="s">
        <v>174</v>
      </c>
      <c r="AU328" s="238" t="s">
        <v>82</v>
      </c>
      <c r="AV328" s="13" t="s">
        <v>80</v>
      </c>
      <c r="AW328" s="13" t="s">
        <v>33</v>
      </c>
      <c r="AX328" s="13" t="s">
        <v>72</v>
      </c>
      <c r="AY328" s="238" t="s">
        <v>119</v>
      </c>
    </row>
    <row r="329" s="14" customFormat="1">
      <c r="A329" s="14"/>
      <c r="B329" s="239"/>
      <c r="C329" s="240"/>
      <c r="D329" s="215" t="s">
        <v>174</v>
      </c>
      <c r="E329" s="241" t="s">
        <v>19</v>
      </c>
      <c r="F329" s="242" t="s">
        <v>595</v>
      </c>
      <c r="G329" s="240"/>
      <c r="H329" s="243">
        <v>45.789999999999999</v>
      </c>
      <c r="I329" s="244"/>
      <c r="J329" s="240"/>
      <c r="K329" s="240"/>
      <c r="L329" s="245"/>
      <c r="M329" s="246"/>
      <c r="N329" s="247"/>
      <c r="O329" s="247"/>
      <c r="P329" s="247"/>
      <c r="Q329" s="247"/>
      <c r="R329" s="247"/>
      <c r="S329" s="247"/>
      <c r="T329" s="24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9" t="s">
        <v>174</v>
      </c>
      <c r="AU329" s="249" t="s">
        <v>82</v>
      </c>
      <c r="AV329" s="14" t="s">
        <v>82</v>
      </c>
      <c r="AW329" s="14" t="s">
        <v>33</v>
      </c>
      <c r="AX329" s="14" t="s">
        <v>72</v>
      </c>
      <c r="AY329" s="249" t="s">
        <v>119</v>
      </c>
    </row>
    <row r="330" s="13" customFormat="1">
      <c r="A330" s="13"/>
      <c r="B330" s="229"/>
      <c r="C330" s="230"/>
      <c r="D330" s="215" t="s">
        <v>174</v>
      </c>
      <c r="E330" s="231" t="s">
        <v>19</v>
      </c>
      <c r="F330" s="232" t="s">
        <v>271</v>
      </c>
      <c r="G330" s="230"/>
      <c r="H330" s="231" t="s">
        <v>19</v>
      </c>
      <c r="I330" s="233"/>
      <c r="J330" s="230"/>
      <c r="K330" s="230"/>
      <c r="L330" s="234"/>
      <c r="M330" s="235"/>
      <c r="N330" s="236"/>
      <c r="O330" s="236"/>
      <c r="P330" s="236"/>
      <c r="Q330" s="236"/>
      <c r="R330" s="236"/>
      <c r="S330" s="236"/>
      <c r="T330" s="23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8" t="s">
        <v>174</v>
      </c>
      <c r="AU330" s="238" t="s">
        <v>82</v>
      </c>
      <c r="AV330" s="13" t="s">
        <v>80</v>
      </c>
      <c r="AW330" s="13" t="s">
        <v>33</v>
      </c>
      <c r="AX330" s="13" t="s">
        <v>72</v>
      </c>
      <c r="AY330" s="238" t="s">
        <v>119</v>
      </c>
    </row>
    <row r="331" s="14" customFormat="1">
      <c r="A331" s="14"/>
      <c r="B331" s="239"/>
      <c r="C331" s="240"/>
      <c r="D331" s="215" t="s">
        <v>174</v>
      </c>
      <c r="E331" s="241" t="s">
        <v>19</v>
      </c>
      <c r="F331" s="242" t="s">
        <v>596</v>
      </c>
      <c r="G331" s="240"/>
      <c r="H331" s="243">
        <v>7948.0799999999999</v>
      </c>
      <c r="I331" s="244"/>
      <c r="J331" s="240"/>
      <c r="K331" s="240"/>
      <c r="L331" s="245"/>
      <c r="M331" s="246"/>
      <c r="N331" s="247"/>
      <c r="O331" s="247"/>
      <c r="P331" s="247"/>
      <c r="Q331" s="247"/>
      <c r="R331" s="247"/>
      <c r="S331" s="247"/>
      <c r="T331" s="24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9" t="s">
        <v>174</v>
      </c>
      <c r="AU331" s="249" t="s">
        <v>82</v>
      </c>
      <c r="AV331" s="14" t="s">
        <v>82</v>
      </c>
      <c r="AW331" s="14" t="s">
        <v>33</v>
      </c>
      <c r="AX331" s="14" t="s">
        <v>72</v>
      </c>
      <c r="AY331" s="249" t="s">
        <v>119</v>
      </c>
    </row>
    <row r="332" s="15" customFormat="1">
      <c r="A332" s="15"/>
      <c r="B332" s="250"/>
      <c r="C332" s="251"/>
      <c r="D332" s="215" t="s">
        <v>174</v>
      </c>
      <c r="E332" s="252" t="s">
        <v>19</v>
      </c>
      <c r="F332" s="253" t="s">
        <v>183</v>
      </c>
      <c r="G332" s="251"/>
      <c r="H332" s="254">
        <v>8145.4899999999998</v>
      </c>
      <c r="I332" s="255"/>
      <c r="J332" s="251"/>
      <c r="K332" s="251"/>
      <c r="L332" s="256"/>
      <c r="M332" s="257"/>
      <c r="N332" s="258"/>
      <c r="O332" s="258"/>
      <c r="P332" s="258"/>
      <c r="Q332" s="258"/>
      <c r="R332" s="258"/>
      <c r="S332" s="258"/>
      <c r="T332" s="259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0" t="s">
        <v>174</v>
      </c>
      <c r="AU332" s="260" t="s">
        <v>82</v>
      </c>
      <c r="AV332" s="15" t="s">
        <v>143</v>
      </c>
      <c r="AW332" s="15" t="s">
        <v>4</v>
      </c>
      <c r="AX332" s="15" t="s">
        <v>80</v>
      </c>
      <c r="AY332" s="260" t="s">
        <v>119</v>
      </c>
    </row>
    <row r="333" s="2" customFormat="1" ht="44.25" customHeight="1">
      <c r="A333" s="39"/>
      <c r="B333" s="40"/>
      <c r="C333" s="197" t="s">
        <v>524</v>
      </c>
      <c r="D333" s="197" t="s">
        <v>120</v>
      </c>
      <c r="E333" s="198" t="s">
        <v>280</v>
      </c>
      <c r="F333" s="199" t="s">
        <v>281</v>
      </c>
      <c r="G333" s="200" t="s">
        <v>258</v>
      </c>
      <c r="H333" s="201">
        <v>428.70999999999998</v>
      </c>
      <c r="I333" s="202"/>
      <c r="J333" s="203">
        <f>ROUND(I333*H333,2)</f>
        <v>0</v>
      </c>
      <c r="K333" s="199" t="s">
        <v>124</v>
      </c>
      <c r="L333" s="45"/>
      <c r="M333" s="204" t="s">
        <v>19</v>
      </c>
      <c r="N333" s="205" t="s">
        <v>43</v>
      </c>
      <c r="O333" s="85"/>
      <c r="P333" s="206">
        <f>O333*H333</f>
        <v>0</v>
      </c>
      <c r="Q333" s="206">
        <v>0</v>
      </c>
      <c r="R333" s="206">
        <f>Q333*H333</f>
        <v>0</v>
      </c>
      <c r="S333" s="206">
        <v>0</v>
      </c>
      <c r="T333" s="207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08" t="s">
        <v>143</v>
      </c>
      <c r="AT333" s="208" t="s">
        <v>120</v>
      </c>
      <c r="AU333" s="208" t="s">
        <v>82</v>
      </c>
      <c r="AY333" s="18" t="s">
        <v>119</v>
      </c>
      <c r="BE333" s="209">
        <f>IF(N333="základní",J333,0)</f>
        <v>0</v>
      </c>
      <c r="BF333" s="209">
        <f>IF(N333="snížená",J333,0)</f>
        <v>0</v>
      </c>
      <c r="BG333" s="209">
        <f>IF(N333="zákl. přenesená",J333,0)</f>
        <v>0</v>
      </c>
      <c r="BH333" s="209">
        <f>IF(N333="sníž. přenesená",J333,0)</f>
        <v>0</v>
      </c>
      <c r="BI333" s="209">
        <f>IF(N333="nulová",J333,0)</f>
        <v>0</v>
      </c>
      <c r="BJ333" s="18" t="s">
        <v>80</v>
      </c>
      <c r="BK333" s="209">
        <f>ROUND(I333*H333,2)</f>
        <v>0</v>
      </c>
      <c r="BL333" s="18" t="s">
        <v>143</v>
      </c>
      <c r="BM333" s="208" t="s">
        <v>282</v>
      </c>
    </row>
    <row r="334" s="2" customFormat="1">
      <c r="A334" s="39"/>
      <c r="B334" s="40"/>
      <c r="C334" s="41"/>
      <c r="D334" s="210" t="s">
        <v>127</v>
      </c>
      <c r="E334" s="41"/>
      <c r="F334" s="211" t="s">
        <v>283</v>
      </c>
      <c r="G334" s="41"/>
      <c r="H334" s="41"/>
      <c r="I334" s="212"/>
      <c r="J334" s="41"/>
      <c r="K334" s="41"/>
      <c r="L334" s="45"/>
      <c r="M334" s="213"/>
      <c r="N334" s="214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127</v>
      </c>
      <c r="AU334" s="18" t="s">
        <v>82</v>
      </c>
    </row>
    <row r="335" s="13" customFormat="1">
      <c r="A335" s="13"/>
      <c r="B335" s="229"/>
      <c r="C335" s="230"/>
      <c r="D335" s="215" t="s">
        <v>174</v>
      </c>
      <c r="E335" s="231" t="s">
        <v>19</v>
      </c>
      <c r="F335" s="232" t="s">
        <v>527</v>
      </c>
      <c r="G335" s="230"/>
      <c r="H335" s="231" t="s">
        <v>19</v>
      </c>
      <c r="I335" s="233"/>
      <c r="J335" s="230"/>
      <c r="K335" s="230"/>
      <c r="L335" s="234"/>
      <c r="M335" s="235"/>
      <c r="N335" s="236"/>
      <c r="O335" s="236"/>
      <c r="P335" s="236"/>
      <c r="Q335" s="236"/>
      <c r="R335" s="236"/>
      <c r="S335" s="236"/>
      <c r="T335" s="23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8" t="s">
        <v>174</v>
      </c>
      <c r="AU335" s="238" t="s">
        <v>82</v>
      </c>
      <c r="AV335" s="13" t="s">
        <v>80</v>
      </c>
      <c r="AW335" s="13" t="s">
        <v>33</v>
      </c>
      <c r="AX335" s="13" t="s">
        <v>72</v>
      </c>
      <c r="AY335" s="238" t="s">
        <v>119</v>
      </c>
    </row>
    <row r="336" s="14" customFormat="1">
      <c r="A336" s="14"/>
      <c r="B336" s="239"/>
      <c r="C336" s="240"/>
      <c r="D336" s="215" t="s">
        <v>174</v>
      </c>
      <c r="E336" s="241" t="s">
        <v>19</v>
      </c>
      <c r="F336" s="242" t="s">
        <v>589</v>
      </c>
      <c r="G336" s="240"/>
      <c r="H336" s="243">
        <v>7.9800000000000004</v>
      </c>
      <c r="I336" s="244"/>
      <c r="J336" s="240"/>
      <c r="K336" s="240"/>
      <c r="L336" s="245"/>
      <c r="M336" s="246"/>
      <c r="N336" s="247"/>
      <c r="O336" s="247"/>
      <c r="P336" s="247"/>
      <c r="Q336" s="247"/>
      <c r="R336" s="247"/>
      <c r="S336" s="247"/>
      <c r="T336" s="24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9" t="s">
        <v>174</v>
      </c>
      <c r="AU336" s="249" t="s">
        <v>82</v>
      </c>
      <c r="AV336" s="14" t="s">
        <v>82</v>
      </c>
      <c r="AW336" s="14" t="s">
        <v>33</v>
      </c>
      <c r="AX336" s="14" t="s">
        <v>72</v>
      </c>
      <c r="AY336" s="249" t="s">
        <v>119</v>
      </c>
    </row>
    <row r="337" s="13" customFormat="1">
      <c r="A337" s="13"/>
      <c r="B337" s="229"/>
      <c r="C337" s="230"/>
      <c r="D337" s="215" t="s">
        <v>174</v>
      </c>
      <c r="E337" s="231" t="s">
        <v>19</v>
      </c>
      <c r="F337" s="232" t="s">
        <v>270</v>
      </c>
      <c r="G337" s="230"/>
      <c r="H337" s="231" t="s">
        <v>19</v>
      </c>
      <c r="I337" s="233"/>
      <c r="J337" s="230"/>
      <c r="K337" s="230"/>
      <c r="L337" s="234"/>
      <c r="M337" s="235"/>
      <c r="N337" s="236"/>
      <c r="O337" s="236"/>
      <c r="P337" s="236"/>
      <c r="Q337" s="236"/>
      <c r="R337" s="236"/>
      <c r="S337" s="236"/>
      <c r="T337" s="23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8" t="s">
        <v>174</v>
      </c>
      <c r="AU337" s="238" t="s">
        <v>82</v>
      </c>
      <c r="AV337" s="13" t="s">
        <v>80</v>
      </c>
      <c r="AW337" s="13" t="s">
        <v>33</v>
      </c>
      <c r="AX337" s="13" t="s">
        <v>72</v>
      </c>
      <c r="AY337" s="238" t="s">
        <v>119</v>
      </c>
    </row>
    <row r="338" s="14" customFormat="1">
      <c r="A338" s="14"/>
      <c r="B338" s="239"/>
      <c r="C338" s="240"/>
      <c r="D338" s="215" t="s">
        <v>174</v>
      </c>
      <c r="E338" s="241" t="s">
        <v>19</v>
      </c>
      <c r="F338" s="242" t="s">
        <v>592</v>
      </c>
      <c r="G338" s="240"/>
      <c r="H338" s="243">
        <v>2.4100000000000001</v>
      </c>
      <c r="I338" s="244"/>
      <c r="J338" s="240"/>
      <c r="K338" s="240"/>
      <c r="L338" s="245"/>
      <c r="M338" s="246"/>
      <c r="N338" s="247"/>
      <c r="O338" s="247"/>
      <c r="P338" s="247"/>
      <c r="Q338" s="247"/>
      <c r="R338" s="247"/>
      <c r="S338" s="247"/>
      <c r="T338" s="24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9" t="s">
        <v>174</v>
      </c>
      <c r="AU338" s="249" t="s">
        <v>82</v>
      </c>
      <c r="AV338" s="14" t="s">
        <v>82</v>
      </c>
      <c r="AW338" s="14" t="s">
        <v>33</v>
      </c>
      <c r="AX338" s="14" t="s">
        <v>72</v>
      </c>
      <c r="AY338" s="249" t="s">
        <v>119</v>
      </c>
    </row>
    <row r="339" s="13" customFormat="1">
      <c r="A339" s="13"/>
      <c r="B339" s="229"/>
      <c r="C339" s="230"/>
      <c r="D339" s="215" t="s">
        <v>174</v>
      </c>
      <c r="E339" s="231" t="s">
        <v>19</v>
      </c>
      <c r="F339" s="232" t="s">
        <v>271</v>
      </c>
      <c r="G339" s="230"/>
      <c r="H339" s="231" t="s">
        <v>19</v>
      </c>
      <c r="I339" s="233"/>
      <c r="J339" s="230"/>
      <c r="K339" s="230"/>
      <c r="L339" s="234"/>
      <c r="M339" s="235"/>
      <c r="N339" s="236"/>
      <c r="O339" s="236"/>
      <c r="P339" s="236"/>
      <c r="Q339" s="236"/>
      <c r="R339" s="236"/>
      <c r="S339" s="236"/>
      <c r="T339" s="23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8" t="s">
        <v>174</v>
      </c>
      <c r="AU339" s="238" t="s">
        <v>82</v>
      </c>
      <c r="AV339" s="13" t="s">
        <v>80</v>
      </c>
      <c r="AW339" s="13" t="s">
        <v>33</v>
      </c>
      <c r="AX339" s="13" t="s">
        <v>72</v>
      </c>
      <c r="AY339" s="238" t="s">
        <v>119</v>
      </c>
    </row>
    <row r="340" s="14" customFormat="1">
      <c r="A340" s="14"/>
      <c r="B340" s="239"/>
      <c r="C340" s="240"/>
      <c r="D340" s="215" t="s">
        <v>174</v>
      </c>
      <c r="E340" s="241" t="s">
        <v>19</v>
      </c>
      <c r="F340" s="242" t="s">
        <v>593</v>
      </c>
      <c r="G340" s="240"/>
      <c r="H340" s="243">
        <v>418.31999999999999</v>
      </c>
      <c r="I340" s="244"/>
      <c r="J340" s="240"/>
      <c r="K340" s="240"/>
      <c r="L340" s="245"/>
      <c r="M340" s="246"/>
      <c r="N340" s="247"/>
      <c r="O340" s="247"/>
      <c r="P340" s="247"/>
      <c r="Q340" s="247"/>
      <c r="R340" s="247"/>
      <c r="S340" s="247"/>
      <c r="T340" s="24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9" t="s">
        <v>174</v>
      </c>
      <c r="AU340" s="249" t="s">
        <v>82</v>
      </c>
      <c r="AV340" s="14" t="s">
        <v>82</v>
      </c>
      <c r="AW340" s="14" t="s">
        <v>33</v>
      </c>
      <c r="AX340" s="14" t="s">
        <v>72</v>
      </c>
      <c r="AY340" s="249" t="s">
        <v>119</v>
      </c>
    </row>
    <row r="341" s="15" customFormat="1">
      <c r="A341" s="15"/>
      <c r="B341" s="250"/>
      <c r="C341" s="251"/>
      <c r="D341" s="215" t="s">
        <v>174</v>
      </c>
      <c r="E341" s="252" t="s">
        <v>19</v>
      </c>
      <c r="F341" s="253" t="s">
        <v>183</v>
      </c>
      <c r="G341" s="251"/>
      <c r="H341" s="254">
        <v>428.70999999999998</v>
      </c>
      <c r="I341" s="255"/>
      <c r="J341" s="251"/>
      <c r="K341" s="251"/>
      <c r="L341" s="256"/>
      <c r="M341" s="257"/>
      <c r="N341" s="258"/>
      <c r="O341" s="258"/>
      <c r="P341" s="258"/>
      <c r="Q341" s="258"/>
      <c r="R341" s="258"/>
      <c r="S341" s="258"/>
      <c r="T341" s="259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0" t="s">
        <v>174</v>
      </c>
      <c r="AU341" s="260" t="s">
        <v>82</v>
      </c>
      <c r="AV341" s="15" t="s">
        <v>143</v>
      </c>
      <c r="AW341" s="15" t="s">
        <v>33</v>
      </c>
      <c r="AX341" s="15" t="s">
        <v>80</v>
      </c>
      <c r="AY341" s="260" t="s">
        <v>119</v>
      </c>
    </row>
    <row r="342" s="2" customFormat="1" ht="24.15" customHeight="1">
      <c r="A342" s="39"/>
      <c r="B342" s="40"/>
      <c r="C342" s="197" t="s">
        <v>525</v>
      </c>
      <c r="D342" s="197" t="s">
        <v>120</v>
      </c>
      <c r="E342" s="198" t="s">
        <v>284</v>
      </c>
      <c r="F342" s="199" t="s">
        <v>285</v>
      </c>
      <c r="G342" s="200" t="s">
        <v>258</v>
      </c>
      <c r="H342" s="201">
        <v>86.400000000000006</v>
      </c>
      <c r="I342" s="202"/>
      <c r="J342" s="203">
        <f>ROUND(I342*H342,2)</f>
        <v>0</v>
      </c>
      <c r="K342" s="199" t="s">
        <v>124</v>
      </c>
      <c r="L342" s="45"/>
      <c r="M342" s="204" t="s">
        <v>19</v>
      </c>
      <c r="N342" s="205" t="s">
        <v>43</v>
      </c>
      <c r="O342" s="85"/>
      <c r="P342" s="206">
        <f>O342*H342</f>
        <v>0</v>
      </c>
      <c r="Q342" s="206">
        <v>0</v>
      </c>
      <c r="R342" s="206">
        <f>Q342*H342</f>
        <v>0</v>
      </c>
      <c r="S342" s="206">
        <v>0</v>
      </c>
      <c r="T342" s="207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08" t="s">
        <v>143</v>
      </c>
      <c r="AT342" s="208" t="s">
        <v>120</v>
      </c>
      <c r="AU342" s="208" t="s">
        <v>82</v>
      </c>
      <c r="AY342" s="18" t="s">
        <v>119</v>
      </c>
      <c r="BE342" s="209">
        <f>IF(N342="základní",J342,0)</f>
        <v>0</v>
      </c>
      <c r="BF342" s="209">
        <f>IF(N342="snížená",J342,0)</f>
        <v>0</v>
      </c>
      <c r="BG342" s="209">
        <f>IF(N342="zákl. přenesená",J342,0)</f>
        <v>0</v>
      </c>
      <c r="BH342" s="209">
        <f>IF(N342="sníž. přenesená",J342,0)</f>
        <v>0</v>
      </c>
      <c r="BI342" s="209">
        <f>IF(N342="nulová",J342,0)</f>
        <v>0</v>
      </c>
      <c r="BJ342" s="18" t="s">
        <v>80</v>
      </c>
      <c r="BK342" s="209">
        <f>ROUND(I342*H342,2)</f>
        <v>0</v>
      </c>
      <c r="BL342" s="18" t="s">
        <v>143</v>
      </c>
      <c r="BM342" s="208" t="s">
        <v>286</v>
      </c>
    </row>
    <row r="343" s="2" customFormat="1">
      <c r="A343" s="39"/>
      <c r="B343" s="40"/>
      <c r="C343" s="41"/>
      <c r="D343" s="210" t="s">
        <v>127</v>
      </c>
      <c r="E343" s="41"/>
      <c r="F343" s="211" t="s">
        <v>287</v>
      </c>
      <c r="G343" s="41"/>
      <c r="H343" s="41"/>
      <c r="I343" s="212"/>
      <c r="J343" s="41"/>
      <c r="K343" s="41"/>
      <c r="L343" s="45"/>
      <c r="M343" s="213"/>
      <c r="N343" s="214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127</v>
      </c>
      <c r="AU343" s="18" t="s">
        <v>82</v>
      </c>
    </row>
    <row r="344" s="14" customFormat="1">
      <c r="A344" s="14"/>
      <c r="B344" s="239"/>
      <c r="C344" s="240"/>
      <c r="D344" s="215" t="s">
        <v>174</v>
      </c>
      <c r="E344" s="241" t="s">
        <v>19</v>
      </c>
      <c r="F344" s="242" t="s">
        <v>597</v>
      </c>
      <c r="G344" s="240"/>
      <c r="H344" s="243">
        <v>86.400000000000006</v>
      </c>
      <c r="I344" s="244"/>
      <c r="J344" s="240"/>
      <c r="K344" s="240"/>
      <c r="L344" s="245"/>
      <c r="M344" s="246"/>
      <c r="N344" s="247"/>
      <c r="O344" s="247"/>
      <c r="P344" s="247"/>
      <c r="Q344" s="247"/>
      <c r="R344" s="247"/>
      <c r="S344" s="247"/>
      <c r="T344" s="24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9" t="s">
        <v>174</v>
      </c>
      <c r="AU344" s="249" t="s">
        <v>82</v>
      </c>
      <c r="AV344" s="14" t="s">
        <v>82</v>
      </c>
      <c r="AW344" s="14" t="s">
        <v>33</v>
      </c>
      <c r="AX344" s="14" t="s">
        <v>72</v>
      </c>
      <c r="AY344" s="249" t="s">
        <v>119</v>
      </c>
    </row>
    <row r="345" s="15" customFormat="1">
      <c r="A345" s="15"/>
      <c r="B345" s="250"/>
      <c r="C345" s="251"/>
      <c r="D345" s="215" t="s">
        <v>174</v>
      </c>
      <c r="E345" s="252" t="s">
        <v>19</v>
      </c>
      <c r="F345" s="253" t="s">
        <v>183</v>
      </c>
      <c r="G345" s="251"/>
      <c r="H345" s="254">
        <v>86.400000000000006</v>
      </c>
      <c r="I345" s="255"/>
      <c r="J345" s="251"/>
      <c r="K345" s="251"/>
      <c r="L345" s="256"/>
      <c r="M345" s="257"/>
      <c r="N345" s="258"/>
      <c r="O345" s="258"/>
      <c r="P345" s="258"/>
      <c r="Q345" s="258"/>
      <c r="R345" s="258"/>
      <c r="S345" s="258"/>
      <c r="T345" s="259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0" t="s">
        <v>174</v>
      </c>
      <c r="AU345" s="260" t="s">
        <v>82</v>
      </c>
      <c r="AV345" s="15" t="s">
        <v>143</v>
      </c>
      <c r="AW345" s="15" t="s">
        <v>4</v>
      </c>
      <c r="AX345" s="15" t="s">
        <v>80</v>
      </c>
      <c r="AY345" s="260" t="s">
        <v>119</v>
      </c>
    </row>
    <row r="346" s="2" customFormat="1" ht="37.8" customHeight="1">
      <c r="A346" s="39"/>
      <c r="B346" s="40"/>
      <c r="C346" s="197" t="s">
        <v>530</v>
      </c>
      <c r="D346" s="197" t="s">
        <v>120</v>
      </c>
      <c r="E346" s="198" t="s">
        <v>291</v>
      </c>
      <c r="F346" s="199" t="s">
        <v>292</v>
      </c>
      <c r="G346" s="200" t="s">
        <v>258</v>
      </c>
      <c r="H346" s="201">
        <v>86.400000000000006</v>
      </c>
      <c r="I346" s="202"/>
      <c r="J346" s="203">
        <f>ROUND(I346*H346,2)</f>
        <v>0</v>
      </c>
      <c r="K346" s="199" t="s">
        <v>124</v>
      </c>
      <c r="L346" s="45"/>
      <c r="M346" s="204" t="s">
        <v>19</v>
      </c>
      <c r="N346" s="205" t="s">
        <v>43</v>
      </c>
      <c r="O346" s="85"/>
      <c r="P346" s="206">
        <f>O346*H346</f>
        <v>0</v>
      </c>
      <c r="Q346" s="206">
        <v>0</v>
      </c>
      <c r="R346" s="206">
        <f>Q346*H346</f>
        <v>0</v>
      </c>
      <c r="S346" s="206">
        <v>0</v>
      </c>
      <c r="T346" s="207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08" t="s">
        <v>143</v>
      </c>
      <c r="AT346" s="208" t="s">
        <v>120</v>
      </c>
      <c r="AU346" s="208" t="s">
        <v>82</v>
      </c>
      <c r="AY346" s="18" t="s">
        <v>119</v>
      </c>
      <c r="BE346" s="209">
        <f>IF(N346="základní",J346,0)</f>
        <v>0</v>
      </c>
      <c r="BF346" s="209">
        <f>IF(N346="snížená",J346,0)</f>
        <v>0</v>
      </c>
      <c r="BG346" s="209">
        <f>IF(N346="zákl. přenesená",J346,0)</f>
        <v>0</v>
      </c>
      <c r="BH346" s="209">
        <f>IF(N346="sníž. přenesená",J346,0)</f>
        <v>0</v>
      </c>
      <c r="BI346" s="209">
        <f>IF(N346="nulová",J346,0)</f>
        <v>0</v>
      </c>
      <c r="BJ346" s="18" t="s">
        <v>80</v>
      </c>
      <c r="BK346" s="209">
        <f>ROUND(I346*H346,2)</f>
        <v>0</v>
      </c>
      <c r="BL346" s="18" t="s">
        <v>143</v>
      </c>
      <c r="BM346" s="208" t="s">
        <v>293</v>
      </c>
    </row>
    <row r="347" s="2" customFormat="1">
      <c r="A347" s="39"/>
      <c r="B347" s="40"/>
      <c r="C347" s="41"/>
      <c r="D347" s="210" t="s">
        <v>127</v>
      </c>
      <c r="E347" s="41"/>
      <c r="F347" s="211" t="s">
        <v>294</v>
      </c>
      <c r="G347" s="41"/>
      <c r="H347" s="41"/>
      <c r="I347" s="212"/>
      <c r="J347" s="41"/>
      <c r="K347" s="41"/>
      <c r="L347" s="45"/>
      <c r="M347" s="213"/>
      <c r="N347" s="214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127</v>
      </c>
      <c r="AU347" s="18" t="s">
        <v>82</v>
      </c>
    </row>
    <row r="348" s="2" customFormat="1" ht="37.8" customHeight="1">
      <c r="A348" s="39"/>
      <c r="B348" s="40"/>
      <c r="C348" s="197" t="s">
        <v>461</v>
      </c>
      <c r="D348" s="197" t="s">
        <v>120</v>
      </c>
      <c r="E348" s="198" t="s">
        <v>296</v>
      </c>
      <c r="F348" s="199" t="s">
        <v>275</v>
      </c>
      <c r="G348" s="200" t="s">
        <v>258</v>
      </c>
      <c r="H348" s="201">
        <v>1641.5999999999999</v>
      </c>
      <c r="I348" s="202"/>
      <c r="J348" s="203">
        <f>ROUND(I348*H348,2)</f>
        <v>0</v>
      </c>
      <c r="K348" s="199" t="s">
        <v>124</v>
      </c>
      <c r="L348" s="45"/>
      <c r="M348" s="204" t="s">
        <v>19</v>
      </c>
      <c r="N348" s="205" t="s">
        <v>43</v>
      </c>
      <c r="O348" s="85"/>
      <c r="P348" s="206">
        <f>O348*H348</f>
        <v>0</v>
      </c>
      <c r="Q348" s="206">
        <v>0</v>
      </c>
      <c r="R348" s="206">
        <f>Q348*H348</f>
        <v>0</v>
      </c>
      <c r="S348" s="206">
        <v>0</v>
      </c>
      <c r="T348" s="207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08" t="s">
        <v>143</v>
      </c>
      <c r="AT348" s="208" t="s">
        <v>120</v>
      </c>
      <c r="AU348" s="208" t="s">
        <v>82</v>
      </c>
      <c r="AY348" s="18" t="s">
        <v>119</v>
      </c>
      <c r="BE348" s="209">
        <f>IF(N348="základní",J348,0)</f>
        <v>0</v>
      </c>
      <c r="BF348" s="209">
        <f>IF(N348="snížená",J348,0)</f>
        <v>0</v>
      </c>
      <c r="BG348" s="209">
        <f>IF(N348="zákl. přenesená",J348,0)</f>
        <v>0</v>
      </c>
      <c r="BH348" s="209">
        <f>IF(N348="sníž. přenesená",J348,0)</f>
        <v>0</v>
      </c>
      <c r="BI348" s="209">
        <f>IF(N348="nulová",J348,0)</f>
        <v>0</v>
      </c>
      <c r="BJ348" s="18" t="s">
        <v>80</v>
      </c>
      <c r="BK348" s="209">
        <f>ROUND(I348*H348,2)</f>
        <v>0</v>
      </c>
      <c r="BL348" s="18" t="s">
        <v>143</v>
      </c>
      <c r="BM348" s="208" t="s">
        <v>297</v>
      </c>
    </row>
    <row r="349" s="2" customFormat="1">
      <c r="A349" s="39"/>
      <c r="B349" s="40"/>
      <c r="C349" s="41"/>
      <c r="D349" s="210" t="s">
        <v>127</v>
      </c>
      <c r="E349" s="41"/>
      <c r="F349" s="211" t="s">
        <v>298</v>
      </c>
      <c r="G349" s="41"/>
      <c r="H349" s="41"/>
      <c r="I349" s="212"/>
      <c r="J349" s="41"/>
      <c r="K349" s="41"/>
      <c r="L349" s="45"/>
      <c r="M349" s="213"/>
      <c r="N349" s="214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127</v>
      </c>
      <c r="AU349" s="18" t="s">
        <v>82</v>
      </c>
    </row>
    <row r="350" s="14" customFormat="1">
      <c r="A350" s="14"/>
      <c r="B350" s="239"/>
      <c r="C350" s="240"/>
      <c r="D350" s="215" t="s">
        <v>174</v>
      </c>
      <c r="E350" s="241" t="s">
        <v>19</v>
      </c>
      <c r="F350" s="242" t="s">
        <v>598</v>
      </c>
      <c r="G350" s="240"/>
      <c r="H350" s="243">
        <v>1641.5999999999999</v>
      </c>
      <c r="I350" s="244"/>
      <c r="J350" s="240"/>
      <c r="K350" s="240"/>
      <c r="L350" s="245"/>
      <c r="M350" s="246"/>
      <c r="N350" s="247"/>
      <c r="O350" s="247"/>
      <c r="P350" s="247"/>
      <c r="Q350" s="247"/>
      <c r="R350" s="247"/>
      <c r="S350" s="247"/>
      <c r="T350" s="24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9" t="s">
        <v>174</v>
      </c>
      <c r="AU350" s="249" t="s">
        <v>82</v>
      </c>
      <c r="AV350" s="14" t="s">
        <v>82</v>
      </c>
      <c r="AW350" s="14" t="s">
        <v>33</v>
      </c>
      <c r="AX350" s="14" t="s">
        <v>72</v>
      </c>
      <c r="AY350" s="249" t="s">
        <v>119</v>
      </c>
    </row>
    <row r="351" s="15" customFormat="1">
      <c r="A351" s="15"/>
      <c r="B351" s="250"/>
      <c r="C351" s="251"/>
      <c r="D351" s="215" t="s">
        <v>174</v>
      </c>
      <c r="E351" s="252" t="s">
        <v>19</v>
      </c>
      <c r="F351" s="253" t="s">
        <v>183</v>
      </c>
      <c r="G351" s="251"/>
      <c r="H351" s="254">
        <v>1641.5999999999999</v>
      </c>
      <c r="I351" s="255"/>
      <c r="J351" s="251"/>
      <c r="K351" s="251"/>
      <c r="L351" s="256"/>
      <c r="M351" s="257"/>
      <c r="N351" s="258"/>
      <c r="O351" s="258"/>
      <c r="P351" s="258"/>
      <c r="Q351" s="258"/>
      <c r="R351" s="258"/>
      <c r="S351" s="258"/>
      <c r="T351" s="259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0" t="s">
        <v>174</v>
      </c>
      <c r="AU351" s="260" t="s">
        <v>82</v>
      </c>
      <c r="AV351" s="15" t="s">
        <v>143</v>
      </c>
      <c r="AW351" s="15" t="s">
        <v>4</v>
      </c>
      <c r="AX351" s="15" t="s">
        <v>80</v>
      </c>
      <c r="AY351" s="260" t="s">
        <v>119</v>
      </c>
    </row>
    <row r="352" s="2" customFormat="1" ht="44.25" customHeight="1">
      <c r="A352" s="39"/>
      <c r="B352" s="40"/>
      <c r="C352" s="197" t="s">
        <v>536</v>
      </c>
      <c r="D352" s="197" t="s">
        <v>120</v>
      </c>
      <c r="E352" s="198" t="s">
        <v>543</v>
      </c>
      <c r="F352" s="199" t="s">
        <v>544</v>
      </c>
      <c r="G352" s="200" t="s">
        <v>258</v>
      </c>
      <c r="H352" s="201">
        <v>77.159999999999997</v>
      </c>
      <c r="I352" s="202"/>
      <c r="J352" s="203">
        <f>ROUND(I352*H352,2)</f>
        <v>0</v>
      </c>
      <c r="K352" s="199" t="s">
        <v>124</v>
      </c>
      <c r="L352" s="45"/>
      <c r="M352" s="204" t="s">
        <v>19</v>
      </c>
      <c r="N352" s="205" t="s">
        <v>43</v>
      </c>
      <c r="O352" s="85"/>
      <c r="P352" s="206">
        <f>O352*H352</f>
        <v>0</v>
      </c>
      <c r="Q352" s="206">
        <v>0</v>
      </c>
      <c r="R352" s="206">
        <f>Q352*H352</f>
        <v>0</v>
      </c>
      <c r="S352" s="206">
        <v>0</v>
      </c>
      <c r="T352" s="207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08" t="s">
        <v>143</v>
      </c>
      <c r="AT352" s="208" t="s">
        <v>120</v>
      </c>
      <c r="AU352" s="208" t="s">
        <v>82</v>
      </c>
      <c r="AY352" s="18" t="s">
        <v>119</v>
      </c>
      <c r="BE352" s="209">
        <f>IF(N352="základní",J352,0)</f>
        <v>0</v>
      </c>
      <c r="BF352" s="209">
        <f>IF(N352="snížená",J352,0)</f>
        <v>0</v>
      </c>
      <c r="BG352" s="209">
        <f>IF(N352="zákl. přenesená",J352,0)</f>
        <v>0</v>
      </c>
      <c r="BH352" s="209">
        <f>IF(N352="sníž. přenesená",J352,0)</f>
        <v>0</v>
      </c>
      <c r="BI352" s="209">
        <f>IF(N352="nulová",J352,0)</f>
        <v>0</v>
      </c>
      <c r="BJ352" s="18" t="s">
        <v>80</v>
      </c>
      <c r="BK352" s="209">
        <f>ROUND(I352*H352,2)</f>
        <v>0</v>
      </c>
      <c r="BL352" s="18" t="s">
        <v>143</v>
      </c>
      <c r="BM352" s="208" t="s">
        <v>303</v>
      </c>
    </row>
    <row r="353" s="2" customFormat="1">
      <c r="A353" s="39"/>
      <c r="B353" s="40"/>
      <c r="C353" s="41"/>
      <c r="D353" s="210" t="s">
        <v>127</v>
      </c>
      <c r="E353" s="41"/>
      <c r="F353" s="211" t="s">
        <v>545</v>
      </c>
      <c r="G353" s="41"/>
      <c r="H353" s="41"/>
      <c r="I353" s="212"/>
      <c r="J353" s="41"/>
      <c r="K353" s="41"/>
      <c r="L353" s="45"/>
      <c r="M353" s="213"/>
      <c r="N353" s="214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127</v>
      </c>
      <c r="AU353" s="18" t="s">
        <v>82</v>
      </c>
    </row>
    <row r="354" s="14" customFormat="1">
      <c r="A354" s="14"/>
      <c r="B354" s="239"/>
      <c r="C354" s="240"/>
      <c r="D354" s="215" t="s">
        <v>174</v>
      </c>
      <c r="E354" s="241" t="s">
        <v>19</v>
      </c>
      <c r="F354" s="242" t="s">
        <v>599</v>
      </c>
      <c r="G354" s="240"/>
      <c r="H354" s="243">
        <v>77.159999999999997</v>
      </c>
      <c r="I354" s="244"/>
      <c r="J354" s="240"/>
      <c r="K354" s="240"/>
      <c r="L354" s="245"/>
      <c r="M354" s="246"/>
      <c r="N354" s="247"/>
      <c r="O354" s="247"/>
      <c r="P354" s="247"/>
      <c r="Q354" s="247"/>
      <c r="R354" s="247"/>
      <c r="S354" s="247"/>
      <c r="T354" s="24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9" t="s">
        <v>174</v>
      </c>
      <c r="AU354" s="249" t="s">
        <v>82</v>
      </c>
      <c r="AV354" s="14" t="s">
        <v>82</v>
      </c>
      <c r="AW354" s="14" t="s">
        <v>33</v>
      </c>
      <c r="AX354" s="14" t="s">
        <v>72</v>
      </c>
      <c r="AY354" s="249" t="s">
        <v>119</v>
      </c>
    </row>
    <row r="355" s="15" customFormat="1">
      <c r="A355" s="15"/>
      <c r="B355" s="250"/>
      <c r="C355" s="251"/>
      <c r="D355" s="215" t="s">
        <v>174</v>
      </c>
      <c r="E355" s="252" t="s">
        <v>19</v>
      </c>
      <c r="F355" s="253" t="s">
        <v>183</v>
      </c>
      <c r="G355" s="251"/>
      <c r="H355" s="254">
        <v>77.159999999999997</v>
      </c>
      <c r="I355" s="255"/>
      <c r="J355" s="251"/>
      <c r="K355" s="251"/>
      <c r="L355" s="256"/>
      <c r="M355" s="257"/>
      <c r="N355" s="258"/>
      <c r="O355" s="258"/>
      <c r="P355" s="258"/>
      <c r="Q355" s="258"/>
      <c r="R355" s="258"/>
      <c r="S355" s="258"/>
      <c r="T355" s="259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0" t="s">
        <v>174</v>
      </c>
      <c r="AU355" s="260" t="s">
        <v>82</v>
      </c>
      <c r="AV355" s="15" t="s">
        <v>143</v>
      </c>
      <c r="AW355" s="15" t="s">
        <v>4</v>
      </c>
      <c r="AX355" s="15" t="s">
        <v>80</v>
      </c>
      <c r="AY355" s="260" t="s">
        <v>119</v>
      </c>
    </row>
    <row r="356" s="2" customFormat="1" ht="44.25" customHeight="1">
      <c r="A356" s="39"/>
      <c r="B356" s="40"/>
      <c r="C356" s="197" t="s">
        <v>537</v>
      </c>
      <c r="D356" s="197" t="s">
        <v>120</v>
      </c>
      <c r="E356" s="198" t="s">
        <v>301</v>
      </c>
      <c r="F356" s="199" t="s">
        <v>302</v>
      </c>
      <c r="G356" s="200" t="s">
        <v>258</v>
      </c>
      <c r="H356" s="201">
        <v>9.2400000000000002</v>
      </c>
      <c r="I356" s="202"/>
      <c r="J356" s="203">
        <f>ROUND(I356*H356,2)</f>
        <v>0</v>
      </c>
      <c r="K356" s="199" t="s">
        <v>124</v>
      </c>
      <c r="L356" s="45"/>
      <c r="M356" s="204" t="s">
        <v>19</v>
      </c>
      <c r="N356" s="205" t="s">
        <v>43</v>
      </c>
      <c r="O356" s="85"/>
      <c r="P356" s="206">
        <f>O356*H356</f>
        <v>0</v>
      </c>
      <c r="Q356" s="206">
        <v>0</v>
      </c>
      <c r="R356" s="206">
        <f>Q356*H356</f>
        <v>0</v>
      </c>
      <c r="S356" s="206">
        <v>0</v>
      </c>
      <c r="T356" s="207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08" t="s">
        <v>143</v>
      </c>
      <c r="AT356" s="208" t="s">
        <v>120</v>
      </c>
      <c r="AU356" s="208" t="s">
        <v>82</v>
      </c>
      <c r="AY356" s="18" t="s">
        <v>119</v>
      </c>
      <c r="BE356" s="209">
        <f>IF(N356="základní",J356,0)</f>
        <v>0</v>
      </c>
      <c r="BF356" s="209">
        <f>IF(N356="snížená",J356,0)</f>
        <v>0</v>
      </c>
      <c r="BG356" s="209">
        <f>IF(N356="zákl. přenesená",J356,0)</f>
        <v>0</v>
      </c>
      <c r="BH356" s="209">
        <f>IF(N356="sníž. přenesená",J356,0)</f>
        <v>0</v>
      </c>
      <c r="BI356" s="209">
        <f>IF(N356="nulová",J356,0)</f>
        <v>0</v>
      </c>
      <c r="BJ356" s="18" t="s">
        <v>80</v>
      </c>
      <c r="BK356" s="209">
        <f>ROUND(I356*H356,2)</f>
        <v>0</v>
      </c>
      <c r="BL356" s="18" t="s">
        <v>143</v>
      </c>
      <c r="BM356" s="208" t="s">
        <v>600</v>
      </c>
    </row>
    <row r="357" s="2" customFormat="1">
      <c r="A357" s="39"/>
      <c r="B357" s="40"/>
      <c r="C357" s="41"/>
      <c r="D357" s="210" t="s">
        <v>127</v>
      </c>
      <c r="E357" s="41"/>
      <c r="F357" s="211" t="s">
        <v>304</v>
      </c>
      <c r="G357" s="41"/>
      <c r="H357" s="41"/>
      <c r="I357" s="212"/>
      <c r="J357" s="41"/>
      <c r="K357" s="41"/>
      <c r="L357" s="45"/>
      <c r="M357" s="217"/>
      <c r="N357" s="218"/>
      <c r="O357" s="219"/>
      <c r="P357" s="219"/>
      <c r="Q357" s="219"/>
      <c r="R357" s="219"/>
      <c r="S357" s="219"/>
      <c r="T357" s="220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127</v>
      </c>
      <c r="AU357" s="18" t="s">
        <v>82</v>
      </c>
    </row>
    <row r="358" s="2" customFormat="1" ht="6.96" customHeight="1">
      <c r="A358" s="39"/>
      <c r="B358" s="60"/>
      <c r="C358" s="61"/>
      <c r="D358" s="61"/>
      <c r="E358" s="61"/>
      <c r="F358" s="61"/>
      <c r="G358" s="61"/>
      <c r="H358" s="61"/>
      <c r="I358" s="61"/>
      <c r="J358" s="61"/>
      <c r="K358" s="61"/>
      <c r="L358" s="45"/>
      <c r="M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</sheetData>
  <sheetProtection sheet="1" autoFilter="0" formatColumns="0" formatRows="0" objects="1" scenarios="1" spinCount="100000" saltValue="D0Xnn9XydR7MumkzV+Rlm7XwRb7VP8mUH1iiW4dMO2t6KcCBbmXBS4WlPzxBX2nZX9fiXBfelXZ4SaC52k2JDg==" hashValue="CgzNYGUPVDFlhsAdJHIbbw/SJls6YJyqcg8X5Hf/mzVVY+Hk69FpnYD3pmxGjaXa4uGr5iQ51+VPZuOz9DaVOA==" algorithmName="SHA-512" password="CC35"/>
  <autoFilter ref="C85:K35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1/113107421"/>
    <hyperlink ref="F94" r:id="rId2" display="https://podminky.urs.cz/item/CS_URS_2024_01/113107442"/>
    <hyperlink ref="F98" r:id="rId3" display="https://podminky.urs.cz/item/CS_URS_2024_01/113154323"/>
    <hyperlink ref="F102" r:id="rId4" display="https://podminky.urs.cz/item/CS_URS_2024_01/131151100"/>
    <hyperlink ref="F107" r:id="rId5" display="https://podminky.urs.cz/item/CS_URS_2024_01/131213701"/>
    <hyperlink ref="F112" r:id="rId6" display="https://podminky.urs.cz/item/CS_URS_2024_01/132251101"/>
    <hyperlink ref="F120" r:id="rId7" display="https://podminky.urs.cz/item/CS_URS_2024_01/174151101"/>
    <hyperlink ref="F126" r:id="rId8" display="https://podminky.urs.cz/item/CS_URS_2024_01/162751117"/>
    <hyperlink ref="F130" r:id="rId9" display="https://podminky.urs.cz/item/CS_URS_2024_01/162751119"/>
    <hyperlink ref="F133" r:id="rId10" display="https://podminky.urs.cz/item/CS_URS_2024_01/171201231"/>
    <hyperlink ref="F137" r:id="rId11" display="https://podminky.urs.cz/item/CS_URS_2024_01/181951112"/>
    <hyperlink ref="F149" r:id="rId12" display="https://podminky.urs.cz/item/CS_URS_2024_01/452311162"/>
    <hyperlink ref="F158" r:id="rId13" display="https://podminky.urs.cz/item/CS_URS_2024_01/451317111"/>
    <hyperlink ref="F170" r:id="rId14" display="https://podminky.urs.cz/item/CS_URS_2024_01/465513227"/>
    <hyperlink ref="F172" r:id="rId15" display="https://podminky.urs.cz/item/CS_URS_2024_01/451573111"/>
    <hyperlink ref="F179" r:id="rId16" display="https://podminky.urs.cz/item/CS_URS_2024_01/452311151"/>
    <hyperlink ref="F187" r:id="rId17" display="https://podminky.urs.cz/item/CS_URS_2024_01/564861011"/>
    <hyperlink ref="F191" r:id="rId18" display="https://podminky.urs.cz/item/CS_URS_2024_01/577145032"/>
    <hyperlink ref="F198" r:id="rId19" display="https://podminky.urs.cz/item/CS_URS_2024_01/573231107"/>
    <hyperlink ref="F200" r:id="rId20" display="https://podminky.urs.cz/item/CS_URS_2024_01/577145132"/>
    <hyperlink ref="F202" r:id="rId21" display="https://podminky.urs.cz/item/CS_URS_2024_01/573231106"/>
    <hyperlink ref="F208" r:id="rId22" display="https://podminky.urs.cz/item/CS_URS_2024_01/577144131"/>
    <hyperlink ref="F214" r:id="rId23" display="https://podminky.urs.cz/item/CS_URS_2024_01/569931132"/>
    <hyperlink ref="F217" r:id="rId24" display="https://podminky.urs.cz/item/CS_URS_2024_01/564950413"/>
    <hyperlink ref="F223" r:id="rId25" display="https://podminky.urs.cz/item/CS_URS_2024_01/912221111"/>
    <hyperlink ref="F226" r:id="rId26" display="https://podminky.urs.cz/item/CS_URS_2024_01/915611111"/>
    <hyperlink ref="F228" r:id="rId27" display="https://podminky.urs.cz/item/CS_URS_2024_01/915211112"/>
    <hyperlink ref="F230" r:id="rId28" display="https://podminky.urs.cz/item/CS_URS_2024_01/919112111"/>
    <hyperlink ref="F236" r:id="rId29" display="https://podminky.urs.cz/item/CS_URS_2024_01/919121212"/>
    <hyperlink ref="F241" r:id="rId30" display="https://podminky.urs.cz/item/CS_URS_2024_01/938902151"/>
    <hyperlink ref="F244" r:id="rId31" display="https://podminky.urs.cz/item/CS_URS_2024_01/938902421"/>
    <hyperlink ref="F249" r:id="rId32" display="https://podminky.urs.cz/item/CS_URS_2024_01/938909611"/>
    <hyperlink ref="F251" r:id="rId33" display="https://podminky.urs.cz/item/CS_URS_2024_01/966008112"/>
    <hyperlink ref="F263" r:id="rId34" display="https://podminky.urs.cz/item/CS_URS_2024_01/966008311"/>
    <hyperlink ref="F276" r:id="rId35" display="https://podminky.urs.cz/item/CS_URS_2024_01/919551112"/>
    <hyperlink ref="F281" r:id="rId36" display="https://podminky.urs.cz/item/CS_URS_2024_01/919551114"/>
    <hyperlink ref="F292" r:id="rId37" display="https://podminky.urs.cz/item/CS_URS_2024_01/919535556"/>
    <hyperlink ref="F299" r:id="rId38" display="https://podminky.urs.cz/item/CS_URS_2024_01/899658211"/>
    <hyperlink ref="F304" r:id="rId39" display="https://podminky.urs.cz/item/CS_URS_2024_01/998225111"/>
    <hyperlink ref="F307" r:id="rId40" display="https://podminky.urs.cz/item/CS_URS_2024_01/997221611"/>
    <hyperlink ref="F314" r:id="rId41" display="https://podminky.urs.cz/item/CS_URS_2024_01/997221551"/>
    <hyperlink ref="F325" r:id="rId42" display="https://podminky.urs.cz/item/CS_URS_2024_01/997221559"/>
    <hyperlink ref="F334" r:id="rId43" display="https://podminky.urs.cz/item/CS_URS_2024_01/997221873"/>
    <hyperlink ref="F343" r:id="rId44" display="https://podminky.urs.cz/item/CS_URS_2024_01/997221611"/>
    <hyperlink ref="F347" r:id="rId45" display="https://podminky.urs.cz/item/CS_URS_2024_01/997221561"/>
    <hyperlink ref="F349" r:id="rId46" display="https://podminky.urs.cz/item/CS_URS_2024_01/997221569"/>
    <hyperlink ref="F353" r:id="rId47" display="https://podminky.urs.cz/item/CS_URS_2024_01/997221862"/>
    <hyperlink ref="F357" r:id="rId48" display="https://podminky.urs.cz/item/CS_URS_2024_01/99722187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II/198 Přimda – Nová Ves, oprava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601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17. 1. 2024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ROUND((SUM(BE88:BE220)),  2)</f>
        <v>0</v>
      </c>
      <c r="G33" s="39"/>
      <c r="H33" s="39"/>
      <c r="I33" s="149">
        <v>0.20999999999999999</v>
      </c>
      <c r="J33" s="148">
        <f>ROUND(((SUM(BE88:BE220))*I33),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ROUND((SUM(BF88:BF220)),  2)</f>
        <v>0</v>
      </c>
      <c r="G34" s="39"/>
      <c r="H34" s="39"/>
      <c r="I34" s="149">
        <v>0.14999999999999999</v>
      </c>
      <c r="J34" s="148">
        <f>ROUND(((SUM(BF88:BF220))*I34),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ROUND((SUM(BG88:BG220)),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ROUND((SUM(BH88:BH220)),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ROUND((SUM(BI88:BI220)),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II/198 Přimda – Nová Ves, oprava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04 - 4.ETAPA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17. 1. 2024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Správa a údržba silnic Plzeňského kraje</v>
      </c>
      <c r="G54" s="41"/>
      <c r="H54" s="41"/>
      <c r="I54" s="33" t="s">
        <v>31</v>
      </c>
      <c r="J54" s="37" t="str">
        <f>E21</f>
        <v>SG Geotechnika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ROMAN MITAS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hidden="1" s="9" customFormat="1" ht="24.96" customHeight="1">
      <c r="A60" s="9"/>
      <c r="B60" s="166"/>
      <c r="C60" s="167"/>
      <c r="D60" s="168" t="s">
        <v>155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2" customFormat="1" ht="19.92" customHeight="1">
      <c r="A61" s="12"/>
      <c r="B61" s="221"/>
      <c r="C61" s="222"/>
      <c r="D61" s="223" t="s">
        <v>156</v>
      </c>
      <c r="E61" s="224"/>
      <c r="F61" s="224"/>
      <c r="G61" s="224"/>
      <c r="H61" s="224"/>
      <c r="I61" s="224"/>
      <c r="J61" s="225">
        <f>J90</f>
        <v>0</v>
      </c>
      <c r="K61" s="222"/>
      <c r="L61" s="226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hidden="1" s="12" customFormat="1" ht="19.92" customHeight="1">
      <c r="A62" s="12"/>
      <c r="B62" s="221"/>
      <c r="C62" s="222"/>
      <c r="D62" s="223" t="s">
        <v>306</v>
      </c>
      <c r="E62" s="224"/>
      <c r="F62" s="224"/>
      <c r="G62" s="224"/>
      <c r="H62" s="224"/>
      <c r="I62" s="224"/>
      <c r="J62" s="225">
        <f>J114</f>
        <v>0</v>
      </c>
      <c r="K62" s="222"/>
      <c r="L62" s="226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hidden="1" s="12" customFormat="1" ht="19.92" customHeight="1">
      <c r="A63" s="12"/>
      <c r="B63" s="221"/>
      <c r="C63" s="222"/>
      <c r="D63" s="223" t="s">
        <v>157</v>
      </c>
      <c r="E63" s="224"/>
      <c r="F63" s="224"/>
      <c r="G63" s="224"/>
      <c r="H63" s="224"/>
      <c r="I63" s="224"/>
      <c r="J63" s="225">
        <f>J121</f>
        <v>0</v>
      </c>
      <c r="K63" s="222"/>
      <c r="L63" s="226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hidden="1" s="12" customFormat="1" ht="19.92" customHeight="1">
      <c r="A64" s="12"/>
      <c r="B64" s="221"/>
      <c r="C64" s="222"/>
      <c r="D64" s="223" t="s">
        <v>159</v>
      </c>
      <c r="E64" s="224"/>
      <c r="F64" s="224"/>
      <c r="G64" s="224"/>
      <c r="H64" s="224"/>
      <c r="I64" s="224"/>
      <c r="J64" s="225">
        <f>J138</f>
        <v>0</v>
      </c>
      <c r="K64" s="222"/>
      <c r="L64" s="226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hidden="1" s="12" customFormat="1" ht="19.92" customHeight="1">
      <c r="A65" s="12"/>
      <c r="B65" s="221"/>
      <c r="C65" s="222"/>
      <c r="D65" s="223" t="s">
        <v>160</v>
      </c>
      <c r="E65" s="224"/>
      <c r="F65" s="224"/>
      <c r="G65" s="224"/>
      <c r="H65" s="224"/>
      <c r="I65" s="224"/>
      <c r="J65" s="225">
        <f>J170</f>
        <v>0</v>
      </c>
      <c r="K65" s="222"/>
      <c r="L65" s="22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hidden="1" s="12" customFormat="1" ht="19.92" customHeight="1">
      <c r="A66" s="12"/>
      <c r="B66" s="221"/>
      <c r="C66" s="222"/>
      <c r="D66" s="223" t="s">
        <v>161</v>
      </c>
      <c r="E66" s="224"/>
      <c r="F66" s="224"/>
      <c r="G66" s="224"/>
      <c r="H66" s="224"/>
      <c r="I66" s="224"/>
      <c r="J66" s="225">
        <f>J173</f>
        <v>0</v>
      </c>
      <c r="K66" s="222"/>
      <c r="L66" s="226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hidden="1" s="9" customFormat="1" ht="24.96" customHeight="1">
      <c r="A67" s="9"/>
      <c r="B67" s="166"/>
      <c r="C67" s="167"/>
      <c r="D67" s="168" t="s">
        <v>602</v>
      </c>
      <c r="E67" s="169"/>
      <c r="F67" s="169"/>
      <c r="G67" s="169"/>
      <c r="H67" s="169"/>
      <c r="I67" s="169"/>
      <c r="J67" s="170">
        <f>J212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12" customFormat="1" ht="19.92" customHeight="1">
      <c r="A68" s="12"/>
      <c r="B68" s="221"/>
      <c r="C68" s="222"/>
      <c r="D68" s="223" t="s">
        <v>603</v>
      </c>
      <c r="E68" s="224"/>
      <c r="F68" s="224"/>
      <c r="G68" s="224"/>
      <c r="H68" s="224"/>
      <c r="I68" s="224"/>
      <c r="J68" s="225">
        <f>J213</f>
        <v>0</v>
      </c>
      <c r="K68" s="222"/>
      <c r="L68" s="226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104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II/198 Přimda – Nová Ves, oprava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96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04 - 4.ETAPA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 xml:space="preserve"> </v>
      </c>
      <c r="G82" s="41"/>
      <c r="H82" s="41"/>
      <c r="I82" s="33" t="s">
        <v>23</v>
      </c>
      <c r="J82" s="73" t="str">
        <f>IF(J12="","",J12)</f>
        <v>17. 1. 2024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>Správa a údržba silnic Plzeňského kraje</v>
      </c>
      <c r="G84" s="41"/>
      <c r="H84" s="41"/>
      <c r="I84" s="33" t="s">
        <v>31</v>
      </c>
      <c r="J84" s="37" t="str">
        <f>E21</f>
        <v>SG Geotechnika a.s.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29</v>
      </c>
      <c r="D85" s="41"/>
      <c r="E85" s="41"/>
      <c r="F85" s="28" t="str">
        <f>IF(E18="","",E18)</f>
        <v>Vyplň údaj</v>
      </c>
      <c r="G85" s="41"/>
      <c r="H85" s="41"/>
      <c r="I85" s="33" t="s">
        <v>34</v>
      </c>
      <c r="J85" s="37" t="str">
        <f>E24</f>
        <v>ROMAN MITAS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0" customFormat="1" ht="29.28" customHeight="1">
      <c r="A87" s="172"/>
      <c r="B87" s="173"/>
      <c r="C87" s="174" t="s">
        <v>105</v>
      </c>
      <c r="D87" s="175" t="s">
        <v>57</v>
      </c>
      <c r="E87" s="175" t="s">
        <v>53</v>
      </c>
      <c r="F87" s="175" t="s">
        <v>54</v>
      </c>
      <c r="G87" s="175" t="s">
        <v>106</v>
      </c>
      <c r="H87" s="175" t="s">
        <v>107</v>
      </c>
      <c r="I87" s="175" t="s">
        <v>108</v>
      </c>
      <c r="J87" s="175" t="s">
        <v>100</v>
      </c>
      <c r="K87" s="176" t="s">
        <v>109</v>
      </c>
      <c r="L87" s="177"/>
      <c r="M87" s="93" t="s">
        <v>19</v>
      </c>
      <c r="N87" s="94" t="s">
        <v>42</v>
      </c>
      <c r="O87" s="94" t="s">
        <v>110</v>
      </c>
      <c r="P87" s="94" t="s">
        <v>111</v>
      </c>
      <c r="Q87" s="94" t="s">
        <v>112</v>
      </c>
      <c r="R87" s="94" t="s">
        <v>113</v>
      </c>
      <c r="S87" s="94" t="s">
        <v>114</v>
      </c>
      <c r="T87" s="95" t="s">
        <v>115</v>
      </c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</row>
    <row r="88" s="2" customFormat="1" ht="22.8" customHeight="1">
      <c r="A88" s="39"/>
      <c r="B88" s="40"/>
      <c r="C88" s="100" t="s">
        <v>116</v>
      </c>
      <c r="D88" s="41"/>
      <c r="E88" s="41"/>
      <c r="F88" s="41"/>
      <c r="G88" s="41"/>
      <c r="H88" s="41"/>
      <c r="I88" s="41"/>
      <c r="J88" s="178">
        <f>BK88</f>
        <v>0</v>
      </c>
      <c r="K88" s="41"/>
      <c r="L88" s="45"/>
      <c r="M88" s="96"/>
      <c r="N88" s="179"/>
      <c r="O88" s="97"/>
      <c r="P88" s="180">
        <f>P89+P212</f>
        <v>0</v>
      </c>
      <c r="Q88" s="97"/>
      <c r="R88" s="180">
        <f>R89+R212</f>
        <v>79.82841359999999</v>
      </c>
      <c r="S88" s="97"/>
      <c r="T88" s="181">
        <f>T89+T212</f>
        <v>183.45699999999999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71</v>
      </c>
      <c r="AU88" s="18" t="s">
        <v>101</v>
      </c>
      <c r="BK88" s="182">
        <f>BK89+BK212</f>
        <v>0</v>
      </c>
    </row>
    <row r="89" s="11" customFormat="1" ht="25.92" customHeight="1">
      <c r="A89" s="11"/>
      <c r="B89" s="183"/>
      <c r="C89" s="184"/>
      <c r="D89" s="185" t="s">
        <v>71</v>
      </c>
      <c r="E89" s="186" t="s">
        <v>162</v>
      </c>
      <c r="F89" s="186" t="s">
        <v>163</v>
      </c>
      <c r="G89" s="184"/>
      <c r="H89" s="184"/>
      <c r="I89" s="187"/>
      <c r="J89" s="188">
        <f>BK89</f>
        <v>0</v>
      </c>
      <c r="K89" s="184"/>
      <c r="L89" s="189"/>
      <c r="M89" s="190"/>
      <c r="N89" s="191"/>
      <c r="O89" s="191"/>
      <c r="P89" s="192">
        <f>P90+P114+P121+P138+P170+P173</f>
        <v>0</v>
      </c>
      <c r="Q89" s="191"/>
      <c r="R89" s="192">
        <f>R90+R114+R121+R138+R170+R173</f>
        <v>79.820939999999993</v>
      </c>
      <c r="S89" s="191"/>
      <c r="T89" s="193">
        <f>T90+T114+T121+T138+T170+T173</f>
        <v>183.45699999999999</v>
      </c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R89" s="194" t="s">
        <v>80</v>
      </c>
      <c r="AT89" s="195" t="s">
        <v>71</v>
      </c>
      <c r="AU89" s="195" t="s">
        <v>72</v>
      </c>
      <c r="AY89" s="194" t="s">
        <v>119</v>
      </c>
      <c r="BK89" s="196">
        <f>BK90+BK114+BK121+BK138+BK170+BK173</f>
        <v>0</v>
      </c>
    </row>
    <row r="90" s="11" customFormat="1" ht="22.8" customHeight="1">
      <c r="A90" s="11"/>
      <c r="B90" s="183"/>
      <c r="C90" s="184"/>
      <c r="D90" s="185" t="s">
        <v>71</v>
      </c>
      <c r="E90" s="227" t="s">
        <v>80</v>
      </c>
      <c r="F90" s="227" t="s">
        <v>164</v>
      </c>
      <c r="G90" s="184"/>
      <c r="H90" s="184"/>
      <c r="I90" s="187"/>
      <c r="J90" s="228">
        <f>BK90</f>
        <v>0</v>
      </c>
      <c r="K90" s="184"/>
      <c r="L90" s="189"/>
      <c r="M90" s="190"/>
      <c r="N90" s="191"/>
      <c r="O90" s="191"/>
      <c r="P90" s="192">
        <f>SUM(P91:P113)</f>
        <v>0</v>
      </c>
      <c r="Q90" s="191"/>
      <c r="R90" s="192">
        <f>SUM(R91:R113)</f>
        <v>0.059459999999999999</v>
      </c>
      <c r="S90" s="191"/>
      <c r="T90" s="193">
        <f>SUM(T91:T113)</f>
        <v>136.75800000000001</v>
      </c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R90" s="194" t="s">
        <v>80</v>
      </c>
      <c r="AT90" s="195" t="s">
        <v>71</v>
      </c>
      <c r="AU90" s="195" t="s">
        <v>80</v>
      </c>
      <c r="AY90" s="194" t="s">
        <v>119</v>
      </c>
      <c r="BK90" s="196">
        <f>SUM(BK91:BK113)</f>
        <v>0</v>
      </c>
    </row>
    <row r="91" s="2" customFormat="1" ht="49.05" customHeight="1">
      <c r="A91" s="39"/>
      <c r="B91" s="40"/>
      <c r="C91" s="197" t="s">
        <v>80</v>
      </c>
      <c r="D91" s="197" t="s">
        <v>120</v>
      </c>
      <c r="E91" s="198" t="s">
        <v>165</v>
      </c>
      <c r="F91" s="199" t="s">
        <v>166</v>
      </c>
      <c r="G91" s="200" t="s">
        <v>167</v>
      </c>
      <c r="H91" s="201">
        <v>1732</v>
      </c>
      <c r="I91" s="202"/>
      <c r="J91" s="203">
        <f>ROUND(I91*H91,2)</f>
        <v>0</v>
      </c>
      <c r="K91" s="199" t="s">
        <v>124</v>
      </c>
      <c r="L91" s="45"/>
      <c r="M91" s="204" t="s">
        <v>19</v>
      </c>
      <c r="N91" s="205" t="s">
        <v>43</v>
      </c>
      <c r="O91" s="85"/>
      <c r="P91" s="206">
        <f>O91*H91</f>
        <v>0</v>
      </c>
      <c r="Q91" s="206">
        <v>3.0000000000000001E-05</v>
      </c>
      <c r="R91" s="206">
        <f>Q91*H91</f>
        <v>0.051959999999999999</v>
      </c>
      <c r="S91" s="206">
        <v>0.069000000000000006</v>
      </c>
      <c r="T91" s="207">
        <f>S91*H91</f>
        <v>119.50800000000001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08" t="s">
        <v>143</v>
      </c>
      <c r="AT91" s="208" t="s">
        <v>120</v>
      </c>
      <c r="AU91" s="208" t="s">
        <v>82</v>
      </c>
      <c r="AY91" s="18" t="s">
        <v>119</v>
      </c>
      <c r="BE91" s="209">
        <f>IF(N91="základní",J91,0)</f>
        <v>0</v>
      </c>
      <c r="BF91" s="209">
        <f>IF(N91="snížená",J91,0)</f>
        <v>0</v>
      </c>
      <c r="BG91" s="209">
        <f>IF(N91="zákl. přenesená",J91,0)</f>
        <v>0</v>
      </c>
      <c r="BH91" s="209">
        <f>IF(N91="sníž. přenesená",J91,0)</f>
        <v>0</v>
      </c>
      <c r="BI91" s="209">
        <f>IF(N91="nulová",J91,0)</f>
        <v>0</v>
      </c>
      <c r="BJ91" s="18" t="s">
        <v>80</v>
      </c>
      <c r="BK91" s="209">
        <f>ROUND(I91*H91,2)</f>
        <v>0</v>
      </c>
      <c r="BL91" s="18" t="s">
        <v>143</v>
      </c>
      <c r="BM91" s="208" t="s">
        <v>168</v>
      </c>
    </row>
    <row r="92" s="2" customFormat="1">
      <c r="A92" s="39"/>
      <c r="B92" s="40"/>
      <c r="C92" s="41"/>
      <c r="D92" s="210" t="s">
        <v>127</v>
      </c>
      <c r="E92" s="41"/>
      <c r="F92" s="211" t="s">
        <v>169</v>
      </c>
      <c r="G92" s="41"/>
      <c r="H92" s="41"/>
      <c r="I92" s="212"/>
      <c r="J92" s="41"/>
      <c r="K92" s="41"/>
      <c r="L92" s="45"/>
      <c r="M92" s="213"/>
      <c r="N92" s="21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127</v>
      </c>
      <c r="AU92" s="18" t="s">
        <v>82</v>
      </c>
    </row>
    <row r="93" s="2" customFormat="1" ht="49.05" customHeight="1">
      <c r="A93" s="39"/>
      <c r="B93" s="40"/>
      <c r="C93" s="197" t="s">
        <v>82</v>
      </c>
      <c r="D93" s="197" t="s">
        <v>120</v>
      </c>
      <c r="E93" s="198" t="s">
        <v>170</v>
      </c>
      <c r="F93" s="199" t="s">
        <v>171</v>
      </c>
      <c r="G93" s="200" t="s">
        <v>167</v>
      </c>
      <c r="H93" s="201">
        <v>150</v>
      </c>
      <c r="I93" s="202"/>
      <c r="J93" s="203">
        <f>ROUND(I93*H93,2)</f>
        <v>0</v>
      </c>
      <c r="K93" s="199" t="s">
        <v>124</v>
      </c>
      <c r="L93" s="45"/>
      <c r="M93" s="204" t="s">
        <v>19</v>
      </c>
      <c r="N93" s="205" t="s">
        <v>43</v>
      </c>
      <c r="O93" s="85"/>
      <c r="P93" s="206">
        <f>O93*H93</f>
        <v>0</v>
      </c>
      <c r="Q93" s="206">
        <v>5.0000000000000002E-05</v>
      </c>
      <c r="R93" s="206">
        <f>Q93*H93</f>
        <v>0.0075000000000000006</v>
      </c>
      <c r="S93" s="206">
        <v>0.11500000000000001</v>
      </c>
      <c r="T93" s="207">
        <f>S93*H93</f>
        <v>17.25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08" t="s">
        <v>143</v>
      </c>
      <c r="AT93" s="208" t="s">
        <v>120</v>
      </c>
      <c r="AU93" s="208" t="s">
        <v>82</v>
      </c>
      <c r="AY93" s="18" t="s">
        <v>119</v>
      </c>
      <c r="BE93" s="209">
        <f>IF(N93="základní",J93,0)</f>
        <v>0</v>
      </c>
      <c r="BF93" s="209">
        <f>IF(N93="snížená",J93,0)</f>
        <v>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8" t="s">
        <v>80</v>
      </c>
      <c r="BK93" s="209">
        <f>ROUND(I93*H93,2)</f>
        <v>0</v>
      </c>
      <c r="BL93" s="18" t="s">
        <v>143</v>
      </c>
      <c r="BM93" s="208" t="s">
        <v>172</v>
      </c>
    </row>
    <row r="94" s="2" customFormat="1">
      <c r="A94" s="39"/>
      <c r="B94" s="40"/>
      <c r="C94" s="41"/>
      <c r="D94" s="210" t="s">
        <v>127</v>
      </c>
      <c r="E94" s="41"/>
      <c r="F94" s="211" t="s">
        <v>173</v>
      </c>
      <c r="G94" s="41"/>
      <c r="H94" s="41"/>
      <c r="I94" s="212"/>
      <c r="J94" s="41"/>
      <c r="K94" s="41"/>
      <c r="L94" s="45"/>
      <c r="M94" s="213"/>
      <c r="N94" s="21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127</v>
      </c>
      <c r="AU94" s="18" t="s">
        <v>82</v>
      </c>
    </row>
    <row r="95" s="2" customFormat="1" ht="37.8" customHeight="1">
      <c r="A95" s="39"/>
      <c r="B95" s="40"/>
      <c r="C95" s="197" t="s">
        <v>136</v>
      </c>
      <c r="D95" s="197" t="s">
        <v>120</v>
      </c>
      <c r="E95" s="198" t="s">
        <v>325</v>
      </c>
      <c r="F95" s="199" t="s">
        <v>326</v>
      </c>
      <c r="G95" s="200" t="s">
        <v>320</v>
      </c>
      <c r="H95" s="201">
        <v>4</v>
      </c>
      <c r="I95" s="202"/>
      <c r="J95" s="203">
        <f>ROUND(I95*H95,2)</f>
        <v>0</v>
      </c>
      <c r="K95" s="199" t="s">
        <v>124</v>
      </c>
      <c r="L95" s="45"/>
      <c r="M95" s="204" t="s">
        <v>19</v>
      </c>
      <c r="N95" s="205" t="s">
        <v>43</v>
      </c>
      <c r="O95" s="85"/>
      <c r="P95" s="206">
        <f>O95*H95</f>
        <v>0</v>
      </c>
      <c r="Q95" s="206">
        <v>0</v>
      </c>
      <c r="R95" s="206">
        <f>Q95*H95</f>
        <v>0</v>
      </c>
      <c r="S95" s="206">
        <v>0</v>
      </c>
      <c r="T95" s="20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08" t="s">
        <v>143</v>
      </c>
      <c r="AT95" s="208" t="s">
        <v>120</v>
      </c>
      <c r="AU95" s="208" t="s">
        <v>82</v>
      </c>
      <c r="AY95" s="18" t="s">
        <v>119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8" t="s">
        <v>80</v>
      </c>
      <c r="BK95" s="209">
        <f>ROUND(I95*H95,2)</f>
        <v>0</v>
      </c>
      <c r="BL95" s="18" t="s">
        <v>143</v>
      </c>
      <c r="BM95" s="208" t="s">
        <v>604</v>
      </c>
    </row>
    <row r="96" s="2" customFormat="1">
      <c r="A96" s="39"/>
      <c r="B96" s="40"/>
      <c r="C96" s="41"/>
      <c r="D96" s="210" t="s">
        <v>127</v>
      </c>
      <c r="E96" s="41"/>
      <c r="F96" s="211" t="s">
        <v>328</v>
      </c>
      <c r="G96" s="41"/>
      <c r="H96" s="41"/>
      <c r="I96" s="212"/>
      <c r="J96" s="41"/>
      <c r="K96" s="41"/>
      <c r="L96" s="45"/>
      <c r="M96" s="213"/>
      <c r="N96" s="214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127</v>
      </c>
      <c r="AU96" s="18" t="s">
        <v>82</v>
      </c>
    </row>
    <row r="97" s="13" customFormat="1">
      <c r="A97" s="13"/>
      <c r="B97" s="229"/>
      <c r="C97" s="230"/>
      <c r="D97" s="215" t="s">
        <v>174</v>
      </c>
      <c r="E97" s="231" t="s">
        <v>19</v>
      </c>
      <c r="F97" s="232" t="s">
        <v>329</v>
      </c>
      <c r="G97" s="230"/>
      <c r="H97" s="231" t="s">
        <v>19</v>
      </c>
      <c r="I97" s="233"/>
      <c r="J97" s="230"/>
      <c r="K97" s="230"/>
      <c r="L97" s="234"/>
      <c r="M97" s="235"/>
      <c r="N97" s="236"/>
      <c r="O97" s="236"/>
      <c r="P97" s="236"/>
      <c r="Q97" s="236"/>
      <c r="R97" s="236"/>
      <c r="S97" s="236"/>
      <c r="T97" s="23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8" t="s">
        <v>174</v>
      </c>
      <c r="AU97" s="238" t="s">
        <v>82</v>
      </c>
      <c r="AV97" s="13" t="s">
        <v>80</v>
      </c>
      <c r="AW97" s="13" t="s">
        <v>33</v>
      </c>
      <c r="AX97" s="13" t="s">
        <v>72</v>
      </c>
      <c r="AY97" s="238" t="s">
        <v>119</v>
      </c>
    </row>
    <row r="98" s="14" customFormat="1">
      <c r="A98" s="14"/>
      <c r="B98" s="239"/>
      <c r="C98" s="240"/>
      <c r="D98" s="215" t="s">
        <v>174</v>
      </c>
      <c r="E98" s="241" t="s">
        <v>19</v>
      </c>
      <c r="F98" s="242" t="s">
        <v>605</v>
      </c>
      <c r="G98" s="240"/>
      <c r="H98" s="243">
        <v>4</v>
      </c>
      <c r="I98" s="244"/>
      <c r="J98" s="240"/>
      <c r="K98" s="240"/>
      <c r="L98" s="245"/>
      <c r="M98" s="246"/>
      <c r="N98" s="247"/>
      <c r="O98" s="247"/>
      <c r="P98" s="247"/>
      <c r="Q98" s="247"/>
      <c r="R98" s="247"/>
      <c r="S98" s="247"/>
      <c r="T98" s="248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9" t="s">
        <v>174</v>
      </c>
      <c r="AU98" s="249" t="s">
        <v>82</v>
      </c>
      <c r="AV98" s="14" t="s">
        <v>82</v>
      </c>
      <c r="AW98" s="14" t="s">
        <v>33</v>
      </c>
      <c r="AX98" s="14" t="s">
        <v>72</v>
      </c>
      <c r="AY98" s="249" t="s">
        <v>119</v>
      </c>
    </row>
    <row r="99" s="15" customFormat="1">
      <c r="A99" s="15"/>
      <c r="B99" s="250"/>
      <c r="C99" s="251"/>
      <c r="D99" s="215" t="s">
        <v>174</v>
      </c>
      <c r="E99" s="252" t="s">
        <v>19</v>
      </c>
      <c r="F99" s="253" t="s">
        <v>183</v>
      </c>
      <c r="G99" s="251"/>
      <c r="H99" s="254">
        <v>4</v>
      </c>
      <c r="I99" s="255"/>
      <c r="J99" s="251"/>
      <c r="K99" s="251"/>
      <c r="L99" s="256"/>
      <c r="M99" s="257"/>
      <c r="N99" s="258"/>
      <c r="O99" s="258"/>
      <c r="P99" s="258"/>
      <c r="Q99" s="258"/>
      <c r="R99" s="258"/>
      <c r="S99" s="258"/>
      <c r="T99" s="259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0" t="s">
        <v>174</v>
      </c>
      <c r="AU99" s="260" t="s">
        <v>82</v>
      </c>
      <c r="AV99" s="15" t="s">
        <v>143</v>
      </c>
      <c r="AW99" s="15" t="s">
        <v>4</v>
      </c>
      <c r="AX99" s="15" t="s">
        <v>80</v>
      </c>
      <c r="AY99" s="260" t="s">
        <v>119</v>
      </c>
    </row>
    <row r="100" s="2" customFormat="1" ht="62.7" customHeight="1">
      <c r="A100" s="39"/>
      <c r="B100" s="40"/>
      <c r="C100" s="197" t="s">
        <v>143</v>
      </c>
      <c r="D100" s="197" t="s">
        <v>120</v>
      </c>
      <c r="E100" s="198" t="s">
        <v>349</v>
      </c>
      <c r="F100" s="199" t="s">
        <v>350</v>
      </c>
      <c r="G100" s="200" t="s">
        <v>320</v>
      </c>
      <c r="H100" s="201">
        <v>4</v>
      </c>
      <c r="I100" s="202"/>
      <c r="J100" s="203">
        <f>ROUND(I100*H100,2)</f>
        <v>0</v>
      </c>
      <c r="K100" s="199" t="s">
        <v>124</v>
      </c>
      <c r="L100" s="45"/>
      <c r="M100" s="204" t="s">
        <v>19</v>
      </c>
      <c r="N100" s="205" t="s">
        <v>43</v>
      </c>
      <c r="O100" s="85"/>
      <c r="P100" s="206">
        <f>O100*H100</f>
        <v>0</v>
      </c>
      <c r="Q100" s="206">
        <v>0</v>
      </c>
      <c r="R100" s="206">
        <f>Q100*H100</f>
        <v>0</v>
      </c>
      <c r="S100" s="206">
        <v>0</v>
      </c>
      <c r="T100" s="20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08" t="s">
        <v>143</v>
      </c>
      <c r="AT100" s="208" t="s">
        <v>120</v>
      </c>
      <c r="AU100" s="208" t="s">
        <v>82</v>
      </c>
      <c r="AY100" s="18" t="s">
        <v>119</v>
      </c>
      <c r="BE100" s="209">
        <f>IF(N100="základní",J100,0)</f>
        <v>0</v>
      </c>
      <c r="BF100" s="209">
        <f>IF(N100="snížená",J100,0)</f>
        <v>0</v>
      </c>
      <c r="BG100" s="209">
        <f>IF(N100="zákl. přenesená",J100,0)</f>
        <v>0</v>
      </c>
      <c r="BH100" s="209">
        <f>IF(N100="sníž. přenesená",J100,0)</f>
        <v>0</v>
      </c>
      <c r="BI100" s="209">
        <f>IF(N100="nulová",J100,0)</f>
        <v>0</v>
      </c>
      <c r="BJ100" s="18" t="s">
        <v>80</v>
      </c>
      <c r="BK100" s="209">
        <f>ROUND(I100*H100,2)</f>
        <v>0</v>
      </c>
      <c r="BL100" s="18" t="s">
        <v>143</v>
      </c>
      <c r="BM100" s="208" t="s">
        <v>606</v>
      </c>
    </row>
    <row r="101" s="2" customFormat="1">
      <c r="A101" s="39"/>
      <c r="B101" s="40"/>
      <c r="C101" s="41"/>
      <c r="D101" s="210" t="s">
        <v>127</v>
      </c>
      <c r="E101" s="41"/>
      <c r="F101" s="211" t="s">
        <v>352</v>
      </c>
      <c r="G101" s="41"/>
      <c r="H101" s="41"/>
      <c r="I101" s="212"/>
      <c r="J101" s="41"/>
      <c r="K101" s="41"/>
      <c r="L101" s="45"/>
      <c r="M101" s="213"/>
      <c r="N101" s="214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127</v>
      </c>
      <c r="AU101" s="18" t="s">
        <v>82</v>
      </c>
    </row>
    <row r="102" s="2" customFormat="1" ht="66.75" customHeight="1">
      <c r="A102" s="39"/>
      <c r="B102" s="40"/>
      <c r="C102" s="197" t="s">
        <v>149</v>
      </c>
      <c r="D102" s="197" t="s">
        <v>120</v>
      </c>
      <c r="E102" s="198" t="s">
        <v>354</v>
      </c>
      <c r="F102" s="199" t="s">
        <v>355</v>
      </c>
      <c r="G102" s="200" t="s">
        <v>320</v>
      </c>
      <c r="H102" s="201">
        <v>40</v>
      </c>
      <c r="I102" s="202"/>
      <c r="J102" s="203">
        <f>ROUND(I102*H102,2)</f>
        <v>0</v>
      </c>
      <c r="K102" s="199" t="s">
        <v>124</v>
      </c>
      <c r="L102" s="45"/>
      <c r="M102" s="204" t="s">
        <v>19</v>
      </c>
      <c r="N102" s="205" t="s">
        <v>43</v>
      </c>
      <c r="O102" s="85"/>
      <c r="P102" s="206">
        <f>O102*H102</f>
        <v>0</v>
      </c>
      <c r="Q102" s="206">
        <v>0</v>
      </c>
      <c r="R102" s="206">
        <f>Q102*H102</f>
        <v>0</v>
      </c>
      <c r="S102" s="206">
        <v>0</v>
      </c>
      <c r="T102" s="20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8" t="s">
        <v>143</v>
      </c>
      <c r="AT102" s="208" t="s">
        <v>120</v>
      </c>
      <c r="AU102" s="208" t="s">
        <v>82</v>
      </c>
      <c r="AY102" s="18" t="s">
        <v>119</v>
      </c>
      <c r="BE102" s="209">
        <f>IF(N102="základní",J102,0)</f>
        <v>0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8" t="s">
        <v>80</v>
      </c>
      <c r="BK102" s="209">
        <f>ROUND(I102*H102,2)</f>
        <v>0</v>
      </c>
      <c r="BL102" s="18" t="s">
        <v>143</v>
      </c>
      <c r="BM102" s="208" t="s">
        <v>607</v>
      </c>
    </row>
    <row r="103" s="2" customFormat="1">
      <c r="A103" s="39"/>
      <c r="B103" s="40"/>
      <c r="C103" s="41"/>
      <c r="D103" s="210" t="s">
        <v>127</v>
      </c>
      <c r="E103" s="41"/>
      <c r="F103" s="211" t="s">
        <v>357</v>
      </c>
      <c r="G103" s="41"/>
      <c r="H103" s="41"/>
      <c r="I103" s="212"/>
      <c r="J103" s="41"/>
      <c r="K103" s="41"/>
      <c r="L103" s="45"/>
      <c r="M103" s="213"/>
      <c r="N103" s="214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127</v>
      </c>
      <c r="AU103" s="18" t="s">
        <v>82</v>
      </c>
    </row>
    <row r="104" s="14" customFormat="1">
      <c r="A104" s="14"/>
      <c r="B104" s="239"/>
      <c r="C104" s="240"/>
      <c r="D104" s="215" t="s">
        <v>174</v>
      </c>
      <c r="E104" s="241" t="s">
        <v>19</v>
      </c>
      <c r="F104" s="242" t="s">
        <v>608</v>
      </c>
      <c r="G104" s="240"/>
      <c r="H104" s="243">
        <v>40</v>
      </c>
      <c r="I104" s="244"/>
      <c r="J104" s="240"/>
      <c r="K104" s="240"/>
      <c r="L104" s="245"/>
      <c r="M104" s="246"/>
      <c r="N104" s="247"/>
      <c r="O104" s="247"/>
      <c r="P104" s="247"/>
      <c r="Q104" s="247"/>
      <c r="R104" s="247"/>
      <c r="S104" s="247"/>
      <c r="T104" s="24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9" t="s">
        <v>174</v>
      </c>
      <c r="AU104" s="249" t="s">
        <v>82</v>
      </c>
      <c r="AV104" s="14" t="s">
        <v>82</v>
      </c>
      <c r="AW104" s="14" t="s">
        <v>33</v>
      </c>
      <c r="AX104" s="14" t="s">
        <v>72</v>
      </c>
      <c r="AY104" s="249" t="s">
        <v>119</v>
      </c>
    </row>
    <row r="105" s="2" customFormat="1" ht="44.25" customHeight="1">
      <c r="A105" s="39"/>
      <c r="B105" s="40"/>
      <c r="C105" s="197" t="s">
        <v>192</v>
      </c>
      <c r="D105" s="197" t="s">
        <v>120</v>
      </c>
      <c r="E105" s="198" t="s">
        <v>359</v>
      </c>
      <c r="F105" s="199" t="s">
        <v>281</v>
      </c>
      <c r="G105" s="200" t="s">
        <v>258</v>
      </c>
      <c r="H105" s="201">
        <v>7.4000000000000004</v>
      </c>
      <c r="I105" s="202"/>
      <c r="J105" s="203">
        <f>ROUND(I105*H105,2)</f>
        <v>0</v>
      </c>
      <c r="K105" s="199" t="s">
        <v>124</v>
      </c>
      <c r="L105" s="45"/>
      <c r="M105" s="204" t="s">
        <v>19</v>
      </c>
      <c r="N105" s="205" t="s">
        <v>43</v>
      </c>
      <c r="O105" s="85"/>
      <c r="P105" s="206">
        <f>O105*H105</f>
        <v>0</v>
      </c>
      <c r="Q105" s="206">
        <v>0</v>
      </c>
      <c r="R105" s="206">
        <f>Q105*H105</f>
        <v>0</v>
      </c>
      <c r="S105" s="206">
        <v>0</v>
      </c>
      <c r="T105" s="20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8" t="s">
        <v>143</v>
      </c>
      <c r="AT105" s="208" t="s">
        <v>120</v>
      </c>
      <c r="AU105" s="208" t="s">
        <v>82</v>
      </c>
      <c r="AY105" s="18" t="s">
        <v>119</v>
      </c>
      <c r="BE105" s="209">
        <f>IF(N105="základní",J105,0)</f>
        <v>0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8" t="s">
        <v>80</v>
      </c>
      <c r="BK105" s="209">
        <f>ROUND(I105*H105,2)</f>
        <v>0</v>
      </c>
      <c r="BL105" s="18" t="s">
        <v>143</v>
      </c>
      <c r="BM105" s="208" t="s">
        <v>609</v>
      </c>
    </row>
    <row r="106" s="2" customFormat="1">
      <c r="A106" s="39"/>
      <c r="B106" s="40"/>
      <c r="C106" s="41"/>
      <c r="D106" s="210" t="s">
        <v>127</v>
      </c>
      <c r="E106" s="41"/>
      <c r="F106" s="211" t="s">
        <v>361</v>
      </c>
      <c r="G106" s="41"/>
      <c r="H106" s="41"/>
      <c r="I106" s="212"/>
      <c r="J106" s="41"/>
      <c r="K106" s="41"/>
      <c r="L106" s="45"/>
      <c r="M106" s="213"/>
      <c r="N106" s="214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127</v>
      </c>
      <c r="AU106" s="18" t="s">
        <v>82</v>
      </c>
    </row>
    <row r="107" s="14" customFormat="1">
      <c r="A107" s="14"/>
      <c r="B107" s="239"/>
      <c r="C107" s="240"/>
      <c r="D107" s="215" t="s">
        <v>174</v>
      </c>
      <c r="E107" s="241" t="s">
        <v>19</v>
      </c>
      <c r="F107" s="242" t="s">
        <v>610</v>
      </c>
      <c r="G107" s="240"/>
      <c r="H107" s="243">
        <v>7.4000000000000004</v>
      </c>
      <c r="I107" s="244"/>
      <c r="J107" s="240"/>
      <c r="K107" s="240"/>
      <c r="L107" s="245"/>
      <c r="M107" s="246"/>
      <c r="N107" s="247"/>
      <c r="O107" s="247"/>
      <c r="P107" s="247"/>
      <c r="Q107" s="247"/>
      <c r="R107" s="247"/>
      <c r="S107" s="247"/>
      <c r="T107" s="248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9" t="s">
        <v>174</v>
      </c>
      <c r="AU107" s="249" t="s">
        <v>82</v>
      </c>
      <c r="AV107" s="14" t="s">
        <v>82</v>
      </c>
      <c r="AW107" s="14" t="s">
        <v>33</v>
      </c>
      <c r="AX107" s="14" t="s">
        <v>72</v>
      </c>
      <c r="AY107" s="249" t="s">
        <v>119</v>
      </c>
    </row>
    <row r="108" s="15" customFormat="1">
      <c r="A108" s="15"/>
      <c r="B108" s="250"/>
      <c r="C108" s="251"/>
      <c r="D108" s="215" t="s">
        <v>174</v>
      </c>
      <c r="E108" s="252" t="s">
        <v>19</v>
      </c>
      <c r="F108" s="253" t="s">
        <v>183</v>
      </c>
      <c r="G108" s="251"/>
      <c r="H108" s="254">
        <v>7.4000000000000004</v>
      </c>
      <c r="I108" s="255"/>
      <c r="J108" s="251"/>
      <c r="K108" s="251"/>
      <c r="L108" s="256"/>
      <c r="M108" s="257"/>
      <c r="N108" s="258"/>
      <c r="O108" s="258"/>
      <c r="P108" s="258"/>
      <c r="Q108" s="258"/>
      <c r="R108" s="258"/>
      <c r="S108" s="258"/>
      <c r="T108" s="259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0" t="s">
        <v>174</v>
      </c>
      <c r="AU108" s="260" t="s">
        <v>82</v>
      </c>
      <c r="AV108" s="15" t="s">
        <v>143</v>
      </c>
      <c r="AW108" s="15" t="s">
        <v>4</v>
      </c>
      <c r="AX108" s="15" t="s">
        <v>80</v>
      </c>
      <c r="AY108" s="260" t="s">
        <v>119</v>
      </c>
    </row>
    <row r="109" s="2" customFormat="1" ht="33" customHeight="1">
      <c r="A109" s="39"/>
      <c r="B109" s="40"/>
      <c r="C109" s="197" t="s">
        <v>200</v>
      </c>
      <c r="D109" s="197" t="s">
        <v>120</v>
      </c>
      <c r="E109" s="198" t="s">
        <v>363</v>
      </c>
      <c r="F109" s="199" t="s">
        <v>364</v>
      </c>
      <c r="G109" s="200" t="s">
        <v>167</v>
      </c>
      <c r="H109" s="201">
        <v>16</v>
      </c>
      <c r="I109" s="202"/>
      <c r="J109" s="203">
        <f>ROUND(I109*H109,2)</f>
        <v>0</v>
      </c>
      <c r="K109" s="199" t="s">
        <v>124</v>
      </c>
      <c r="L109" s="45"/>
      <c r="M109" s="204" t="s">
        <v>19</v>
      </c>
      <c r="N109" s="205" t="s">
        <v>43</v>
      </c>
      <c r="O109" s="85"/>
      <c r="P109" s="206">
        <f>O109*H109</f>
        <v>0</v>
      </c>
      <c r="Q109" s="206">
        <v>0</v>
      </c>
      <c r="R109" s="206">
        <f>Q109*H109</f>
        <v>0</v>
      </c>
      <c r="S109" s="206">
        <v>0</v>
      </c>
      <c r="T109" s="20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08" t="s">
        <v>143</v>
      </c>
      <c r="AT109" s="208" t="s">
        <v>120</v>
      </c>
      <c r="AU109" s="208" t="s">
        <v>82</v>
      </c>
      <c r="AY109" s="18" t="s">
        <v>119</v>
      </c>
      <c r="BE109" s="209">
        <f>IF(N109="základní",J109,0)</f>
        <v>0</v>
      </c>
      <c r="BF109" s="209">
        <f>IF(N109="snížená",J109,0)</f>
        <v>0</v>
      </c>
      <c r="BG109" s="209">
        <f>IF(N109="zákl. přenesená",J109,0)</f>
        <v>0</v>
      </c>
      <c r="BH109" s="209">
        <f>IF(N109="sníž. přenesená",J109,0)</f>
        <v>0</v>
      </c>
      <c r="BI109" s="209">
        <f>IF(N109="nulová",J109,0)</f>
        <v>0</v>
      </c>
      <c r="BJ109" s="18" t="s">
        <v>80</v>
      </c>
      <c r="BK109" s="209">
        <f>ROUND(I109*H109,2)</f>
        <v>0</v>
      </c>
      <c r="BL109" s="18" t="s">
        <v>143</v>
      </c>
      <c r="BM109" s="208" t="s">
        <v>611</v>
      </c>
    </row>
    <row r="110" s="2" customFormat="1">
      <c r="A110" s="39"/>
      <c r="B110" s="40"/>
      <c r="C110" s="41"/>
      <c r="D110" s="210" t="s">
        <v>127</v>
      </c>
      <c r="E110" s="41"/>
      <c r="F110" s="211" t="s">
        <v>366</v>
      </c>
      <c r="G110" s="41"/>
      <c r="H110" s="41"/>
      <c r="I110" s="212"/>
      <c r="J110" s="41"/>
      <c r="K110" s="41"/>
      <c r="L110" s="45"/>
      <c r="M110" s="213"/>
      <c r="N110" s="214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127</v>
      </c>
      <c r="AU110" s="18" t="s">
        <v>82</v>
      </c>
    </row>
    <row r="111" s="13" customFormat="1">
      <c r="A111" s="13"/>
      <c r="B111" s="229"/>
      <c r="C111" s="230"/>
      <c r="D111" s="215" t="s">
        <v>174</v>
      </c>
      <c r="E111" s="231" t="s">
        <v>19</v>
      </c>
      <c r="F111" s="232" t="s">
        <v>372</v>
      </c>
      <c r="G111" s="230"/>
      <c r="H111" s="231" t="s">
        <v>19</v>
      </c>
      <c r="I111" s="233"/>
      <c r="J111" s="230"/>
      <c r="K111" s="230"/>
      <c r="L111" s="234"/>
      <c r="M111" s="235"/>
      <c r="N111" s="236"/>
      <c r="O111" s="236"/>
      <c r="P111" s="236"/>
      <c r="Q111" s="236"/>
      <c r="R111" s="236"/>
      <c r="S111" s="236"/>
      <c r="T111" s="23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8" t="s">
        <v>174</v>
      </c>
      <c r="AU111" s="238" t="s">
        <v>82</v>
      </c>
      <c r="AV111" s="13" t="s">
        <v>80</v>
      </c>
      <c r="AW111" s="13" t="s">
        <v>33</v>
      </c>
      <c r="AX111" s="13" t="s">
        <v>72</v>
      </c>
      <c r="AY111" s="238" t="s">
        <v>119</v>
      </c>
    </row>
    <row r="112" s="14" customFormat="1">
      <c r="A112" s="14"/>
      <c r="B112" s="239"/>
      <c r="C112" s="240"/>
      <c r="D112" s="215" t="s">
        <v>174</v>
      </c>
      <c r="E112" s="241" t="s">
        <v>19</v>
      </c>
      <c r="F112" s="242" t="s">
        <v>248</v>
      </c>
      <c r="G112" s="240"/>
      <c r="H112" s="243">
        <v>16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9" t="s">
        <v>174</v>
      </c>
      <c r="AU112" s="249" t="s">
        <v>82</v>
      </c>
      <c r="AV112" s="14" t="s">
        <v>82</v>
      </c>
      <c r="AW112" s="14" t="s">
        <v>33</v>
      </c>
      <c r="AX112" s="14" t="s">
        <v>72</v>
      </c>
      <c r="AY112" s="249" t="s">
        <v>119</v>
      </c>
    </row>
    <row r="113" s="15" customFormat="1">
      <c r="A113" s="15"/>
      <c r="B113" s="250"/>
      <c r="C113" s="251"/>
      <c r="D113" s="215" t="s">
        <v>174</v>
      </c>
      <c r="E113" s="252" t="s">
        <v>19</v>
      </c>
      <c r="F113" s="253" t="s">
        <v>183</v>
      </c>
      <c r="G113" s="251"/>
      <c r="H113" s="254">
        <v>16</v>
      </c>
      <c r="I113" s="255"/>
      <c r="J113" s="251"/>
      <c r="K113" s="251"/>
      <c r="L113" s="256"/>
      <c r="M113" s="257"/>
      <c r="N113" s="258"/>
      <c r="O113" s="258"/>
      <c r="P113" s="258"/>
      <c r="Q113" s="258"/>
      <c r="R113" s="258"/>
      <c r="S113" s="258"/>
      <c r="T113" s="259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0" t="s">
        <v>174</v>
      </c>
      <c r="AU113" s="260" t="s">
        <v>82</v>
      </c>
      <c r="AV113" s="15" t="s">
        <v>143</v>
      </c>
      <c r="AW113" s="15" t="s">
        <v>4</v>
      </c>
      <c r="AX113" s="15" t="s">
        <v>80</v>
      </c>
      <c r="AY113" s="260" t="s">
        <v>119</v>
      </c>
    </row>
    <row r="114" s="11" customFormat="1" ht="22.8" customHeight="1">
      <c r="A114" s="11"/>
      <c r="B114" s="183"/>
      <c r="C114" s="184"/>
      <c r="D114" s="185" t="s">
        <v>71</v>
      </c>
      <c r="E114" s="227" t="s">
        <v>143</v>
      </c>
      <c r="F114" s="227" t="s">
        <v>374</v>
      </c>
      <c r="G114" s="184"/>
      <c r="H114" s="184"/>
      <c r="I114" s="187"/>
      <c r="J114" s="228">
        <f>BK114</f>
        <v>0</v>
      </c>
      <c r="K114" s="184"/>
      <c r="L114" s="189"/>
      <c r="M114" s="190"/>
      <c r="N114" s="191"/>
      <c r="O114" s="191"/>
      <c r="P114" s="192">
        <f>SUM(P115:P120)</f>
        <v>0</v>
      </c>
      <c r="Q114" s="191"/>
      <c r="R114" s="192">
        <f>SUM(R115:R120)</f>
        <v>13.172319999999999</v>
      </c>
      <c r="S114" s="191"/>
      <c r="T114" s="193">
        <f>SUM(T115:T120)</f>
        <v>0</v>
      </c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R114" s="194" t="s">
        <v>80</v>
      </c>
      <c r="AT114" s="195" t="s">
        <v>71</v>
      </c>
      <c r="AU114" s="195" t="s">
        <v>80</v>
      </c>
      <c r="AY114" s="194" t="s">
        <v>119</v>
      </c>
      <c r="BK114" s="196">
        <f>SUM(BK115:BK120)</f>
        <v>0</v>
      </c>
    </row>
    <row r="115" s="2" customFormat="1" ht="33" customHeight="1">
      <c r="A115" s="39"/>
      <c r="B115" s="40"/>
      <c r="C115" s="197" t="s">
        <v>198</v>
      </c>
      <c r="D115" s="197" t="s">
        <v>120</v>
      </c>
      <c r="E115" s="198" t="s">
        <v>381</v>
      </c>
      <c r="F115" s="199" t="s">
        <v>382</v>
      </c>
      <c r="G115" s="200" t="s">
        <v>167</v>
      </c>
      <c r="H115" s="201">
        <v>16</v>
      </c>
      <c r="I115" s="202"/>
      <c r="J115" s="203">
        <f>ROUND(I115*H115,2)</f>
        <v>0</v>
      </c>
      <c r="K115" s="199" t="s">
        <v>124</v>
      </c>
      <c r="L115" s="45"/>
      <c r="M115" s="204" t="s">
        <v>19</v>
      </c>
      <c r="N115" s="205" t="s">
        <v>43</v>
      </c>
      <c r="O115" s="85"/>
      <c r="P115" s="206">
        <f>O115*H115</f>
        <v>0</v>
      </c>
      <c r="Q115" s="206">
        <v>0</v>
      </c>
      <c r="R115" s="206">
        <f>Q115*H115</f>
        <v>0</v>
      </c>
      <c r="S115" s="206">
        <v>0</v>
      </c>
      <c r="T115" s="207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08" t="s">
        <v>143</v>
      </c>
      <c r="AT115" s="208" t="s">
        <v>120</v>
      </c>
      <c r="AU115" s="208" t="s">
        <v>82</v>
      </c>
      <c r="AY115" s="18" t="s">
        <v>119</v>
      </c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18" t="s">
        <v>80</v>
      </c>
      <c r="BK115" s="209">
        <f>ROUND(I115*H115,2)</f>
        <v>0</v>
      </c>
      <c r="BL115" s="18" t="s">
        <v>143</v>
      </c>
      <c r="BM115" s="208" t="s">
        <v>612</v>
      </c>
    </row>
    <row r="116" s="2" customFormat="1">
      <c r="A116" s="39"/>
      <c r="B116" s="40"/>
      <c r="C116" s="41"/>
      <c r="D116" s="210" t="s">
        <v>127</v>
      </c>
      <c r="E116" s="41"/>
      <c r="F116" s="211" t="s">
        <v>384</v>
      </c>
      <c r="G116" s="41"/>
      <c r="H116" s="41"/>
      <c r="I116" s="212"/>
      <c r="J116" s="41"/>
      <c r="K116" s="41"/>
      <c r="L116" s="45"/>
      <c r="M116" s="213"/>
      <c r="N116" s="214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127</v>
      </c>
      <c r="AU116" s="18" t="s">
        <v>82</v>
      </c>
    </row>
    <row r="117" s="13" customFormat="1">
      <c r="A117" s="13"/>
      <c r="B117" s="229"/>
      <c r="C117" s="230"/>
      <c r="D117" s="215" t="s">
        <v>174</v>
      </c>
      <c r="E117" s="231" t="s">
        <v>19</v>
      </c>
      <c r="F117" s="232" t="s">
        <v>613</v>
      </c>
      <c r="G117" s="230"/>
      <c r="H117" s="231" t="s">
        <v>19</v>
      </c>
      <c r="I117" s="233"/>
      <c r="J117" s="230"/>
      <c r="K117" s="230"/>
      <c r="L117" s="234"/>
      <c r="M117" s="235"/>
      <c r="N117" s="236"/>
      <c r="O117" s="236"/>
      <c r="P117" s="236"/>
      <c r="Q117" s="236"/>
      <c r="R117" s="236"/>
      <c r="S117" s="236"/>
      <c r="T117" s="23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8" t="s">
        <v>174</v>
      </c>
      <c r="AU117" s="238" t="s">
        <v>82</v>
      </c>
      <c r="AV117" s="13" t="s">
        <v>80</v>
      </c>
      <c r="AW117" s="13" t="s">
        <v>33</v>
      </c>
      <c r="AX117" s="13" t="s">
        <v>72</v>
      </c>
      <c r="AY117" s="238" t="s">
        <v>119</v>
      </c>
    </row>
    <row r="118" s="14" customFormat="1">
      <c r="A118" s="14"/>
      <c r="B118" s="239"/>
      <c r="C118" s="240"/>
      <c r="D118" s="215" t="s">
        <v>174</v>
      </c>
      <c r="E118" s="241" t="s">
        <v>19</v>
      </c>
      <c r="F118" s="242" t="s">
        <v>386</v>
      </c>
      <c r="G118" s="240"/>
      <c r="H118" s="243">
        <v>16</v>
      </c>
      <c r="I118" s="244"/>
      <c r="J118" s="240"/>
      <c r="K118" s="240"/>
      <c r="L118" s="245"/>
      <c r="M118" s="246"/>
      <c r="N118" s="247"/>
      <c r="O118" s="247"/>
      <c r="P118" s="247"/>
      <c r="Q118" s="247"/>
      <c r="R118" s="247"/>
      <c r="S118" s="247"/>
      <c r="T118" s="24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9" t="s">
        <v>174</v>
      </c>
      <c r="AU118" s="249" t="s">
        <v>82</v>
      </c>
      <c r="AV118" s="14" t="s">
        <v>82</v>
      </c>
      <c r="AW118" s="14" t="s">
        <v>33</v>
      </c>
      <c r="AX118" s="14" t="s">
        <v>72</v>
      </c>
      <c r="AY118" s="249" t="s">
        <v>119</v>
      </c>
    </row>
    <row r="119" s="2" customFormat="1" ht="44.25" customHeight="1">
      <c r="A119" s="39"/>
      <c r="B119" s="40"/>
      <c r="C119" s="197" t="s">
        <v>209</v>
      </c>
      <c r="D119" s="197" t="s">
        <v>120</v>
      </c>
      <c r="E119" s="198" t="s">
        <v>398</v>
      </c>
      <c r="F119" s="199" t="s">
        <v>399</v>
      </c>
      <c r="G119" s="200" t="s">
        <v>167</v>
      </c>
      <c r="H119" s="201">
        <v>16</v>
      </c>
      <c r="I119" s="202"/>
      <c r="J119" s="203">
        <f>ROUND(I119*H119,2)</f>
        <v>0</v>
      </c>
      <c r="K119" s="199" t="s">
        <v>124</v>
      </c>
      <c r="L119" s="45"/>
      <c r="M119" s="204" t="s">
        <v>19</v>
      </c>
      <c r="N119" s="205" t="s">
        <v>43</v>
      </c>
      <c r="O119" s="85"/>
      <c r="P119" s="206">
        <f>O119*H119</f>
        <v>0</v>
      </c>
      <c r="Q119" s="206">
        <v>0.82326999999999995</v>
      </c>
      <c r="R119" s="206">
        <f>Q119*H119</f>
        <v>13.172319999999999</v>
      </c>
      <c r="S119" s="206">
        <v>0</v>
      </c>
      <c r="T119" s="20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08" t="s">
        <v>143</v>
      </c>
      <c r="AT119" s="208" t="s">
        <v>120</v>
      </c>
      <c r="AU119" s="208" t="s">
        <v>82</v>
      </c>
      <c r="AY119" s="18" t="s">
        <v>119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8" t="s">
        <v>80</v>
      </c>
      <c r="BK119" s="209">
        <f>ROUND(I119*H119,2)</f>
        <v>0</v>
      </c>
      <c r="BL119" s="18" t="s">
        <v>143</v>
      </c>
      <c r="BM119" s="208" t="s">
        <v>614</v>
      </c>
    </row>
    <row r="120" s="2" customFormat="1">
      <c r="A120" s="39"/>
      <c r="B120" s="40"/>
      <c r="C120" s="41"/>
      <c r="D120" s="210" t="s">
        <v>127</v>
      </c>
      <c r="E120" s="41"/>
      <c r="F120" s="211" t="s">
        <v>401</v>
      </c>
      <c r="G120" s="41"/>
      <c r="H120" s="41"/>
      <c r="I120" s="212"/>
      <c r="J120" s="41"/>
      <c r="K120" s="41"/>
      <c r="L120" s="45"/>
      <c r="M120" s="213"/>
      <c r="N120" s="214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127</v>
      </c>
      <c r="AU120" s="18" t="s">
        <v>82</v>
      </c>
    </row>
    <row r="121" s="11" customFormat="1" ht="22.8" customHeight="1">
      <c r="A121" s="11"/>
      <c r="B121" s="183"/>
      <c r="C121" s="184"/>
      <c r="D121" s="185" t="s">
        <v>71</v>
      </c>
      <c r="E121" s="227" t="s">
        <v>149</v>
      </c>
      <c r="F121" s="227" t="s">
        <v>177</v>
      </c>
      <c r="G121" s="184"/>
      <c r="H121" s="184"/>
      <c r="I121" s="187"/>
      <c r="J121" s="228">
        <f>BK121</f>
        <v>0</v>
      </c>
      <c r="K121" s="184"/>
      <c r="L121" s="189"/>
      <c r="M121" s="190"/>
      <c r="N121" s="191"/>
      <c r="O121" s="191"/>
      <c r="P121" s="192">
        <f>SUM(P122:P137)</f>
        <v>0</v>
      </c>
      <c r="Q121" s="191"/>
      <c r="R121" s="192">
        <f>SUM(R122:R137)</f>
        <v>66.311999999999998</v>
      </c>
      <c r="S121" s="191"/>
      <c r="T121" s="193">
        <f>SUM(T122:T137)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194" t="s">
        <v>80</v>
      </c>
      <c r="AT121" s="195" t="s">
        <v>71</v>
      </c>
      <c r="AU121" s="195" t="s">
        <v>80</v>
      </c>
      <c r="AY121" s="194" t="s">
        <v>119</v>
      </c>
      <c r="BK121" s="196">
        <f>SUM(BK122:BK137)</f>
        <v>0</v>
      </c>
    </row>
    <row r="122" s="2" customFormat="1" ht="44.25" customHeight="1">
      <c r="A122" s="39"/>
      <c r="B122" s="40"/>
      <c r="C122" s="197" t="s">
        <v>214</v>
      </c>
      <c r="D122" s="197" t="s">
        <v>120</v>
      </c>
      <c r="E122" s="198" t="s">
        <v>178</v>
      </c>
      <c r="F122" s="199" t="s">
        <v>179</v>
      </c>
      <c r="G122" s="200" t="s">
        <v>167</v>
      </c>
      <c r="H122" s="201">
        <v>150</v>
      </c>
      <c r="I122" s="202"/>
      <c r="J122" s="203">
        <f>ROUND(I122*H122,2)</f>
        <v>0</v>
      </c>
      <c r="K122" s="199" t="s">
        <v>124</v>
      </c>
      <c r="L122" s="45"/>
      <c r="M122" s="204" t="s">
        <v>19</v>
      </c>
      <c r="N122" s="205" t="s">
        <v>43</v>
      </c>
      <c r="O122" s="85"/>
      <c r="P122" s="206">
        <f>O122*H122</f>
        <v>0</v>
      </c>
      <c r="Q122" s="206">
        <v>0</v>
      </c>
      <c r="R122" s="206">
        <f>Q122*H122</f>
        <v>0</v>
      </c>
      <c r="S122" s="206">
        <v>0</v>
      </c>
      <c r="T122" s="20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08" t="s">
        <v>143</v>
      </c>
      <c r="AT122" s="208" t="s">
        <v>120</v>
      </c>
      <c r="AU122" s="208" t="s">
        <v>82</v>
      </c>
      <c r="AY122" s="18" t="s">
        <v>119</v>
      </c>
      <c r="BE122" s="209">
        <f>IF(N122="základní",J122,0)</f>
        <v>0</v>
      </c>
      <c r="BF122" s="209">
        <f>IF(N122="snížená",J122,0)</f>
        <v>0</v>
      </c>
      <c r="BG122" s="209">
        <f>IF(N122="zákl. přenesená",J122,0)</f>
        <v>0</v>
      </c>
      <c r="BH122" s="209">
        <f>IF(N122="sníž. přenesená",J122,0)</f>
        <v>0</v>
      </c>
      <c r="BI122" s="209">
        <f>IF(N122="nulová",J122,0)</f>
        <v>0</v>
      </c>
      <c r="BJ122" s="18" t="s">
        <v>80</v>
      </c>
      <c r="BK122" s="209">
        <f>ROUND(I122*H122,2)</f>
        <v>0</v>
      </c>
      <c r="BL122" s="18" t="s">
        <v>143</v>
      </c>
      <c r="BM122" s="208" t="s">
        <v>180</v>
      </c>
    </row>
    <row r="123" s="2" customFormat="1">
      <c r="A123" s="39"/>
      <c r="B123" s="40"/>
      <c r="C123" s="41"/>
      <c r="D123" s="210" t="s">
        <v>127</v>
      </c>
      <c r="E123" s="41"/>
      <c r="F123" s="211" t="s">
        <v>181</v>
      </c>
      <c r="G123" s="41"/>
      <c r="H123" s="41"/>
      <c r="I123" s="212"/>
      <c r="J123" s="41"/>
      <c r="K123" s="41"/>
      <c r="L123" s="45"/>
      <c r="M123" s="213"/>
      <c r="N123" s="214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127</v>
      </c>
      <c r="AU123" s="18" t="s">
        <v>82</v>
      </c>
    </row>
    <row r="124" s="13" customFormat="1">
      <c r="A124" s="13"/>
      <c r="B124" s="229"/>
      <c r="C124" s="230"/>
      <c r="D124" s="215" t="s">
        <v>174</v>
      </c>
      <c r="E124" s="231" t="s">
        <v>19</v>
      </c>
      <c r="F124" s="232" t="s">
        <v>182</v>
      </c>
      <c r="G124" s="230"/>
      <c r="H124" s="231" t="s">
        <v>19</v>
      </c>
      <c r="I124" s="233"/>
      <c r="J124" s="230"/>
      <c r="K124" s="230"/>
      <c r="L124" s="234"/>
      <c r="M124" s="235"/>
      <c r="N124" s="236"/>
      <c r="O124" s="236"/>
      <c r="P124" s="236"/>
      <c r="Q124" s="236"/>
      <c r="R124" s="236"/>
      <c r="S124" s="236"/>
      <c r="T124" s="23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8" t="s">
        <v>174</v>
      </c>
      <c r="AU124" s="238" t="s">
        <v>82</v>
      </c>
      <c r="AV124" s="13" t="s">
        <v>80</v>
      </c>
      <c r="AW124" s="13" t="s">
        <v>33</v>
      </c>
      <c r="AX124" s="13" t="s">
        <v>72</v>
      </c>
      <c r="AY124" s="238" t="s">
        <v>119</v>
      </c>
    </row>
    <row r="125" s="14" customFormat="1">
      <c r="A125" s="14"/>
      <c r="B125" s="239"/>
      <c r="C125" s="240"/>
      <c r="D125" s="215" t="s">
        <v>174</v>
      </c>
      <c r="E125" s="241" t="s">
        <v>19</v>
      </c>
      <c r="F125" s="242" t="s">
        <v>176</v>
      </c>
      <c r="G125" s="240"/>
      <c r="H125" s="243">
        <v>150</v>
      </c>
      <c r="I125" s="244"/>
      <c r="J125" s="240"/>
      <c r="K125" s="240"/>
      <c r="L125" s="245"/>
      <c r="M125" s="246"/>
      <c r="N125" s="247"/>
      <c r="O125" s="247"/>
      <c r="P125" s="247"/>
      <c r="Q125" s="247"/>
      <c r="R125" s="247"/>
      <c r="S125" s="247"/>
      <c r="T125" s="248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9" t="s">
        <v>174</v>
      </c>
      <c r="AU125" s="249" t="s">
        <v>82</v>
      </c>
      <c r="AV125" s="14" t="s">
        <v>82</v>
      </c>
      <c r="AW125" s="14" t="s">
        <v>33</v>
      </c>
      <c r="AX125" s="14" t="s">
        <v>72</v>
      </c>
      <c r="AY125" s="249" t="s">
        <v>119</v>
      </c>
    </row>
    <row r="126" s="15" customFormat="1">
      <c r="A126" s="15"/>
      <c r="B126" s="250"/>
      <c r="C126" s="251"/>
      <c r="D126" s="215" t="s">
        <v>174</v>
      </c>
      <c r="E126" s="252" t="s">
        <v>19</v>
      </c>
      <c r="F126" s="253" t="s">
        <v>183</v>
      </c>
      <c r="G126" s="251"/>
      <c r="H126" s="254">
        <v>150</v>
      </c>
      <c r="I126" s="255"/>
      <c r="J126" s="251"/>
      <c r="K126" s="251"/>
      <c r="L126" s="256"/>
      <c r="M126" s="257"/>
      <c r="N126" s="258"/>
      <c r="O126" s="258"/>
      <c r="P126" s="258"/>
      <c r="Q126" s="258"/>
      <c r="R126" s="258"/>
      <c r="S126" s="258"/>
      <c r="T126" s="259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0" t="s">
        <v>174</v>
      </c>
      <c r="AU126" s="260" t="s">
        <v>82</v>
      </c>
      <c r="AV126" s="15" t="s">
        <v>143</v>
      </c>
      <c r="AW126" s="15" t="s">
        <v>4</v>
      </c>
      <c r="AX126" s="15" t="s">
        <v>80</v>
      </c>
      <c r="AY126" s="260" t="s">
        <v>119</v>
      </c>
    </row>
    <row r="127" s="2" customFormat="1" ht="44.25" customHeight="1">
      <c r="A127" s="39"/>
      <c r="B127" s="40"/>
      <c r="C127" s="197" t="s">
        <v>219</v>
      </c>
      <c r="D127" s="197" t="s">
        <v>120</v>
      </c>
      <c r="E127" s="198" t="s">
        <v>421</v>
      </c>
      <c r="F127" s="199" t="s">
        <v>422</v>
      </c>
      <c r="G127" s="200" t="s">
        <v>167</v>
      </c>
      <c r="H127" s="201">
        <v>750</v>
      </c>
      <c r="I127" s="202"/>
      <c r="J127" s="203">
        <f>ROUND(I127*H127,2)</f>
        <v>0</v>
      </c>
      <c r="K127" s="199" t="s">
        <v>124</v>
      </c>
      <c r="L127" s="45"/>
      <c r="M127" s="204" t="s">
        <v>19</v>
      </c>
      <c r="N127" s="205" t="s">
        <v>43</v>
      </c>
      <c r="O127" s="85"/>
      <c r="P127" s="206">
        <f>O127*H127</f>
        <v>0</v>
      </c>
      <c r="Q127" s="206">
        <v>0</v>
      </c>
      <c r="R127" s="206">
        <f>Q127*H127</f>
        <v>0</v>
      </c>
      <c r="S127" s="206">
        <v>0</v>
      </c>
      <c r="T127" s="20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08" t="s">
        <v>143</v>
      </c>
      <c r="AT127" s="208" t="s">
        <v>120</v>
      </c>
      <c r="AU127" s="208" t="s">
        <v>82</v>
      </c>
      <c r="AY127" s="18" t="s">
        <v>119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8" t="s">
        <v>80</v>
      </c>
      <c r="BK127" s="209">
        <f>ROUND(I127*H127,2)</f>
        <v>0</v>
      </c>
      <c r="BL127" s="18" t="s">
        <v>143</v>
      </c>
      <c r="BM127" s="208" t="s">
        <v>615</v>
      </c>
    </row>
    <row r="128" s="2" customFormat="1">
      <c r="A128" s="39"/>
      <c r="B128" s="40"/>
      <c r="C128" s="41"/>
      <c r="D128" s="210" t="s">
        <v>127</v>
      </c>
      <c r="E128" s="41"/>
      <c r="F128" s="211" t="s">
        <v>424</v>
      </c>
      <c r="G128" s="41"/>
      <c r="H128" s="41"/>
      <c r="I128" s="212"/>
      <c r="J128" s="41"/>
      <c r="K128" s="41"/>
      <c r="L128" s="45"/>
      <c r="M128" s="213"/>
      <c r="N128" s="214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127</v>
      </c>
      <c r="AU128" s="18" t="s">
        <v>82</v>
      </c>
    </row>
    <row r="129" s="13" customFormat="1">
      <c r="A129" s="13"/>
      <c r="B129" s="229"/>
      <c r="C129" s="230"/>
      <c r="D129" s="215" t="s">
        <v>174</v>
      </c>
      <c r="E129" s="231" t="s">
        <v>19</v>
      </c>
      <c r="F129" s="232" t="s">
        <v>616</v>
      </c>
      <c r="G129" s="230"/>
      <c r="H129" s="231" t="s">
        <v>19</v>
      </c>
      <c r="I129" s="233"/>
      <c r="J129" s="230"/>
      <c r="K129" s="230"/>
      <c r="L129" s="234"/>
      <c r="M129" s="235"/>
      <c r="N129" s="236"/>
      <c r="O129" s="236"/>
      <c r="P129" s="236"/>
      <c r="Q129" s="236"/>
      <c r="R129" s="236"/>
      <c r="S129" s="236"/>
      <c r="T129" s="23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8" t="s">
        <v>174</v>
      </c>
      <c r="AU129" s="238" t="s">
        <v>82</v>
      </c>
      <c r="AV129" s="13" t="s">
        <v>80</v>
      </c>
      <c r="AW129" s="13" t="s">
        <v>33</v>
      </c>
      <c r="AX129" s="13" t="s">
        <v>72</v>
      </c>
      <c r="AY129" s="238" t="s">
        <v>119</v>
      </c>
    </row>
    <row r="130" s="14" customFormat="1">
      <c r="A130" s="14"/>
      <c r="B130" s="239"/>
      <c r="C130" s="240"/>
      <c r="D130" s="215" t="s">
        <v>174</v>
      </c>
      <c r="E130" s="241" t="s">
        <v>19</v>
      </c>
      <c r="F130" s="242" t="s">
        <v>617</v>
      </c>
      <c r="G130" s="240"/>
      <c r="H130" s="243">
        <v>750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9" t="s">
        <v>174</v>
      </c>
      <c r="AU130" s="249" t="s">
        <v>82</v>
      </c>
      <c r="AV130" s="14" t="s">
        <v>82</v>
      </c>
      <c r="AW130" s="14" t="s">
        <v>33</v>
      </c>
      <c r="AX130" s="14" t="s">
        <v>72</v>
      </c>
      <c r="AY130" s="249" t="s">
        <v>119</v>
      </c>
    </row>
    <row r="131" s="2" customFormat="1" ht="24.15" customHeight="1">
      <c r="A131" s="39"/>
      <c r="B131" s="40"/>
      <c r="C131" s="197" t="s">
        <v>224</v>
      </c>
      <c r="D131" s="197" t="s">
        <v>120</v>
      </c>
      <c r="E131" s="198" t="s">
        <v>184</v>
      </c>
      <c r="F131" s="199" t="s">
        <v>185</v>
      </c>
      <c r="G131" s="200" t="s">
        <v>167</v>
      </c>
      <c r="H131" s="201">
        <v>1732</v>
      </c>
      <c r="I131" s="202"/>
      <c r="J131" s="203">
        <f>ROUND(I131*H131,2)</f>
        <v>0</v>
      </c>
      <c r="K131" s="199" t="s">
        <v>124</v>
      </c>
      <c r="L131" s="45"/>
      <c r="M131" s="204" t="s">
        <v>19</v>
      </c>
      <c r="N131" s="205" t="s">
        <v>43</v>
      </c>
      <c r="O131" s="85"/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08" t="s">
        <v>143</v>
      </c>
      <c r="AT131" s="208" t="s">
        <v>120</v>
      </c>
      <c r="AU131" s="208" t="s">
        <v>82</v>
      </c>
      <c r="AY131" s="18" t="s">
        <v>119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8" t="s">
        <v>80</v>
      </c>
      <c r="BK131" s="209">
        <f>ROUND(I131*H131,2)</f>
        <v>0</v>
      </c>
      <c r="BL131" s="18" t="s">
        <v>143</v>
      </c>
      <c r="BM131" s="208" t="s">
        <v>186</v>
      </c>
    </row>
    <row r="132" s="2" customFormat="1">
      <c r="A132" s="39"/>
      <c r="B132" s="40"/>
      <c r="C132" s="41"/>
      <c r="D132" s="210" t="s">
        <v>127</v>
      </c>
      <c r="E132" s="41"/>
      <c r="F132" s="211" t="s">
        <v>187</v>
      </c>
      <c r="G132" s="41"/>
      <c r="H132" s="41"/>
      <c r="I132" s="212"/>
      <c r="J132" s="41"/>
      <c r="K132" s="41"/>
      <c r="L132" s="45"/>
      <c r="M132" s="213"/>
      <c r="N132" s="214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127</v>
      </c>
      <c r="AU132" s="18" t="s">
        <v>82</v>
      </c>
    </row>
    <row r="133" s="2" customFormat="1" ht="44.25" customHeight="1">
      <c r="A133" s="39"/>
      <c r="B133" s="40"/>
      <c r="C133" s="197" t="s">
        <v>230</v>
      </c>
      <c r="D133" s="197" t="s">
        <v>120</v>
      </c>
      <c r="E133" s="198" t="s">
        <v>188</v>
      </c>
      <c r="F133" s="199" t="s">
        <v>189</v>
      </c>
      <c r="G133" s="200" t="s">
        <v>167</v>
      </c>
      <c r="H133" s="201">
        <v>1712</v>
      </c>
      <c r="I133" s="202"/>
      <c r="J133" s="203">
        <f>ROUND(I133*H133,2)</f>
        <v>0</v>
      </c>
      <c r="K133" s="199" t="s">
        <v>124</v>
      </c>
      <c r="L133" s="45"/>
      <c r="M133" s="204" t="s">
        <v>19</v>
      </c>
      <c r="N133" s="205" t="s">
        <v>43</v>
      </c>
      <c r="O133" s="85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08" t="s">
        <v>143</v>
      </c>
      <c r="AT133" s="208" t="s">
        <v>120</v>
      </c>
      <c r="AU133" s="208" t="s">
        <v>82</v>
      </c>
      <c r="AY133" s="18" t="s">
        <v>119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8" t="s">
        <v>80</v>
      </c>
      <c r="BK133" s="209">
        <f>ROUND(I133*H133,2)</f>
        <v>0</v>
      </c>
      <c r="BL133" s="18" t="s">
        <v>143</v>
      </c>
      <c r="BM133" s="208" t="s">
        <v>190</v>
      </c>
    </row>
    <row r="134" s="2" customFormat="1">
      <c r="A134" s="39"/>
      <c r="B134" s="40"/>
      <c r="C134" s="41"/>
      <c r="D134" s="210" t="s">
        <v>127</v>
      </c>
      <c r="E134" s="41"/>
      <c r="F134" s="211" t="s">
        <v>191</v>
      </c>
      <c r="G134" s="41"/>
      <c r="H134" s="41"/>
      <c r="I134" s="212"/>
      <c r="J134" s="41"/>
      <c r="K134" s="41"/>
      <c r="L134" s="45"/>
      <c r="M134" s="213"/>
      <c r="N134" s="214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127</v>
      </c>
      <c r="AU134" s="18" t="s">
        <v>82</v>
      </c>
    </row>
    <row r="135" s="2" customFormat="1" ht="37.8" customHeight="1">
      <c r="A135" s="39"/>
      <c r="B135" s="40"/>
      <c r="C135" s="197" t="s">
        <v>235</v>
      </c>
      <c r="D135" s="197" t="s">
        <v>120</v>
      </c>
      <c r="E135" s="198" t="s">
        <v>193</v>
      </c>
      <c r="F135" s="199" t="s">
        <v>194</v>
      </c>
      <c r="G135" s="200" t="s">
        <v>167</v>
      </c>
      <c r="H135" s="201">
        <v>307</v>
      </c>
      <c r="I135" s="202"/>
      <c r="J135" s="203">
        <f>ROUND(I135*H135,2)</f>
        <v>0</v>
      </c>
      <c r="K135" s="199" t="s">
        <v>124</v>
      </c>
      <c r="L135" s="45"/>
      <c r="M135" s="204" t="s">
        <v>19</v>
      </c>
      <c r="N135" s="205" t="s">
        <v>43</v>
      </c>
      <c r="O135" s="85"/>
      <c r="P135" s="206">
        <f>O135*H135</f>
        <v>0</v>
      </c>
      <c r="Q135" s="206">
        <v>0.216</v>
      </c>
      <c r="R135" s="206">
        <f>Q135*H135</f>
        <v>66.311999999999998</v>
      </c>
      <c r="S135" s="206">
        <v>0</v>
      </c>
      <c r="T135" s="20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08" t="s">
        <v>143</v>
      </c>
      <c r="AT135" s="208" t="s">
        <v>120</v>
      </c>
      <c r="AU135" s="208" t="s">
        <v>82</v>
      </c>
      <c r="AY135" s="18" t="s">
        <v>119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8" t="s">
        <v>80</v>
      </c>
      <c r="BK135" s="209">
        <f>ROUND(I135*H135,2)</f>
        <v>0</v>
      </c>
      <c r="BL135" s="18" t="s">
        <v>143</v>
      </c>
      <c r="BM135" s="208" t="s">
        <v>195</v>
      </c>
    </row>
    <row r="136" s="2" customFormat="1">
      <c r="A136" s="39"/>
      <c r="B136" s="40"/>
      <c r="C136" s="41"/>
      <c r="D136" s="210" t="s">
        <v>127</v>
      </c>
      <c r="E136" s="41"/>
      <c r="F136" s="211" t="s">
        <v>196</v>
      </c>
      <c r="G136" s="41"/>
      <c r="H136" s="41"/>
      <c r="I136" s="212"/>
      <c r="J136" s="41"/>
      <c r="K136" s="41"/>
      <c r="L136" s="45"/>
      <c r="M136" s="213"/>
      <c r="N136" s="214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127</v>
      </c>
      <c r="AU136" s="18" t="s">
        <v>82</v>
      </c>
    </row>
    <row r="137" s="2" customFormat="1">
      <c r="A137" s="39"/>
      <c r="B137" s="40"/>
      <c r="C137" s="41"/>
      <c r="D137" s="215" t="s">
        <v>141</v>
      </c>
      <c r="E137" s="41"/>
      <c r="F137" s="216" t="s">
        <v>197</v>
      </c>
      <c r="G137" s="41"/>
      <c r="H137" s="41"/>
      <c r="I137" s="212"/>
      <c r="J137" s="41"/>
      <c r="K137" s="41"/>
      <c r="L137" s="45"/>
      <c r="M137" s="213"/>
      <c r="N137" s="214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141</v>
      </c>
      <c r="AU137" s="18" t="s">
        <v>82</v>
      </c>
    </row>
    <row r="138" s="11" customFormat="1" ht="22.8" customHeight="1">
      <c r="A138" s="11"/>
      <c r="B138" s="183"/>
      <c r="C138" s="184"/>
      <c r="D138" s="185" t="s">
        <v>71</v>
      </c>
      <c r="E138" s="227" t="s">
        <v>209</v>
      </c>
      <c r="F138" s="227" t="s">
        <v>223</v>
      </c>
      <c r="G138" s="184"/>
      <c r="H138" s="184"/>
      <c r="I138" s="187"/>
      <c r="J138" s="228">
        <f>BK138</f>
        <v>0</v>
      </c>
      <c r="K138" s="184"/>
      <c r="L138" s="189"/>
      <c r="M138" s="190"/>
      <c r="N138" s="191"/>
      <c r="O138" s="191"/>
      <c r="P138" s="192">
        <f>SUM(P139:P169)</f>
        <v>0</v>
      </c>
      <c r="Q138" s="191"/>
      <c r="R138" s="192">
        <f>SUM(R139:R169)</f>
        <v>0.27716000000000002</v>
      </c>
      <c r="S138" s="191"/>
      <c r="T138" s="193">
        <f>SUM(T139:T169)</f>
        <v>46.698999999999998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194" t="s">
        <v>80</v>
      </c>
      <c r="AT138" s="195" t="s">
        <v>71</v>
      </c>
      <c r="AU138" s="195" t="s">
        <v>80</v>
      </c>
      <c r="AY138" s="194" t="s">
        <v>119</v>
      </c>
      <c r="BK138" s="196">
        <f>SUM(BK139:BK169)</f>
        <v>0</v>
      </c>
    </row>
    <row r="139" s="2" customFormat="1" ht="37.8" customHeight="1">
      <c r="A139" s="39"/>
      <c r="B139" s="40"/>
      <c r="C139" s="197" t="s">
        <v>8</v>
      </c>
      <c r="D139" s="197" t="s">
        <v>120</v>
      </c>
      <c r="E139" s="198" t="s">
        <v>225</v>
      </c>
      <c r="F139" s="199" t="s">
        <v>226</v>
      </c>
      <c r="G139" s="200" t="s">
        <v>227</v>
      </c>
      <c r="H139" s="201">
        <v>612</v>
      </c>
      <c r="I139" s="202"/>
      <c r="J139" s="203">
        <f>ROUND(I139*H139,2)</f>
        <v>0</v>
      </c>
      <c r="K139" s="199" t="s">
        <v>124</v>
      </c>
      <c r="L139" s="45"/>
      <c r="M139" s="204" t="s">
        <v>19</v>
      </c>
      <c r="N139" s="205" t="s">
        <v>43</v>
      </c>
      <c r="O139" s="85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08" t="s">
        <v>143</v>
      </c>
      <c r="AT139" s="208" t="s">
        <v>120</v>
      </c>
      <c r="AU139" s="208" t="s">
        <v>82</v>
      </c>
      <c r="AY139" s="18" t="s">
        <v>119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8" t="s">
        <v>80</v>
      </c>
      <c r="BK139" s="209">
        <f>ROUND(I139*H139,2)</f>
        <v>0</v>
      </c>
      <c r="BL139" s="18" t="s">
        <v>143</v>
      </c>
      <c r="BM139" s="208" t="s">
        <v>228</v>
      </c>
    </row>
    <row r="140" s="2" customFormat="1">
      <c r="A140" s="39"/>
      <c r="B140" s="40"/>
      <c r="C140" s="41"/>
      <c r="D140" s="210" t="s">
        <v>127</v>
      </c>
      <c r="E140" s="41"/>
      <c r="F140" s="211" t="s">
        <v>229</v>
      </c>
      <c r="G140" s="41"/>
      <c r="H140" s="41"/>
      <c r="I140" s="212"/>
      <c r="J140" s="41"/>
      <c r="K140" s="41"/>
      <c r="L140" s="45"/>
      <c r="M140" s="213"/>
      <c r="N140" s="214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127</v>
      </c>
      <c r="AU140" s="18" t="s">
        <v>82</v>
      </c>
    </row>
    <row r="141" s="2" customFormat="1" ht="33" customHeight="1">
      <c r="A141" s="39"/>
      <c r="B141" s="40"/>
      <c r="C141" s="197" t="s">
        <v>248</v>
      </c>
      <c r="D141" s="197" t="s">
        <v>120</v>
      </c>
      <c r="E141" s="198" t="s">
        <v>231</v>
      </c>
      <c r="F141" s="199" t="s">
        <v>232</v>
      </c>
      <c r="G141" s="200" t="s">
        <v>227</v>
      </c>
      <c r="H141" s="201">
        <v>612</v>
      </c>
      <c r="I141" s="202"/>
      <c r="J141" s="203">
        <f>ROUND(I141*H141,2)</f>
        <v>0</v>
      </c>
      <c r="K141" s="199" t="s">
        <v>124</v>
      </c>
      <c r="L141" s="45"/>
      <c r="M141" s="204" t="s">
        <v>19</v>
      </c>
      <c r="N141" s="205" t="s">
        <v>43</v>
      </c>
      <c r="O141" s="85"/>
      <c r="P141" s="206">
        <f>O141*H141</f>
        <v>0</v>
      </c>
      <c r="Q141" s="206">
        <v>0.00033</v>
      </c>
      <c r="R141" s="206">
        <f>Q141*H141</f>
        <v>0.20196</v>
      </c>
      <c r="S141" s="206">
        <v>0</v>
      </c>
      <c r="T141" s="20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08" t="s">
        <v>143</v>
      </c>
      <c r="AT141" s="208" t="s">
        <v>120</v>
      </c>
      <c r="AU141" s="208" t="s">
        <v>82</v>
      </c>
      <c r="AY141" s="18" t="s">
        <v>119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8" t="s">
        <v>80</v>
      </c>
      <c r="BK141" s="209">
        <f>ROUND(I141*H141,2)</f>
        <v>0</v>
      </c>
      <c r="BL141" s="18" t="s">
        <v>143</v>
      </c>
      <c r="BM141" s="208" t="s">
        <v>233</v>
      </c>
    </row>
    <row r="142" s="2" customFormat="1">
      <c r="A142" s="39"/>
      <c r="B142" s="40"/>
      <c r="C142" s="41"/>
      <c r="D142" s="210" t="s">
        <v>127</v>
      </c>
      <c r="E142" s="41"/>
      <c r="F142" s="211" t="s">
        <v>234</v>
      </c>
      <c r="G142" s="41"/>
      <c r="H142" s="41"/>
      <c r="I142" s="212"/>
      <c r="J142" s="41"/>
      <c r="K142" s="41"/>
      <c r="L142" s="45"/>
      <c r="M142" s="213"/>
      <c r="N142" s="214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127</v>
      </c>
      <c r="AU142" s="18" t="s">
        <v>82</v>
      </c>
    </row>
    <row r="143" s="2" customFormat="1" ht="33" customHeight="1">
      <c r="A143" s="39"/>
      <c r="B143" s="40"/>
      <c r="C143" s="197" t="s">
        <v>255</v>
      </c>
      <c r="D143" s="197" t="s">
        <v>120</v>
      </c>
      <c r="E143" s="198" t="s">
        <v>236</v>
      </c>
      <c r="F143" s="199" t="s">
        <v>237</v>
      </c>
      <c r="G143" s="200" t="s">
        <v>227</v>
      </c>
      <c r="H143" s="201">
        <v>65</v>
      </c>
      <c r="I143" s="202"/>
      <c r="J143" s="203">
        <f>ROUND(I143*H143,2)</f>
        <v>0</v>
      </c>
      <c r="K143" s="199" t="s">
        <v>124</v>
      </c>
      <c r="L143" s="45"/>
      <c r="M143" s="204" t="s">
        <v>19</v>
      </c>
      <c r="N143" s="205" t="s">
        <v>43</v>
      </c>
      <c r="O143" s="85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08" t="s">
        <v>143</v>
      </c>
      <c r="AT143" s="208" t="s">
        <v>120</v>
      </c>
      <c r="AU143" s="208" t="s">
        <v>82</v>
      </c>
      <c r="AY143" s="18" t="s">
        <v>119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8" t="s">
        <v>80</v>
      </c>
      <c r="BK143" s="209">
        <f>ROUND(I143*H143,2)</f>
        <v>0</v>
      </c>
      <c r="BL143" s="18" t="s">
        <v>143</v>
      </c>
      <c r="BM143" s="208" t="s">
        <v>238</v>
      </c>
    </row>
    <row r="144" s="2" customFormat="1">
      <c r="A144" s="39"/>
      <c r="B144" s="40"/>
      <c r="C144" s="41"/>
      <c r="D144" s="210" t="s">
        <v>127</v>
      </c>
      <c r="E144" s="41"/>
      <c r="F144" s="211" t="s">
        <v>239</v>
      </c>
      <c r="G144" s="41"/>
      <c r="H144" s="41"/>
      <c r="I144" s="212"/>
      <c r="J144" s="41"/>
      <c r="K144" s="41"/>
      <c r="L144" s="45"/>
      <c r="M144" s="213"/>
      <c r="N144" s="214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127</v>
      </c>
      <c r="AU144" s="18" t="s">
        <v>82</v>
      </c>
    </row>
    <row r="145" s="13" customFormat="1">
      <c r="A145" s="13"/>
      <c r="B145" s="229"/>
      <c r="C145" s="230"/>
      <c r="D145" s="215" t="s">
        <v>174</v>
      </c>
      <c r="E145" s="231" t="s">
        <v>19</v>
      </c>
      <c r="F145" s="232" t="s">
        <v>244</v>
      </c>
      <c r="G145" s="230"/>
      <c r="H145" s="231" t="s">
        <v>19</v>
      </c>
      <c r="I145" s="233"/>
      <c r="J145" s="230"/>
      <c r="K145" s="230"/>
      <c r="L145" s="234"/>
      <c r="M145" s="235"/>
      <c r="N145" s="236"/>
      <c r="O145" s="236"/>
      <c r="P145" s="236"/>
      <c r="Q145" s="236"/>
      <c r="R145" s="236"/>
      <c r="S145" s="236"/>
      <c r="T145" s="23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8" t="s">
        <v>174</v>
      </c>
      <c r="AU145" s="238" t="s">
        <v>82</v>
      </c>
      <c r="AV145" s="13" t="s">
        <v>80</v>
      </c>
      <c r="AW145" s="13" t="s">
        <v>33</v>
      </c>
      <c r="AX145" s="13" t="s">
        <v>72</v>
      </c>
      <c r="AY145" s="238" t="s">
        <v>119</v>
      </c>
    </row>
    <row r="146" s="14" customFormat="1">
      <c r="A146" s="14"/>
      <c r="B146" s="239"/>
      <c r="C146" s="240"/>
      <c r="D146" s="215" t="s">
        <v>174</v>
      </c>
      <c r="E146" s="241" t="s">
        <v>19</v>
      </c>
      <c r="F146" s="242" t="s">
        <v>578</v>
      </c>
      <c r="G146" s="240"/>
      <c r="H146" s="243">
        <v>65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9" t="s">
        <v>174</v>
      </c>
      <c r="AU146" s="249" t="s">
        <v>82</v>
      </c>
      <c r="AV146" s="14" t="s">
        <v>82</v>
      </c>
      <c r="AW146" s="14" t="s">
        <v>33</v>
      </c>
      <c r="AX146" s="14" t="s">
        <v>72</v>
      </c>
      <c r="AY146" s="249" t="s">
        <v>119</v>
      </c>
    </row>
    <row r="147" s="2" customFormat="1" ht="55.5" customHeight="1">
      <c r="A147" s="39"/>
      <c r="B147" s="40"/>
      <c r="C147" s="197" t="s">
        <v>263</v>
      </c>
      <c r="D147" s="197" t="s">
        <v>120</v>
      </c>
      <c r="E147" s="198" t="s">
        <v>240</v>
      </c>
      <c r="F147" s="199" t="s">
        <v>241</v>
      </c>
      <c r="G147" s="200" t="s">
        <v>227</v>
      </c>
      <c r="H147" s="201">
        <v>341</v>
      </c>
      <c r="I147" s="202"/>
      <c r="J147" s="203">
        <f>ROUND(I147*H147,2)</f>
        <v>0</v>
      </c>
      <c r="K147" s="199" t="s">
        <v>124</v>
      </c>
      <c r="L147" s="45"/>
      <c r="M147" s="204" t="s">
        <v>19</v>
      </c>
      <c r="N147" s="205" t="s">
        <v>43</v>
      </c>
      <c r="O147" s="85"/>
      <c r="P147" s="206">
        <f>O147*H147</f>
        <v>0</v>
      </c>
      <c r="Q147" s="206">
        <v>0.00022000000000000001</v>
      </c>
      <c r="R147" s="206">
        <f>Q147*H147</f>
        <v>0.075020000000000003</v>
      </c>
      <c r="S147" s="206">
        <v>0</v>
      </c>
      <c r="T147" s="20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08" t="s">
        <v>143</v>
      </c>
      <c r="AT147" s="208" t="s">
        <v>120</v>
      </c>
      <c r="AU147" s="208" t="s">
        <v>82</v>
      </c>
      <c r="AY147" s="18" t="s">
        <v>119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8" t="s">
        <v>80</v>
      </c>
      <c r="BK147" s="209">
        <f>ROUND(I147*H147,2)</f>
        <v>0</v>
      </c>
      <c r="BL147" s="18" t="s">
        <v>143</v>
      </c>
      <c r="BM147" s="208" t="s">
        <v>242</v>
      </c>
    </row>
    <row r="148" s="2" customFormat="1">
      <c r="A148" s="39"/>
      <c r="B148" s="40"/>
      <c r="C148" s="41"/>
      <c r="D148" s="210" t="s">
        <v>127</v>
      </c>
      <c r="E148" s="41"/>
      <c r="F148" s="211" t="s">
        <v>243</v>
      </c>
      <c r="G148" s="41"/>
      <c r="H148" s="41"/>
      <c r="I148" s="212"/>
      <c r="J148" s="41"/>
      <c r="K148" s="41"/>
      <c r="L148" s="45"/>
      <c r="M148" s="213"/>
      <c r="N148" s="214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127</v>
      </c>
      <c r="AU148" s="18" t="s">
        <v>82</v>
      </c>
    </row>
    <row r="149" s="13" customFormat="1">
      <c r="A149" s="13"/>
      <c r="B149" s="229"/>
      <c r="C149" s="230"/>
      <c r="D149" s="215" t="s">
        <v>174</v>
      </c>
      <c r="E149" s="231" t="s">
        <v>19</v>
      </c>
      <c r="F149" s="232" t="s">
        <v>244</v>
      </c>
      <c r="G149" s="230"/>
      <c r="H149" s="231" t="s">
        <v>19</v>
      </c>
      <c r="I149" s="233"/>
      <c r="J149" s="230"/>
      <c r="K149" s="230"/>
      <c r="L149" s="234"/>
      <c r="M149" s="235"/>
      <c r="N149" s="236"/>
      <c r="O149" s="236"/>
      <c r="P149" s="236"/>
      <c r="Q149" s="236"/>
      <c r="R149" s="236"/>
      <c r="S149" s="236"/>
      <c r="T149" s="23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8" t="s">
        <v>174</v>
      </c>
      <c r="AU149" s="238" t="s">
        <v>82</v>
      </c>
      <c r="AV149" s="13" t="s">
        <v>80</v>
      </c>
      <c r="AW149" s="13" t="s">
        <v>33</v>
      </c>
      <c r="AX149" s="13" t="s">
        <v>72</v>
      </c>
      <c r="AY149" s="238" t="s">
        <v>119</v>
      </c>
    </row>
    <row r="150" s="14" customFormat="1">
      <c r="A150" s="14"/>
      <c r="B150" s="239"/>
      <c r="C150" s="240"/>
      <c r="D150" s="215" t="s">
        <v>174</v>
      </c>
      <c r="E150" s="241" t="s">
        <v>19</v>
      </c>
      <c r="F150" s="242" t="s">
        <v>578</v>
      </c>
      <c r="G150" s="240"/>
      <c r="H150" s="243">
        <v>65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9" t="s">
        <v>174</v>
      </c>
      <c r="AU150" s="249" t="s">
        <v>82</v>
      </c>
      <c r="AV150" s="14" t="s">
        <v>82</v>
      </c>
      <c r="AW150" s="14" t="s">
        <v>33</v>
      </c>
      <c r="AX150" s="14" t="s">
        <v>72</v>
      </c>
      <c r="AY150" s="249" t="s">
        <v>119</v>
      </c>
    </row>
    <row r="151" s="13" customFormat="1">
      <c r="A151" s="13"/>
      <c r="B151" s="229"/>
      <c r="C151" s="230"/>
      <c r="D151" s="215" t="s">
        <v>174</v>
      </c>
      <c r="E151" s="231" t="s">
        <v>19</v>
      </c>
      <c r="F151" s="232" t="s">
        <v>246</v>
      </c>
      <c r="G151" s="230"/>
      <c r="H151" s="231" t="s">
        <v>19</v>
      </c>
      <c r="I151" s="233"/>
      <c r="J151" s="230"/>
      <c r="K151" s="230"/>
      <c r="L151" s="234"/>
      <c r="M151" s="235"/>
      <c r="N151" s="236"/>
      <c r="O151" s="236"/>
      <c r="P151" s="236"/>
      <c r="Q151" s="236"/>
      <c r="R151" s="236"/>
      <c r="S151" s="236"/>
      <c r="T151" s="23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8" t="s">
        <v>174</v>
      </c>
      <c r="AU151" s="238" t="s">
        <v>82</v>
      </c>
      <c r="AV151" s="13" t="s">
        <v>80</v>
      </c>
      <c r="AW151" s="13" t="s">
        <v>33</v>
      </c>
      <c r="AX151" s="13" t="s">
        <v>72</v>
      </c>
      <c r="AY151" s="238" t="s">
        <v>119</v>
      </c>
    </row>
    <row r="152" s="14" customFormat="1">
      <c r="A152" s="14"/>
      <c r="B152" s="239"/>
      <c r="C152" s="240"/>
      <c r="D152" s="215" t="s">
        <v>174</v>
      </c>
      <c r="E152" s="241" t="s">
        <v>19</v>
      </c>
      <c r="F152" s="242" t="s">
        <v>618</v>
      </c>
      <c r="G152" s="240"/>
      <c r="H152" s="243">
        <v>276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9" t="s">
        <v>174</v>
      </c>
      <c r="AU152" s="249" t="s">
        <v>82</v>
      </c>
      <c r="AV152" s="14" t="s">
        <v>82</v>
      </c>
      <c r="AW152" s="14" t="s">
        <v>33</v>
      </c>
      <c r="AX152" s="14" t="s">
        <v>72</v>
      </c>
      <c r="AY152" s="249" t="s">
        <v>119</v>
      </c>
    </row>
    <row r="153" s="15" customFormat="1">
      <c r="A153" s="15"/>
      <c r="B153" s="250"/>
      <c r="C153" s="251"/>
      <c r="D153" s="215" t="s">
        <v>174</v>
      </c>
      <c r="E153" s="252" t="s">
        <v>19</v>
      </c>
      <c r="F153" s="253" t="s">
        <v>183</v>
      </c>
      <c r="G153" s="251"/>
      <c r="H153" s="254">
        <v>341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0" t="s">
        <v>174</v>
      </c>
      <c r="AU153" s="260" t="s">
        <v>82</v>
      </c>
      <c r="AV153" s="15" t="s">
        <v>143</v>
      </c>
      <c r="AW153" s="15" t="s">
        <v>4</v>
      </c>
      <c r="AX153" s="15" t="s">
        <v>80</v>
      </c>
      <c r="AY153" s="260" t="s">
        <v>119</v>
      </c>
    </row>
    <row r="154" s="2" customFormat="1" ht="66.75" customHeight="1">
      <c r="A154" s="39"/>
      <c r="B154" s="40"/>
      <c r="C154" s="197" t="s">
        <v>273</v>
      </c>
      <c r="D154" s="197" t="s">
        <v>120</v>
      </c>
      <c r="E154" s="198" t="s">
        <v>249</v>
      </c>
      <c r="F154" s="199" t="s">
        <v>250</v>
      </c>
      <c r="G154" s="200" t="s">
        <v>167</v>
      </c>
      <c r="H154" s="201">
        <v>307</v>
      </c>
      <c r="I154" s="202"/>
      <c r="J154" s="203">
        <f>ROUND(I154*H154,2)</f>
        <v>0</v>
      </c>
      <c r="K154" s="199" t="s">
        <v>124</v>
      </c>
      <c r="L154" s="45"/>
      <c r="M154" s="204" t="s">
        <v>19</v>
      </c>
      <c r="N154" s="205" t="s">
        <v>43</v>
      </c>
      <c r="O154" s="85"/>
      <c r="P154" s="206">
        <f>O154*H154</f>
        <v>0</v>
      </c>
      <c r="Q154" s="206">
        <v>0</v>
      </c>
      <c r="R154" s="206">
        <f>Q154*H154</f>
        <v>0</v>
      </c>
      <c r="S154" s="206">
        <v>0.126</v>
      </c>
      <c r="T154" s="207">
        <f>S154*H154</f>
        <v>38.682000000000002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08" t="s">
        <v>143</v>
      </c>
      <c r="AT154" s="208" t="s">
        <v>120</v>
      </c>
      <c r="AU154" s="208" t="s">
        <v>82</v>
      </c>
      <c r="AY154" s="18" t="s">
        <v>119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8" t="s">
        <v>80</v>
      </c>
      <c r="BK154" s="209">
        <f>ROUND(I154*H154,2)</f>
        <v>0</v>
      </c>
      <c r="BL154" s="18" t="s">
        <v>143</v>
      </c>
      <c r="BM154" s="208" t="s">
        <v>251</v>
      </c>
    </row>
    <row r="155" s="2" customFormat="1">
      <c r="A155" s="39"/>
      <c r="B155" s="40"/>
      <c r="C155" s="41"/>
      <c r="D155" s="210" t="s">
        <v>127</v>
      </c>
      <c r="E155" s="41"/>
      <c r="F155" s="211" t="s">
        <v>252</v>
      </c>
      <c r="G155" s="41"/>
      <c r="H155" s="41"/>
      <c r="I155" s="212"/>
      <c r="J155" s="41"/>
      <c r="K155" s="41"/>
      <c r="L155" s="45"/>
      <c r="M155" s="213"/>
      <c r="N155" s="214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127</v>
      </c>
      <c r="AU155" s="18" t="s">
        <v>82</v>
      </c>
    </row>
    <row r="156" s="2" customFormat="1" ht="66.75" customHeight="1">
      <c r="A156" s="39"/>
      <c r="B156" s="40"/>
      <c r="C156" s="197" t="s">
        <v>279</v>
      </c>
      <c r="D156" s="197" t="s">
        <v>120</v>
      </c>
      <c r="E156" s="198" t="s">
        <v>456</v>
      </c>
      <c r="F156" s="199" t="s">
        <v>457</v>
      </c>
      <c r="G156" s="200" t="s">
        <v>227</v>
      </c>
      <c r="H156" s="201">
        <v>9.5</v>
      </c>
      <c r="I156" s="202"/>
      <c r="J156" s="203">
        <f>ROUND(I156*H156,2)</f>
        <v>0</v>
      </c>
      <c r="K156" s="199" t="s">
        <v>124</v>
      </c>
      <c r="L156" s="45"/>
      <c r="M156" s="204" t="s">
        <v>19</v>
      </c>
      <c r="N156" s="205" t="s">
        <v>43</v>
      </c>
      <c r="O156" s="85"/>
      <c r="P156" s="206">
        <f>O156*H156</f>
        <v>0</v>
      </c>
      <c r="Q156" s="206">
        <v>0</v>
      </c>
      <c r="R156" s="206">
        <f>Q156*H156</f>
        <v>0</v>
      </c>
      <c r="S156" s="206">
        <v>0.085999999999999993</v>
      </c>
      <c r="T156" s="207">
        <f>S156*H156</f>
        <v>0.81699999999999995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08" t="s">
        <v>143</v>
      </c>
      <c r="AT156" s="208" t="s">
        <v>120</v>
      </c>
      <c r="AU156" s="208" t="s">
        <v>82</v>
      </c>
      <c r="AY156" s="18" t="s">
        <v>119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8" t="s">
        <v>80</v>
      </c>
      <c r="BK156" s="209">
        <f>ROUND(I156*H156,2)</f>
        <v>0</v>
      </c>
      <c r="BL156" s="18" t="s">
        <v>143</v>
      </c>
      <c r="BM156" s="208" t="s">
        <v>619</v>
      </c>
    </row>
    <row r="157" s="2" customFormat="1">
      <c r="A157" s="39"/>
      <c r="B157" s="40"/>
      <c r="C157" s="41"/>
      <c r="D157" s="210" t="s">
        <v>127</v>
      </c>
      <c r="E157" s="41"/>
      <c r="F157" s="211" t="s">
        <v>459</v>
      </c>
      <c r="G157" s="41"/>
      <c r="H157" s="41"/>
      <c r="I157" s="212"/>
      <c r="J157" s="41"/>
      <c r="K157" s="41"/>
      <c r="L157" s="45"/>
      <c r="M157" s="213"/>
      <c r="N157" s="214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127</v>
      </c>
      <c r="AU157" s="18" t="s">
        <v>82</v>
      </c>
    </row>
    <row r="158" s="13" customFormat="1">
      <c r="A158" s="13"/>
      <c r="B158" s="229"/>
      <c r="C158" s="230"/>
      <c r="D158" s="215" t="s">
        <v>174</v>
      </c>
      <c r="E158" s="231" t="s">
        <v>19</v>
      </c>
      <c r="F158" s="232" t="s">
        <v>613</v>
      </c>
      <c r="G158" s="230"/>
      <c r="H158" s="231" t="s">
        <v>19</v>
      </c>
      <c r="I158" s="233"/>
      <c r="J158" s="230"/>
      <c r="K158" s="230"/>
      <c r="L158" s="234"/>
      <c r="M158" s="235"/>
      <c r="N158" s="236"/>
      <c r="O158" s="236"/>
      <c r="P158" s="236"/>
      <c r="Q158" s="236"/>
      <c r="R158" s="236"/>
      <c r="S158" s="236"/>
      <c r="T158" s="23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8" t="s">
        <v>174</v>
      </c>
      <c r="AU158" s="238" t="s">
        <v>82</v>
      </c>
      <c r="AV158" s="13" t="s">
        <v>80</v>
      </c>
      <c r="AW158" s="13" t="s">
        <v>33</v>
      </c>
      <c r="AX158" s="13" t="s">
        <v>72</v>
      </c>
      <c r="AY158" s="238" t="s">
        <v>119</v>
      </c>
    </row>
    <row r="159" s="14" customFormat="1">
      <c r="A159" s="14"/>
      <c r="B159" s="239"/>
      <c r="C159" s="240"/>
      <c r="D159" s="215" t="s">
        <v>174</v>
      </c>
      <c r="E159" s="241" t="s">
        <v>19</v>
      </c>
      <c r="F159" s="242" t="s">
        <v>584</v>
      </c>
      <c r="G159" s="240"/>
      <c r="H159" s="243">
        <v>9.5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9" t="s">
        <v>174</v>
      </c>
      <c r="AU159" s="249" t="s">
        <v>82</v>
      </c>
      <c r="AV159" s="14" t="s">
        <v>82</v>
      </c>
      <c r="AW159" s="14" t="s">
        <v>33</v>
      </c>
      <c r="AX159" s="14" t="s">
        <v>72</v>
      </c>
      <c r="AY159" s="249" t="s">
        <v>119</v>
      </c>
    </row>
    <row r="160" s="2" customFormat="1" ht="49.05" customHeight="1">
      <c r="A160" s="39"/>
      <c r="B160" s="40"/>
      <c r="C160" s="197" t="s">
        <v>7</v>
      </c>
      <c r="D160" s="197" t="s">
        <v>120</v>
      </c>
      <c r="E160" s="198" t="s">
        <v>476</v>
      </c>
      <c r="F160" s="199" t="s">
        <v>477</v>
      </c>
      <c r="G160" s="200" t="s">
        <v>320</v>
      </c>
      <c r="H160" s="201">
        <v>3</v>
      </c>
      <c r="I160" s="202"/>
      <c r="J160" s="203">
        <f>ROUND(I160*H160,2)</f>
        <v>0</v>
      </c>
      <c r="K160" s="199" t="s">
        <v>124</v>
      </c>
      <c r="L160" s="45"/>
      <c r="M160" s="204" t="s">
        <v>19</v>
      </c>
      <c r="N160" s="205" t="s">
        <v>43</v>
      </c>
      <c r="O160" s="85"/>
      <c r="P160" s="206">
        <f>O160*H160</f>
        <v>0</v>
      </c>
      <c r="Q160" s="206">
        <v>0</v>
      </c>
      <c r="R160" s="206">
        <f>Q160*H160</f>
        <v>0</v>
      </c>
      <c r="S160" s="206">
        <v>2.3999999999999999</v>
      </c>
      <c r="T160" s="207">
        <f>S160*H160</f>
        <v>7.1999999999999993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08" t="s">
        <v>143</v>
      </c>
      <c r="AT160" s="208" t="s">
        <v>120</v>
      </c>
      <c r="AU160" s="208" t="s">
        <v>82</v>
      </c>
      <c r="AY160" s="18" t="s">
        <v>119</v>
      </c>
      <c r="BE160" s="209">
        <f>IF(N160="základní",J160,0)</f>
        <v>0</v>
      </c>
      <c r="BF160" s="209">
        <f>IF(N160="snížená",J160,0)</f>
        <v>0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8" t="s">
        <v>80</v>
      </c>
      <c r="BK160" s="209">
        <f>ROUND(I160*H160,2)</f>
        <v>0</v>
      </c>
      <c r="BL160" s="18" t="s">
        <v>143</v>
      </c>
      <c r="BM160" s="208" t="s">
        <v>620</v>
      </c>
    </row>
    <row r="161" s="2" customFormat="1">
      <c r="A161" s="39"/>
      <c r="B161" s="40"/>
      <c r="C161" s="41"/>
      <c r="D161" s="210" t="s">
        <v>127</v>
      </c>
      <c r="E161" s="41"/>
      <c r="F161" s="211" t="s">
        <v>479</v>
      </c>
      <c r="G161" s="41"/>
      <c r="H161" s="41"/>
      <c r="I161" s="212"/>
      <c r="J161" s="41"/>
      <c r="K161" s="41"/>
      <c r="L161" s="45"/>
      <c r="M161" s="213"/>
      <c r="N161" s="214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127</v>
      </c>
      <c r="AU161" s="18" t="s">
        <v>82</v>
      </c>
    </row>
    <row r="162" s="13" customFormat="1">
      <c r="A162" s="13"/>
      <c r="B162" s="229"/>
      <c r="C162" s="230"/>
      <c r="D162" s="215" t="s">
        <v>174</v>
      </c>
      <c r="E162" s="231" t="s">
        <v>19</v>
      </c>
      <c r="F162" s="232" t="s">
        <v>480</v>
      </c>
      <c r="G162" s="230"/>
      <c r="H162" s="231" t="s">
        <v>19</v>
      </c>
      <c r="I162" s="233"/>
      <c r="J162" s="230"/>
      <c r="K162" s="230"/>
      <c r="L162" s="234"/>
      <c r="M162" s="235"/>
      <c r="N162" s="236"/>
      <c r="O162" s="236"/>
      <c r="P162" s="236"/>
      <c r="Q162" s="236"/>
      <c r="R162" s="236"/>
      <c r="S162" s="236"/>
      <c r="T162" s="23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8" t="s">
        <v>174</v>
      </c>
      <c r="AU162" s="238" t="s">
        <v>82</v>
      </c>
      <c r="AV162" s="13" t="s">
        <v>80</v>
      </c>
      <c r="AW162" s="13" t="s">
        <v>33</v>
      </c>
      <c r="AX162" s="13" t="s">
        <v>72</v>
      </c>
      <c r="AY162" s="238" t="s">
        <v>119</v>
      </c>
    </row>
    <row r="163" s="13" customFormat="1">
      <c r="A163" s="13"/>
      <c r="B163" s="229"/>
      <c r="C163" s="230"/>
      <c r="D163" s="215" t="s">
        <v>174</v>
      </c>
      <c r="E163" s="231" t="s">
        <v>19</v>
      </c>
      <c r="F163" s="232" t="s">
        <v>613</v>
      </c>
      <c r="G163" s="230"/>
      <c r="H163" s="231" t="s">
        <v>19</v>
      </c>
      <c r="I163" s="233"/>
      <c r="J163" s="230"/>
      <c r="K163" s="230"/>
      <c r="L163" s="234"/>
      <c r="M163" s="235"/>
      <c r="N163" s="236"/>
      <c r="O163" s="236"/>
      <c r="P163" s="236"/>
      <c r="Q163" s="236"/>
      <c r="R163" s="236"/>
      <c r="S163" s="236"/>
      <c r="T163" s="23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8" t="s">
        <v>174</v>
      </c>
      <c r="AU163" s="238" t="s">
        <v>82</v>
      </c>
      <c r="AV163" s="13" t="s">
        <v>80</v>
      </c>
      <c r="AW163" s="13" t="s">
        <v>33</v>
      </c>
      <c r="AX163" s="13" t="s">
        <v>72</v>
      </c>
      <c r="AY163" s="238" t="s">
        <v>119</v>
      </c>
    </row>
    <row r="164" s="14" customFormat="1">
      <c r="A164" s="14"/>
      <c r="B164" s="239"/>
      <c r="C164" s="240"/>
      <c r="D164" s="215" t="s">
        <v>174</v>
      </c>
      <c r="E164" s="241" t="s">
        <v>19</v>
      </c>
      <c r="F164" s="242" t="s">
        <v>481</v>
      </c>
      <c r="G164" s="240"/>
      <c r="H164" s="243">
        <v>3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9" t="s">
        <v>174</v>
      </c>
      <c r="AU164" s="249" t="s">
        <v>82</v>
      </c>
      <c r="AV164" s="14" t="s">
        <v>82</v>
      </c>
      <c r="AW164" s="14" t="s">
        <v>33</v>
      </c>
      <c r="AX164" s="14" t="s">
        <v>72</v>
      </c>
      <c r="AY164" s="249" t="s">
        <v>119</v>
      </c>
    </row>
    <row r="165" s="2" customFormat="1" ht="24.15" customHeight="1">
      <c r="A165" s="39"/>
      <c r="B165" s="40"/>
      <c r="C165" s="197" t="s">
        <v>290</v>
      </c>
      <c r="D165" s="197" t="s">
        <v>120</v>
      </c>
      <c r="E165" s="198" t="s">
        <v>621</v>
      </c>
      <c r="F165" s="199" t="s">
        <v>622</v>
      </c>
      <c r="G165" s="200" t="s">
        <v>123</v>
      </c>
      <c r="H165" s="201">
        <v>2</v>
      </c>
      <c r="I165" s="202"/>
      <c r="J165" s="203">
        <f>ROUND(I165*H165,2)</f>
        <v>0</v>
      </c>
      <c r="K165" s="199" t="s">
        <v>124</v>
      </c>
      <c r="L165" s="45"/>
      <c r="M165" s="204" t="s">
        <v>19</v>
      </c>
      <c r="N165" s="205" t="s">
        <v>43</v>
      </c>
      <c r="O165" s="85"/>
      <c r="P165" s="206">
        <f>O165*H165</f>
        <v>0</v>
      </c>
      <c r="Q165" s="206">
        <v>9.0000000000000006E-05</v>
      </c>
      <c r="R165" s="206">
        <f>Q165*H165</f>
        <v>0.00018000000000000001</v>
      </c>
      <c r="S165" s="206">
        <v>0</v>
      </c>
      <c r="T165" s="20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08" t="s">
        <v>143</v>
      </c>
      <c r="AT165" s="208" t="s">
        <v>120</v>
      </c>
      <c r="AU165" s="208" t="s">
        <v>82</v>
      </c>
      <c r="AY165" s="18" t="s">
        <v>119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8" t="s">
        <v>80</v>
      </c>
      <c r="BK165" s="209">
        <f>ROUND(I165*H165,2)</f>
        <v>0</v>
      </c>
      <c r="BL165" s="18" t="s">
        <v>143</v>
      </c>
      <c r="BM165" s="208" t="s">
        <v>623</v>
      </c>
    </row>
    <row r="166" s="2" customFormat="1">
      <c r="A166" s="39"/>
      <c r="B166" s="40"/>
      <c r="C166" s="41"/>
      <c r="D166" s="210" t="s">
        <v>127</v>
      </c>
      <c r="E166" s="41"/>
      <c r="F166" s="211" t="s">
        <v>624</v>
      </c>
      <c r="G166" s="41"/>
      <c r="H166" s="41"/>
      <c r="I166" s="212"/>
      <c r="J166" s="41"/>
      <c r="K166" s="41"/>
      <c r="L166" s="45"/>
      <c r="M166" s="213"/>
      <c r="N166" s="214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127</v>
      </c>
      <c r="AU166" s="18" t="s">
        <v>82</v>
      </c>
    </row>
    <row r="167" s="13" customFormat="1">
      <c r="A167" s="13"/>
      <c r="B167" s="229"/>
      <c r="C167" s="230"/>
      <c r="D167" s="215" t="s">
        <v>174</v>
      </c>
      <c r="E167" s="231" t="s">
        <v>19</v>
      </c>
      <c r="F167" s="232" t="s">
        <v>613</v>
      </c>
      <c r="G167" s="230"/>
      <c r="H167" s="231" t="s">
        <v>19</v>
      </c>
      <c r="I167" s="233"/>
      <c r="J167" s="230"/>
      <c r="K167" s="230"/>
      <c r="L167" s="234"/>
      <c r="M167" s="235"/>
      <c r="N167" s="236"/>
      <c r="O167" s="236"/>
      <c r="P167" s="236"/>
      <c r="Q167" s="236"/>
      <c r="R167" s="236"/>
      <c r="S167" s="236"/>
      <c r="T167" s="23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8" t="s">
        <v>174</v>
      </c>
      <c r="AU167" s="238" t="s">
        <v>82</v>
      </c>
      <c r="AV167" s="13" t="s">
        <v>80</v>
      </c>
      <c r="AW167" s="13" t="s">
        <v>33</v>
      </c>
      <c r="AX167" s="13" t="s">
        <v>72</v>
      </c>
      <c r="AY167" s="238" t="s">
        <v>119</v>
      </c>
    </row>
    <row r="168" s="14" customFormat="1">
      <c r="A168" s="14"/>
      <c r="B168" s="239"/>
      <c r="C168" s="240"/>
      <c r="D168" s="215" t="s">
        <v>174</v>
      </c>
      <c r="E168" s="241" t="s">
        <v>19</v>
      </c>
      <c r="F168" s="242" t="s">
        <v>82</v>
      </c>
      <c r="G168" s="240"/>
      <c r="H168" s="243">
        <v>2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9" t="s">
        <v>174</v>
      </c>
      <c r="AU168" s="249" t="s">
        <v>82</v>
      </c>
      <c r="AV168" s="14" t="s">
        <v>82</v>
      </c>
      <c r="AW168" s="14" t="s">
        <v>33</v>
      </c>
      <c r="AX168" s="14" t="s">
        <v>72</v>
      </c>
      <c r="AY168" s="249" t="s">
        <v>119</v>
      </c>
    </row>
    <row r="169" s="15" customFormat="1">
      <c r="A169" s="15"/>
      <c r="B169" s="250"/>
      <c r="C169" s="251"/>
      <c r="D169" s="215" t="s">
        <v>174</v>
      </c>
      <c r="E169" s="252" t="s">
        <v>19</v>
      </c>
      <c r="F169" s="253" t="s">
        <v>183</v>
      </c>
      <c r="G169" s="251"/>
      <c r="H169" s="254">
        <v>2</v>
      </c>
      <c r="I169" s="255"/>
      <c r="J169" s="251"/>
      <c r="K169" s="251"/>
      <c r="L169" s="256"/>
      <c r="M169" s="257"/>
      <c r="N169" s="258"/>
      <c r="O169" s="258"/>
      <c r="P169" s="258"/>
      <c r="Q169" s="258"/>
      <c r="R169" s="258"/>
      <c r="S169" s="258"/>
      <c r="T169" s="259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0" t="s">
        <v>174</v>
      </c>
      <c r="AU169" s="260" t="s">
        <v>82</v>
      </c>
      <c r="AV169" s="15" t="s">
        <v>143</v>
      </c>
      <c r="AW169" s="15" t="s">
        <v>4</v>
      </c>
      <c r="AX169" s="15" t="s">
        <v>80</v>
      </c>
      <c r="AY169" s="260" t="s">
        <v>119</v>
      </c>
    </row>
    <row r="170" s="11" customFormat="1" ht="22.8" customHeight="1">
      <c r="A170" s="11"/>
      <c r="B170" s="183"/>
      <c r="C170" s="184"/>
      <c r="D170" s="185" t="s">
        <v>71</v>
      </c>
      <c r="E170" s="227" t="s">
        <v>253</v>
      </c>
      <c r="F170" s="227" t="s">
        <v>254</v>
      </c>
      <c r="G170" s="184"/>
      <c r="H170" s="184"/>
      <c r="I170" s="187"/>
      <c r="J170" s="228">
        <f>BK170</f>
        <v>0</v>
      </c>
      <c r="K170" s="184"/>
      <c r="L170" s="189"/>
      <c r="M170" s="190"/>
      <c r="N170" s="191"/>
      <c r="O170" s="191"/>
      <c r="P170" s="192">
        <f>SUM(P171:P172)</f>
        <v>0</v>
      </c>
      <c r="Q170" s="191"/>
      <c r="R170" s="192">
        <f>SUM(R171:R172)</f>
        <v>0</v>
      </c>
      <c r="S170" s="191"/>
      <c r="T170" s="193">
        <f>SUM(T171:T172)</f>
        <v>0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194" t="s">
        <v>80</v>
      </c>
      <c r="AT170" s="195" t="s">
        <v>71</v>
      </c>
      <c r="AU170" s="195" t="s">
        <v>80</v>
      </c>
      <c r="AY170" s="194" t="s">
        <v>119</v>
      </c>
      <c r="BK170" s="196">
        <f>SUM(BK171:BK172)</f>
        <v>0</v>
      </c>
    </row>
    <row r="171" s="2" customFormat="1" ht="44.25" customHeight="1">
      <c r="A171" s="39"/>
      <c r="B171" s="40"/>
      <c r="C171" s="197" t="s">
        <v>295</v>
      </c>
      <c r="D171" s="197" t="s">
        <v>120</v>
      </c>
      <c r="E171" s="198" t="s">
        <v>256</v>
      </c>
      <c r="F171" s="199" t="s">
        <v>257</v>
      </c>
      <c r="G171" s="200" t="s">
        <v>258</v>
      </c>
      <c r="H171" s="201">
        <v>79.828000000000003</v>
      </c>
      <c r="I171" s="202"/>
      <c r="J171" s="203">
        <f>ROUND(I171*H171,2)</f>
        <v>0</v>
      </c>
      <c r="K171" s="199" t="s">
        <v>124</v>
      </c>
      <c r="L171" s="45"/>
      <c r="M171" s="204" t="s">
        <v>19</v>
      </c>
      <c r="N171" s="205" t="s">
        <v>43</v>
      </c>
      <c r="O171" s="85"/>
      <c r="P171" s="206">
        <f>O171*H171</f>
        <v>0</v>
      </c>
      <c r="Q171" s="206">
        <v>0</v>
      </c>
      <c r="R171" s="206">
        <f>Q171*H171</f>
        <v>0</v>
      </c>
      <c r="S171" s="206">
        <v>0</v>
      </c>
      <c r="T171" s="20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08" t="s">
        <v>143</v>
      </c>
      <c r="AT171" s="208" t="s">
        <v>120</v>
      </c>
      <c r="AU171" s="208" t="s">
        <v>82</v>
      </c>
      <c r="AY171" s="18" t="s">
        <v>119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8" t="s">
        <v>80</v>
      </c>
      <c r="BK171" s="209">
        <f>ROUND(I171*H171,2)</f>
        <v>0</v>
      </c>
      <c r="BL171" s="18" t="s">
        <v>143</v>
      </c>
      <c r="BM171" s="208" t="s">
        <v>259</v>
      </c>
    </row>
    <row r="172" s="2" customFormat="1">
      <c r="A172" s="39"/>
      <c r="B172" s="40"/>
      <c r="C172" s="41"/>
      <c r="D172" s="210" t="s">
        <v>127</v>
      </c>
      <c r="E172" s="41"/>
      <c r="F172" s="211" t="s">
        <v>260</v>
      </c>
      <c r="G172" s="41"/>
      <c r="H172" s="41"/>
      <c r="I172" s="212"/>
      <c r="J172" s="41"/>
      <c r="K172" s="41"/>
      <c r="L172" s="45"/>
      <c r="M172" s="213"/>
      <c r="N172" s="214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127</v>
      </c>
      <c r="AU172" s="18" t="s">
        <v>82</v>
      </c>
    </row>
    <row r="173" s="11" customFormat="1" ht="22.8" customHeight="1">
      <c r="A173" s="11"/>
      <c r="B173" s="183"/>
      <c r="C173" s="184"/>
      <c r="D173" s="185" t="s">
        <v>71</v>
      </c>
      <c r="E173" s="227" t="s">
        <v>261</v>
      </c>
      <c r="F173" s="227" t="s">
        <v>262</v>
      </c>
      <c r="G173" s="184"/>
      <c r="H173" s="184"/>
      <c r="I173" s="187"/>
      <c r="J173" s="228">
        <f>BK173</f>
        <v>0</v>
      </c>
      <c r="K173" s="184"/>
      <c r="L173" s="189"/>
      <c r="M173" s="190"/>
      <c r="N173" s="191"/>
      <c r="O173" s="191"/>
      <c r="P173" s="192">
        <f>SUM(P174:P211)</f>
        <v>0</v>
      </c>
      <c r="Q173" s="191"/>
      <c r="R173" s="192">
        <f>SUM(R174:R211)</f>
        <v>0</v>
      </c>
      <c r="S173" s="191"/>
      <c r="T173" s="193">
        <f>SUM(T174:T211)</f>
        <v>0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194" t="s">
        <v>80</v>
      </c>
      <c r="AT173" s="195" t="s">
        <v>71</v>
      </c>
      <c r="AU173" s="195" t="s">
        <v>80</v>
      </c>
      <c r="AY173" s="194" t="s">
        <v>119</v>
      </c>
      <c r="BK173" s="196">
        <f>SUM(BK174:BK211)</f>
        <v>0</v>
      </c>
    </row>
    <row r="174" s="2" customFormat="1" ht="24.15" customHeight="1">
      <c r="A174" s="39"/>
      <c r="B174" s="40"/>
      <c r="C174" s="197" t="s">
        <v>300</v>
      </c>
      <c r="D174" s="197" t="s">
        <v>120</v>
      </c>
      <c r="E174" s="198" t="s">
        <v>284</v>
      </c>
      <c r="F174" s="199" t="s">
        <v>285</v>
      </c>
      <c r="G174" s="200" t="s">
        <v>258</v>
      </c>
      <c r="H174" s="201">
        <v>0.81999999999999995</v>
      </c>
      <c r="I174" s="202"/>
      <c r="J174" s="203">
        <f>ROUND(I174*H174,2)</f>
        <v>0</v>
      </c>
      <c r="K174" s="199" t="s">
        <v>124</v>
      </c>
      <c r="L174" s="45"/>
      <c r="M174" s="204" t="s">
        <v>19</v>
      </c>
      <c r="N174" s="205" t="s">
        <v>43</v>
      </c>
      <c r="O174" s="85"/>
      <c r="P174" s="206">
        <f>O174*H174</f>
        <v>0</v>
      </c>
      <c r="Q174" s="206">
        <v>0</v>
      </c>
      <c r="R174" s="206">
        <f>Q174*H174</f>
        <v>0</v>
      </c>
      <c r="S174" s="206">
        <v>0</v>
      </c>
      <c r="T174" s="20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08" t="s">
        <v>143</v>
      </c>
      <c r="AT174" s="208" t="s">
        <v>120</v>
      </c>
      <c r="AU174" s="208" t="s">
        <v>82</v>
      </c>
      <c r="AY174" s="18" t="s">
        <v>119</v>
      </c>
      <c r="BE174" s="209">
        <f>IF(N174="základní",J174,0)</f>
        <v>0</v>
      </c>
      <c r="BF174" s="209">
        <f>IF(N174="snížená",J174,0)</f>
        <v>0</v>
      </c>
      <c r="BG174" s="209">
        <f>IF(N174="zákl. přenesená",J174,0)</f>
        <v>0</v>
      </c>
      <c r="BH174" s="209">
        <f>IF(N174="sníž. přenesená",J174,0)</f>
        <v>0</v>
      </c>
      <c r="BI174" s="209">
        <f>IF(N174="nulová",J174,0)</f>
        <v>0</v>
      </c>
      <c r="BJ174" s="18" t="s">
        <v>80</v>
      </c>
      <c r="BK174" s="209">
        <f>ROUND(I174*H174,2)</f>
        <v>0</v>
      </c>
      <c r="BL174" s="18" t="s">
        <v>143</v>
      </c>
      <c r="BM174" s="208" t="s">
        <v>625</v>
      </c>
    </row>
    <row r="175" s="2" customFormat="1">
      <c r="A175" s="39"/>
      <c r="B175" s="40"/>
      <c r="C175" s="41"/>
      <c r="D175" s="210" t="s">
        <v>127</v>
      </c>
      <c r="E175" s="41"/>
      <c r="F175" s="211" t="s">
        <v>287</v>
      </c>
      <c r="G175" s="41"/>
      <c r="H175" s="41"/>
      <c r="I175" s="212"/>
      <c r="J175" s="41"/>
      <c r="K175" s="41"/>
      <c r="L175" s="45"/>
      <c r="M175" s="213"/>
      <c r="N175" s="214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127</v>
      </c>
      <c r="AU175" s="18" t="s">
        <v>82</v>
      </c>
    </row>
    <row r="176" s="13" customFormat="1">
      <c r="A176" s="13"/>
      <c r="B176" s="229"/>
      <c r="C176" s="230"/>
      <c r="D176" s="215" t="s">
        <v>174</v>
      </c>
      <c r="E176" s="231" t="s">
        <v>19</v>
      </c>
      <c r="F176" s="232" t="s">
        <v>270</v>
      </c>
      <c r="G176" s="230"/>
      <c r="H176" s="231" t="s">
        <v>19</v>
      </c>
      <c r="I176" s="233"/>
      <c r="J176" s="230"/>
      <c r="K176" s="230"/>
      <c r="L176" s="234"/>
      <c r="M176" s="235"/>
      <c r="N176" s="236"/>
      <c r="O176" s="236"/>
      <c r="P176" s="236"/>
      <c r="Q176" s="236"/>
      <c r="R176" s="236"/>
      <c r="S176" s="236"/>
      <c r="T176" s="23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8" t="s">
        <v>174</v>
      </c>
      <c r="AU176" s="238" t="s">
        <v>82</v>
      </c>
      <c r="AV176" s="13" t="s">
        <v>80</v>
      </c>
      <c r="AW176" s="13" t="s">
        <v>33</v>
      </c>
      <c r="AX176" s="13" t="s">
        <v>72</v>
      </c>
      <c r="AY176" s="238" t="s">
        <v>119</v>
      </c>
    </row>
    <row r="177" s="14" customFormat="1">
      <c r="A177" s="14"/>
      <c r="B177" s="239"/>
      <c r="C177" s="240"/>
      <c r="D177" s="215" t="s">
        <v>174</v>
      </c>
      <c r="E177" s="241" t="s">
        <v>19</v>
      </c>
      <c r="F177" s="242" t="s">
        <v>626</v>
      </c>
      <c r="G177" s="240"/>
      <c r="H177" s="243">
        <v>0.81999999999999995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9" t="s">
        <v>174</v>
      </c>
      <c r="AU177" s="249" t="s">
        <v>82</v>
      </c>
      <c r="AV177" s="14" t="s">
        <v>82</v>
      </c>
      <c r="AW177" s="14" t="s">
        <v>33</v>
      </c>
      <c r="AX177" s="14" t="s">
        <v>72</v>
      </c>
      <c r="AY177" s="249" t="s">
        <v>119</v>
      </c>
    </row>
    <row r="178" s="15" customFormat="1">
      <c r="A178" s="15"/>
      <c r="B178" s="250"/>
      <c r="C178" s="251"/>
      <c r="D178" s="215" t="s">
        <v>174</v>
      </c>
      <c r="E178" s="252" t="s">
        <v>19</v>
      </c>
      <c r="F178" s="253" t="s">
        <v>183</v>
      </c>
      <c r="G178" s="251"/>
      <c r="H178" s="254">
        <v>0.81999999999999995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0" t="s">
        <v>174</v>
      </c>
      <c r="AU178" s="260" t="s">
        <v>82</v>
      </c>
      <c r="AV178" s="15" t="s">
        <v>143</v>
      </c>
      <c r="AW178" s="15" t="s">
        <v>4</v>
      </c>
      <c r="AX178" s="15" t="s">
        <v>80</v>
      </c>
      <c r="AY178" s="260" t="s">
        <v>119</v>
      </c>
    </row>
    <row r="179" s="2" customFormat="1" ht="37.8" customHeight="1">
      <c r="A179" s="39"/>
      <c r="B179" s="40"/>
      <c r="C179" s="197" t="s">
        <v>428</v>
      </c>
      <c r="D179" s="197" t="s">
        <v>120</v>
      </c>
      <c r="E179" s="198" t="s">
        <v>264</v>
      </c>
      <c r="F179" s="199" t="s">
        <v>265</v>
      </c>
      <c r="G179" s="200" t="s">
        <v>258</v>
      </c>
      <c r="H179" s="201">
        <v>176.25999999999999</v>
      </c>
      <c r="I179" s="202"/>
      <c r="J179" s="203">
        <f>ROUND(I179*H179,2)</f>
        <v>0</v>
      </c>
      <c r="K179" s="199" t="s">
        <v>124</v>
      </c>
      <c r="L179" s="45"/>
      <c r="M179" s="204" t="s">
        <v>19</v>
      </c>
      <c r="N179" s="205" t="s">
        <v>43</v>
      </c>
      <c r="O179" s="85"/>
      <c r="P179" s="206">
        <f>O179*H179</f>
        <v>0</v>
      </c>
      <c r="Q179" s="206">
        <v>0</v>
      </c>
      <c r="R179" s="206">
        <f>Q179*H179</f>
        <v>0</v>
      </c>
      <c r="S179" s="206">
        <v>0</v>
      </c>
      <c r="T179" s="20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08" t="s">
        <v>143</v>
      </c>
      <c r="AT179" s="208" t="s">
        <v>120</v>
      </c>
      <c r="AU179" s="208" t="s">
        <v>82</v>
      </c>
      <c r="AY179" s="18" t="s">
        <v>119</v>
      </c>
      <c r="BE179" s="209">
        <f>IF(N179="základní",J179,0)</f>
        <v>0</v>
      </c>
      <c r="BF179" s="209">
        <f>IF(N179="snížená",J179,0)</f>
        <v>0</v>
      </c>
      <c r="BG179" s="209">
        <f>IF(N179="zákl. přenesená",J179,0)</f>
        <v>0</v>
      </c>
      <c r="BH179" s="209">
        <f>IF(N179="sníž. přenesená",J179,0)</f>
        <v>0</v>
      </c>
      <c r="BI179" s="209">
        <f>IF(N179="nulová",J179,0)</f>
        <v>0</v>
      </c>
      <c r="BJ179" s="18" t="s">
        <v>80</v>
      </c>
      <c r="BK179" s="209">
        <f>ROUND(I179*H179,2)</f>
        <v>0</v>
      </c>
      <c r="BL179" s="18" t="s">
        <v>143</v>
      </c>
      <c r="BM179" s="208" t="s">
        <v>266</v>
      </c>
    </row>
    <row r="180" s="2" customFormat="1">
      <c r="A180" s="39"/>
      <c r="B180" s="40"/>
      <c r="C180" s="41"/>
      <c r="D180" s="210" t="s">
        <v>127</v>
      </c>
      <c r="E180" s="41"/>
      <c r="F180" s="211" t="s">
        <v>267</v>
      </c>
      <c r="G180" s="41"/>
      <c r="H180" s="41"/>
      <c r="I180" s="212"/>
      <c r="J180" s="41"/>
      <c r="K180" s="41"/>
      <c r="L180" s="45"/>
      <c r="M180" s="213"/>
      <c r="N180" s="214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127</v>
      </c>
      <c r="AU180" s="18" t="s">
        <v>82</v>
      </c>
    </row>
    <row r="181" s="13" customFormat="1">
      <c r="A181" s="13"/>
      <c r="B181" s="229"/>
      <c r="C181" s="230"/>
      <c r="D181" s="215" t="s">
        <v>174</v>
      </c>
      <c r="E181" s="231" t="s">
        <v>19</v>
      </c>
      <c r="F181" s="232" t="s">
        <v>268</v>
      </c>
      <c r="G181" s="230"/>
      <c r="H181" s="231" t="s">
        <v>19</v>
      </c>
      <c r="I181" s="233"/>
      <c r="J181" s="230"/>
      <c r="K181" s="230"/>
      <c r="L181" s="234"/>
      <c r="M181" s="235"/>
      <c r="N181" s="236"/>
      <c r="O181" s="236"/>
      <c r="P181" s="236"/>
      <c r="Q181" s="236"/>
      <c r="R181" s="236"/>
      <c r="S181" s="236"/>
      <c r="T181" s="23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8" t="s">
        <v>174</v>
      </c>
      <c r="AU181" s="238" t="s">
        <v>82</v>
      </c>
      <c r="AV181" s="13" t="s">
        <v>80</v>
      </c>
      <c r="AW181" s="13" t="s">
        <v>33</v>
      </c>
      <c r="AX181" s="13" t="s">
        <v>72</v>
      </c>
      <c r="AY181" s="238" t="s">
        <v>119</v>
      </c>
    </row>
    <row r="182" s="14" customFormat="1">
      <c r="A182" s="14"/>
      <c r="B182" s="239"/>
      <c r="C182" s="240"/>
      <c r="D182" s="215" t="s">
        <v>174</v>
      </c>
      <c r="E182" s="241" t="s">
        <v>19</v>
      </c>
      <c r="F182" s="242" t="s">
        <v>627</v>
      </c>
      <c r="G182" s="240"/>
      <c r="H182" s="243">
        <v>136.75999999999999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9" t="s">
        <v>174</v>
      </c>
      <c r="AU182" s="249" t="s">
        <v>82</v>
      </c>
      <c r="AV182" s="14" t="s">
        <v>82</v>
      </c>
      <c r="AW182" s="14" t="s">
        <v>33</v>
      </c>
      <c r="AX182" s="14" t="s">
        <v>72</v>
      </c>
      <c r="AY182" s="249" t="s">
        <v>119</v>
      </c>
    </row>
    <row r="183" s="13" customFormat="1">
      <c r="A183" s="13"/>
      <c r="B183" s="229"/>
      <c r="C183" s="230"/>
      <c r="D183" s="215" t="s">
        <v>174</v>
      </c>
      <c r="E183" s="231" t="s">
        <v>19</v>
      </c>
      <c r="F183" s="232" t="s">
        <v>270</v>
      </c>
      <c r="G183" s="230"/>
      <c r="H183" s="231" t="s">
        <v>19</v>
      </c>
      <c r="I183" s="233"/>
      <c r="J183" s="230"/>
      <c r="K183" s="230"/>
      <c r="L183" s="234"/>
      <c r="M183" s="235"/>
      <c r="N183" s="236"/>
      <c r="O183" s="236"/>
      <c r="P183" s="236"/>
      <c r="Q183" s="236"/>
      <c r="R183" s="236"/>
      <c r="S183" s="236"/>
      <c r="T183" s="23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8" t="s">
        <v>174</v>
      </c>
      <c r="AU183" s="238" t="s">
        <v>82</v>
      </c>
      <c r="AV183" s="13" t="s">
        <v>80</v>
      </c>
      <c r="AW183" s="13" t="s">
        <v>33</v>
      </c>
      <c r="AX183" s="13" t="s">
        <v>72</v>
      </c>
      <c r="AY183" s="238" t="s">
        <v>119</v>
      </c>
    </row>
    <row r="184" s="14" customFormat="1">
      <c r="A184" s="14"/>
      <c r="B184" s="239"/>
      <c r="C184" s="240"/>
      <c r="D184" s="215" t="s">
        <v>174</v>
      </c>
      <c r="E184" s="241" t="s">
        <v>19</v>
      </c>
      <c r="F184" s="242" t="s">
        <v>626</v>
      </c>
      <c r="G184" s="240"/>
      <c r="H184" s="243">
        <v>0.81999999999999995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9" t="s">
        <v>174</v>
      </c>
      <c r="AU184" s="249" t="s">
        <v>82</v>
      </c>
      <c r="AV184" s="14" t="s">
        <v>82</v>
      </c>
      <c r="AW184" s="14" t="s">
        <v>33</v>
      </c>
      <c r="AX184" s="14" t="s">
        <v>72</v>
      </c>
      <c r="AY184" s="249" t="s">
        <v>119</v>
      </c>
    </row>
    <row r="185" s="13" customFormat="1">
      <c r="A185" s="13"/>
      <c r="B185" s="229"/>
      <c r="C185" s="230"/>
      <c r="D185" s="215" t="s">
        <v>174</v>
      </c>
      <c r="E185" s="231" t="s">
        <v>19</v>
      </c>
      <c r="F185" s="232" t="s">
        <v>271</v>
      </c>
      <c r="G185" s="230"/>
      <c r="H185" s="231" t="s">
        <v>19</v>
      </c>
      <c r="I185" s="233"/>
      <c r="J185" s="230"/>
      <c r="K185" s="230"/>
      <c r="L185" s="234"/>
      <c r="M185" s="235"/>
      <c r="N185" s="236"/>
      <c r="O185" s="236"/>
      <c r="P185" s="236"/>
      <c r="Q185" s="236"/>
      <c r="R185" s="236"/>
      <c r="S185" s="236"/>
      <c r="T185" s="23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8" t="s">
        <v>174</v>
      </c>
      <c r="AU185" s="238" t="s">
        <v>82</v>
      </c>
      <c r="AV185" s="13" t="s">
        <v>80</v>
      </c>
      <c r="AW185" s="13" t="s">
        <v>33</v>
      </c>
      <c r="AX185" s="13" t="s">
        <v>72</v>
      </c>
      <c r="AY185" s="238" t="s">
        <v>119</v>
      </c>
    </row>
    <row r="186" s="14" customFormat="1">
      <c r="A186" s="14"/>
      <c r="B186" s="239"/>
      <c r="C186" s="240"/>
      <c r="D186" s="215" t="s">
        <v>174</v>
      </c>
      <c r="E186" s="241" t="s">
        <v>19</v>
      </c>
      <c r="F186" s="242" t="s">
        <v>628</v>
      </c>
      <c r="G186" s="240"/>
      <c r="H186" s="243">
        <v>38.68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9" t="s">
        <v>174</v>
      </c>
      <c r="AU186" s="249" t="s">
        <v>82</v>
      </c>
      <c r="AV186" s="14" t="s">
        <v>82</v>
      </c>
      <c r="AW186" s="14" t="s">
        <v>33</v>
      </c>
      <c r="AX186" s="14" t="s">
        <v>72</v>
      </c>
      <c r="AY186" s="249" t="s">
        <v>119</v>
      </c>
    </row>
    <row r="187" s="15" customFormat="1">
      <c r="A187" s="15"/>
      <c r="B187" s="250"/>
      <c r="C187" s="251"/>
      <c r="D187" s="215" t="s">
        <v>174</v>
      </c>
      <c r="E187" s="252" t="s">
        <v>19</v>
      </c>
      <c r="F187" s="253" t="s">
        <v>183</v>
      </c>
      <c r="G187" s="251"/>
      <c r="H187" s="254">
        <v>176.25999999999999</v>
      </c>
      <c r="I187" s="255"/>
      <c r="J187" s="251"/>
      <c r="K187" s="251"/>
      <c r="L187" s="256"/>
      <c r="M187" s="257"/>
      <c r="N187" s="258"/>
      <c r="O187" s="258"/>
      <c r="P187" s="258"/>
      <c r="Q187" s="258"/>
      <c r="R187" s="258"/>
      <c r="S187" s="258"/>
      <c r="T187" s="259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0" t="s">
        <v>174</v>
      </c>
      <c r="AU187" s="260" t="s">
        <v>82</v>
      </c>
      <c r="AV187" s="15" t="s">
        <v>143</v>
      </c>
      <c r="AW187" s="15" t="s">
        <v>4</v>
      </c>
      <c r="AX187" s="15" t="s">
        <v>80</v>
      </c>
      <c r="AY187" s="260" t="s">
        <v>119</v>
      </c>
    </row>
    <row r="188" s="2" customFormat="1" ht="37.8" customHeight="1">
      <c r="A188" s="39"/>
      <c r="B188" s="40"/>
      <c r="C188" s="197" t="s">
        <v>433</v>
      </c>
      <c r="D188" s="197" t="s">
        <v>120</v>
      </c>
      <c r="E188" s="198" t="s">
        <v>274</v>
      </c>
      <c r="F188" s="199" t="s">
        <v>275</v>
      </c>
      <c r="G188" s="200" t="s">
        <v>258</v>
      </c>
      <c r="H188" s="201">
        <v>750.5</v>
      </c>
      <c r="I188" s="202"/>
      <c r="J188" s="203">
        <f>ROUND(I188*H188,2)</f>
        <v>0</v>
      </c>
      <c r="K188" s="199" t="s">
        <v>124</v>
      </c>
      <c r="L188" s="45"/>
      <c r="M188" s="204" t="s">
        <v>19</v>
      </c>
      <c r="N188" s="205" t="s">
        <v>43</v>
      </c>
      <c r="O188" s="85"/>
      <c r="P188" s="206">
        <f>O188*H188</f>
        <v>0</v>
      </c>
      <c r="Q188" s="206">
        <v>0</v>
      </c>
      <c r="R188" s="206">
        <f>Q188*H188</f>
        <v>0</v>
      </c>
      <c r="S188" s="206">
        <v>0</v>
      </c>
      <c r="T188" s="20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08" t="s">
        <v>143</v>
      </c>
      <c r="AT188" s="208" t="s">
        <v>120</v>
      </c>
      <c r="AU188" s="208" t="s">
        <v>82</v>
      </c>
      <c r="AY188" s="18" t="s">
        <v>119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8" t="s">
        <v>80</v>
      </c>
      <c r="BK188" s="209">
        <f>ROUND(I188*H188,2)</f>
        <v>0</v>
      </c>
      <c r="BL188" s="18" t="s">
        <v>143</v>
      </c>
      <c r="BM188" s="208" t="s">
        <v>276</v>
      </c>
    </row>
    <row r="189" s="2" customFormat="1">
      <c r="A189" s="39"/>
      <c r="B189" s="40"/>
      <c r="C189" s="41"/>
      <c r="D189" s="210" t="s">
        <v>127</v>
      </c>
      <c r="E189" s="41"/>
      <c r="F189" s="211" t="s">
        <v>277</v>
      </c>
      <c r="G189" s="41"/>
      <c r="H189" s="41"/>
      <c r="I189" s="212"/>
      <c r="J189" s="41"/>
      <c r="K189" s="41"/>
      <c r="L189" s="45"/>
      <c r="M189" s="213"/>
      <c r="N189" s="214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127</v>
      </c>
      <c r="AU189" s="18" t="s">
        <v>82</v>
      </c>
    </row>
    <row r="190" s="13" customFormat="1">
      <c r="A190" s="13"/>
      <c r="B190" s="229"/>
      <c r="C190" s="230"/>
      <c r="D190" s="215" t="s">
        <v>174</v>
      </c>
      <c r="E190" s="231" t="s">
        <v>19</v>
      </c>
      <c r="F190" s="232" t="s">
        <v>271</v>
      </c>
      <c r="G190" s="230"/>
      <c r="H190" s="231" t="s">
        <v>19</v>
      </c>
      <c r="I190" s="233"/>
      <c r="J190" s="230"/>
      <c r="K190" s="230"/>
      <c r="L190" s="234"/>
      <c r="M190" s="235"/>
      <c r="N190" s="236"/>
      <c r="O190" s="236"/>
      <c r="P190" s="236"/>
      <c r="Q190" s="236"/>
      <c r="R190" s="236"/>
      <c r="S190" s="236"/>
      <c r="T190" s="23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8" t="s">
        <v>174</v>
      </c>
      <c r="AU190" s="238" t="s">
        <v>82</v>
      </c>
      <c r="AV190" s="13" t="s">
        <v>80</v>
      </c>
      <c r="AW190" s="13" t="s">
        <v>33</v>
      </c>
      <c r="AX190" s="13" t="s">
        <v>72</v>
      </c>
      <c r="AY190" s="238" t="s">
        <v>119</v>
      </c>
    </row>
    <row r="191" s="14" customFormat="1">
      <c r="A191" s="14"/>
      <c r="B191" s="239"/>
      <c r="C191" s="240"/>
      <c r="D191" s="215" t="s">
        <v>174</v>
      </c>
      <c r="E191" s="241" t="s">
        <v>19</v>
      </c>
      <c r="F191" s="242" t="s">
        <v>629</v>
      </c>
      <c r="G191" s="240"/>
      <c r="H191" s="243">
        <v>734.91999999999996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9" t="s">
        <v>174</v>
      </c>
      <c r="AU191" s="249" t="s">
        <v>82</v>
      </c>
      <c r="AV191" s="14" t="s">
        <v>82</v>
      </c>
      <c r="AW191" s="14" t="s">
        <v>33</v>
      </c>
      <c r="AX191" s="14" t="s">
        <v>72</v>
      </c>
      <c r="AY191" s="249" t="s">
        <v>119</v>
      </c>
    </row>
    <row r="192" s="13" customFormat="1">
      <c r="A192" s="13"/>
      <c r="B192" s="229"/>
      <c r="C192" s="230"/>
      <c r="D192" s="215" t="s">
        <v>174</v>
      </c>
      <c r="E192" s="231" t="s">
        <v>19</v>
      </c>
      <c r="F192" s="232" t="s">
        <v>270</v>
      </c>
      <c r="G192" s="230"/>
      <c r="H192" s="231" t="s">
        <v>19</v>
      </c>
      <c r="I192" s="233"/>
      <c r="J192" s="230"/>
      <c r="K192" s="230"/>
      <c r="L192" s="234"/>
      <c r="M192" s="235"/>
      <c r="N192" s="236"/>
      <c r="O192" s="236"/>
      <c r="P192" s="236"/>
      <c r="Q192" s="236"/>
      <c r="R192" s="236"/>
      <c r="S192" s="236"/>
      <c r="T192" s="23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8" t="s">
        <v>174</v>
      </c>
      <c r="AU192" s="238" t="s">
        <v>82</v>
      </c>
      <c r="AV192" s="13" t="s">
        <v>80</v>
      </c>
      <c r="AW192" s="13" t="s">
        <v>33</v>
      </c>
      <c r="AX192" s="13" t="s">
        <v>72</v>
      </c>
      <c r="AY192" s="238" t="s">
        <v>119</v>
      </c>
    </row>
    <row r="193" s="14" customFormat="1">
      <c r="A193" s="14"/>
      <c r="B193" s="239"/>
      <c r="C193" s="240"/>
      <c r="D193" s="215" t="s">
        <v>174</v>
      </c>
      <c r="E193" s="241" t="s">
        <v>19</v>
      </c>
      <c r="F193" s="242" t="s">
        <v>630</v>
      </c>
      <c r="G193" s="240"/>
      <c r="H193" s="243">
        <v>15.58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9" t="s">
        <v>174</v>
      </c>
      <c r="AU193" s="249" t="s">
        <v>82</v>
      </c>
      <c r="AV193" s="14" t="s">
        <v>82</v>
      </c>
      <c r="AW193" s="14" t="s">
        <v>33</v>
      </c>
      <c r="AX193" s="14" t="s">
        <v>72</v>
      </c>
      <c r="AY193" s="249" t="s">
        <v>119</v>
      </c>
    </row>
    <row r="194" s="15" customFormat="1">
      <c r="A194" s="15"/>
      <c r="B194" s="250"/>
      <c r="C194" s="251"/>
      <c r="D194" s="215" t="s">
        <v>174</v>
      </c>
      <c r="E194" s="252" t="s">
        <v>19</v>
      </c>
      <c r="F194" s="253" t="s">
        <v>183</v>
      </c>
      <c r="G194" s="251"/>
      <c r="H194" s="254">
        <v>750.5</v>
      </c>
      <c r="I194" s="255"/>
      <c r="J194" s="251"/>
      <c r="K194" s="251"/>
      <c r="L194" s="256"/>
      <c r="M194" s="257"/>
      <c r="N194" s="258"/>
      <c r="O194" s="258"/>
      <c r="P194" s="258"/>
      <c r="Q194" s="258"/>
      <c r="R194" s="258"/>
      <c r="S194" s="258"/>
      <c r="T194" s="259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0" t="s">
        <v>174</v>
      </c>
      <c r="AU194" s="260" t="s">
        <v>82</v>
      </c>
      <c r="AV194" s="15" t="s">
        <v>143</v>
      </c>
      <c r="AW194" s="15" t="s">
        <v>4</v>
      </c>
      <c r="AX194" s="15" t="s">
        <v>80</v>
      </c>
      <c r="AY194" s="260" t="s">
        <v>119</v>
      </c>
    </row>
    <row r="195" s="2" customFormat="1" ht="44.25" customHeight="1">
      <c r="A195" s="39"/>
      <c r="B195" s="40"/>
      <c r="C195" s="197" t="s">
        <v>435</v>
      </c>
      <c r="D195" s="197" t="s">
        <v>120</v>
      </c>
      <c r="E195" s="198" t="s">
        <v>280</v>
      </c>
      <c r="F195" s="199" t="s">
        <v>281</v>
      </c>
      <c r="G195" s="200" t="s">
        <v>258</v>
      </c>
      <c r="H195" s="201">
        <v>39.5</v>
      </c>
      <c r="I195" s="202"/>
      <c r="J195" s="203">
        <f>ROUND(I195*H195,2)</f>
        <v>0</v>
      </c>
      <c r="K195" s="199" t="s">
        <v>124</v>
      </c>
      <c r="L195" s="45"/>
      <c r="M195" s="204" t="s">
        <v>19</v>
      </c>
      <c r="N195" s="205" t="s">
        <v>43</v>
      </c>
      <c r="O195" s="85"/>
      <c r="P195" s="206">
        <f>O195*H195</f>
        <v>0</v>
      </c>
      <c r="Q195" s="206">
        <v>0</v>
      </c>
      <c r="R195" s="206">
        <f>Q195*H195</f>
        <v>0</v>
      </c>
      <c r="S195" s="206">
        <v>0</v>
      </c>
      <c r="T195" s="20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08" t="s">
        <v>143</v>
      </c>
      <c r="AT195" s="208" t="s">
        <v>120</v>
      </c>
      <c r="AU195" s="208" t="s">
        <v>82</v>
      </c>
      <c r="AY195" s="18" t="s">
        <v>119</v>
      </c>
      <c r="BE195" s="209">
        <f>IF(N195="základní",J195,0)</f>
        <v>0</v>
      </c>
      <c r="BF195" s="209">
        <f>IF(N195="snížená",J195,0)</f>
        <v>0</v>
      </c>
      <c r="BG195" s="209">
        <f>IF(N195="zákl. přenesená",J195,0)</f>
        <v>0</v>
      </c>
      <c r="BH195" s="209">
        <f>IF(N195="sníž. přenesená",J195,0)</f>
        <v>0</v>
      </c>
      <c r="BI195" s="209">
        <f>IF(N195="nulová",J195,0)</f>
        <v>0</v>
      </c>
      <c r="BJ195" s="18" t="s">
        <v>80</v>
      </c>
      <c r="BK195" s="209">
        <f>ROUND(I195*H195,2)</f>
        <v>0</v>
      </c>
      <c r="BL195" s="18" t="s">
        <v>143</v>
      </c>
      <c r="BM195" s="208" t="s">
        <v>282</v>
      </c>
    </row>
    <row r="196" s="2" customFormat="1">
      <c r="A196" s="39"/>
      <c r="B196" s="40"/>
      <c r="C196" s="41"/>
      <c r="D196" s="210" t="s">
        <v>127</v>
      </c>
      <c r="E196" s="41"/>
      <c r="F196" s="211" t="s">
        <v>283</v>
      </c>
      <c r="G196" s="41"/>
      <c r="H196" s="41"/>
      <c r="I196" s="212"/>
      <c r="J196" s="41"/>
      <c r="K196" s="41"/>
      <c r="L196" s="45"/>
      <c r="M196" s="213"/>
      <c r="N196" s="214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127</v>
      </c>
      <c r="AU196" s="18" t="s">
        <v>82</v>
      </c>
    </row>
    <row r="197" s="13" customFormat="1">
      <c r="A197" s="13"/>
      <c r="B197" s="229"/>
      <c r="C197" s="230"/>
      <c r="D197" s="215" t="s">
        <v>174</v>
      </c>
      <c r="E197" s="231" t="s">
        <v>19</v>
      </c>
      <c r="F197" s="232" t="s">
        <v>270</v>
      </c>
      <c r="G197" s="230"/>
      <c r="H197" s="231" t="s">
        <v>19</v>
      </c>
      <c r="I197" s="233"/>
      <c r="J197" s="230"/>
      <c r="K197" s="230"/>
      <c r="L197" s="234"/>
      <c r="M197" s="235"/>
      <c r="N197" s="236"/>
      <c r="O197" s="236"/>
      <c r="P197" s="236"/>
      <c r="Q197" s="236"/>
      <c r="R197" s="236"/>
      <c r="S197" s="236"/>
      <c r="T197" s="23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8" t="s">
        <v>174</v>
      </c>
      <c r="AU197" s="238" t="s">
        <v>82</v>
      </c>
      <c r="AV197" s="13" t="s">
        <v>80</v>
      </c>
      <c r="AW197" s="13" t="s">
        <v>33</v>
      </c>
      <c r="AX197" s="13" t="s">
        <v>72</v>
      </c>
      <c r="AY197" s="238" t="s">
        <v>119</v>
      </c>
    </row>
    <row r="198" s="14" customFormat="1">
      <c r="A198" s="14"/>
      <c r="B198" s="239"/>
      <c r="C198" s="240"/>
      <c r="D198" s="215" t="s">
        <v>174</v>
      </c>
      <c r="E198" s="241" t="s">
        <v>19</v>
      </c>
      <c r="F198" s="242" t="s">
        <v>626</v>
      </c>
      <c r="G198" s="240"/>
      <c r="H198" s="243">
        <v>0.81999999999999995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9" t="s">
        <v>174</v>
      </c>
      <c r="AU198" s="249" t="s">
        <v>82</v>
      </c>
      <c r="AV198" s="14" t="s">
        <v>82</v>
      </c>
      <c r="AW198" s="14" t="s">
        <v>33</v>
      </c>
      <c r="AX198" s="14" t="s">
        <v>72</v>
      </c>
      <c r="AY198" s="249" t="s">
        <v>119</v>
      </c>
    </row>
    <row r="199" s="13" customFormat="1">
      <c r="A199" s="13"/>
      <c r="B199" s="229"/>
      <c r="C199" s="230"/>
      <c r="D199" s="215" t="s">
        <v>174</v>
      </c>
      <c r="E199" s="231" t="s">
        <v>19</v>
      </c>
      <c r="F199" s="232" t="s">
        <v>271</v>
      </c>
      <c r="G199" s="230"/>
      <c r="H199" s="231" t="s">
        <v>19</v>
      </c>
      <c r="I199" s="233"/>
      <c r="J199" s="230"/>
      <c r="K199" s="230"/>
      <c r="L199" s="234"/>
      <c r="M199" s="235"/>
      <c r="N199" s="236"/>
      <c r="O199" s="236"/>
      <c r="P199" s="236"/>
      <c r="Q199" s="236"/>
      <c r="R199" s="236"/>
      <c r="S199" s="236"/>
      <c r="T199" s="23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8" t="s">
        <v>174</v>
      </c>
      <c r="AU199" s="238" t="s">
        <v>82</v>
      </c>
      <c r="AV199" s="13" t="s">
        <v>80</v>
      </c>
      <c r="AW199" s="13" t="s">
        <v>33</v>
      </c>
      <c r="AX199" s="13" t="s">
        <v>72</v>
      </c>
      <c r="AY199" s="238" t="s">
        <v>119</v>
      </c>
    </row>
    <row r="200" s="14" customFormat="1">
      <c r="A200" s="14"/>
      <c r="B200" s="239"/>
      <c r="C200" s="240"/>
      <c r="D200" s="215" t="s">
        <v>174</v>
      </c>
      <c r="E200" s="241" t="s">
        <v>19</v>
      </c>
      <c r="F200" s="242" t="s">
        <v>628</v>
      </c>
      <c r="G200" s="240"/>
      <c r="H200" s="243">
        <v>38.68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9" t="s">
        <v>174</v>
      </c>
      <c r="AU200" s="249" t="s">
        <v>82</v>
      </c>
      <c r="AV200" s="14" t="s">
        <v>82</v>
      </c>
      <c r="AW200" s="14" t="s">
        <v>33</v>
      </c>
      <c r="AX200" s="14" t="s">
        <v>72</v>
      </c>
      <c r="AY200" s="249" t="s">
        <v>119</v>
      </c>
    </row>
    <row r="201" s="15" customFormat="1">
      <c r="A201" s="15"/>
      <c r="B201" s="250"/>
      <c r="C201" s="251"/>
      <c r="D201" s="215" t="s">
        <v>174</v>
      </c>
      <c r="E201" s="252" t="s">
        <v>19</v>
      </c>
      <c r="F201" s="253" t="s">
        <v>183</v>
      </c>
      <c r="G201" s="251"/>
      <c r="H201" s="254">
        <v>39.5</v>
      </c>
      <c r="I201" s="255"/>
      <c r="J201" s="251"/>
      <c r="K201" s="251"/>
      <c r="L201" s="256"/>
      <c r="M201" s="257"/>
      <c r="N201" s="258"/>
      <c r="O201" s="258"/>
      <c r="P201" s="258"/>
      <c r="Q201" s="258"/>
      <c r="R201" s="258"/>
      <c r="S201" s="258"/>
      <c r="T201" s="259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0" t="s">
        <v>174</v>
      </c>
      <c r="AU201" s="260" t="s">
        <v>82</v>
      </c>
      <c r="AV201" s="15" t="s">
        <v>143</v>
      </c>
      <c r="AW201" s="15" t="s">
        <v>33</v>
      </c>
      <c r="AX201" s="15" t="s">
        <v>80</v>
      </c>
      <c r="AY201" s="260" t="s">
        <v>119</v>
      </c>
    </row>
    <row r="202" s="2" customFormat="1" ht="24.15" customHeight="1">
      <c r="A202" s="39"/>
      <c r="B202" s="40"/>
      <c r="C202" s="197" t="s">
        <v>390</v>
      </c>
      <c r="D202" s="197" t="s">
        <v>120</v>
      </c>
      <c r="E202" s="198" t="s">
        <v>284</v>
      </c>
      <c r="F202" s="199" t="s">
        <v>285</v>
      </c>
      <c r="G202" s="200" t="s">
        <v>258</v>
      </c>
      <c r="H202" s="201">
        <v>7.2000000000000002</v>
      </c>
      <c r="I202" s="202"/>
      <c r="J202" s="203">
        <f>ROUND(I202*H202,2)</f>
        <v>0</v>
      </c>
      <c r="K202" s="199" t="s">
        <v>124</v>
      </c>
      <c r="L202" s="45"/>
      <c r="M202" s="204" t="s">
        <v>19</v>
      </c>
      <c r="N202" s="205" t="s">
        <v>43</v>
      </c>
      <c r="O202" s="85"/>
      <c r="P202" s="206">
        <f>O202*H202</f>
        <v>0</v>
      </c>
      <c r="Q202" s="206">
        <v>0</v>
      </c>
      <c r="R202" s="206">
        <f>Q202*H202</f>
        <v>0</v>
      </c>
      <c r="S202" s="206">
        <v>0</v>
      </c>
      <c r="T202" s="20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08" t="s">
        <v>143</v>
      </c>
      <c r="AT202" s="208" t="s">
        <v>120</v>
      </c>
      <c r="AU202" s="208" t="s">
        <v>82</v>
      </c>
      <c r="AY202" s="18" t="s">
        <v>119</v>
      </c>
      <c r="BE202" s="209">
        <f>IF(N202="základní",J202,0)</f>
        <v>0</v>
      </c>
      <c r="BF202" s="209">
        <f>IF(N202="snížená",J202,0)</f>
        <v>0</v>
      </c>
      <c r="BG202" s="209">
        <f>IF(N202="zákl. přenesená",J202,0)</f>
        <v>0</v>
      </c>
      <c r="BH202" s="209">
        <f>IF(N202="sníž. přenesená",J202,0)</f>
        <v>0</v>
      </c>
      <c r="BI202" s="209">
        <f>IF(N202="nulová",J202,0)</f>
        <v>0</v>
      </c>
      <c r="BJ202" s="18" t="s">
        <v>80</v>
      </c>
      <c r="BK202" s="209">
        <f>ROUND(I202*H202,2)</f>
        <v>0</v>
      </c>
      <c r="BL202" s="18" t="s">
        <v>143</v>
      </c>
      <c r="BM202" s="208" t="s">
        <v>286</v>
      </c>
    </row>
    <row r="203" s="2" customFormat="1">
      <c r="A203" s="39"/>
      <c r="B203" s="40"/>
      <c r="C203" s="41"/>
      <c r="D203" s="210" t="s">
        <v>127</v>
      </c>
      <c r="E203" s="41"/>
      <c r="F203" s="211" t="s">
        <v>287</v>
      </c>
      <c r="G203" s="41"/>
      <c r="H203" s="41"/>
      <c r="I203" s="212"/>
      <c r="J203" s="41"/>
      <c r="K203" s="41"/>
      <c r="L203" s="45"/>
      <c r="M203" s="213"/>
      <c r="N203" s="214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127</v>
      </c>
      <c r="AU203" s="18" t="s">
        <v>82</v>
      </c>
    </row>
    <row r="204" s="2" customFormat="1" ht="37.8" customHeight="1">
      <c r="A204" s="39"/>
      <c r="B204" s="40"/>
      <c r="C204" s="197" t="s">
        <v>443</v>
      </c>
      <c r="D204" s="197" t="s">
        <v>120</v>
      </c>
      <c r="E204" s="198" t="s">
        <v>291</v>
      </c>
      <c r="F204" s="199" t="s">
        <v>292</v>
      </c>
      <c r="G204" s="200" t="s">
        <v>258</v>
      </c>
      <c r="H204" s="201">
        <v>7.2000000000000002</v>
      </c>
      <c r="I204" s="202"/>
      <c r="J204" s="203">
        <f>ROUND(I204*H204,2)</f>
        <v>0</v>
      </c>
      <c r="K204" s="199" t="s">
        <v>124</v>
      </c>
      <c r="L204" s="45"/>
      <c r="M204" s="204" t="s">
        <v>19</v>
      </c>
      <c r="N204" s="205" t="s">
        <v>43</v>
      </c>
      <c r="O204" s="85"/>
      <c r="P204" s="206">
        <f>O204*H204</f>
        <v>0</v>
      </c>
      <c r="Q204" s="206">
        <v>0</v>
      </c>
      <c r="R204" s="206">
        <f>Q204*H204</f>
        <v>0</v>
      </c>
      <c r="S204" s="206">
        <v>0</v>
      </c>
      <c r="T204" s="20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08" t="s">
        <v>143</v>
      </c>
      <c r="AT204" s="208" t="s">
        <v>120</v>
      </c>
      <c r="AU204" s="208" t="s">
        <v>82</v>
      </c>
      <c r="AY204" s="18" t="s">
        <v>119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8" t="s">
        <v>80</v>
      </c>
      <c r="BK204" s="209">
        <f>ROUND(I204*H204,2)</f>
        <v>0</v>
      </c>
      <c r="BL204" s="18" t="s">
        <v>143</v>
      </c>
      <c r="BM204" s="208" t="s">
        <v>293</v>
      </c>
    </row>
    <row r="205" s="2" customFormat="1">
      <c r="A205" s="39"/>
      <c r="B205" s="40"/>
      <c r="C205" s="41"/>
      <c r="D205" s="210" t="s">
        <v>127</v>
      </c>
      <c r="E205" s="41"/>
      <c r="F205" s="211" t="s">
        <v>294</v>
      </c>
      <c r="G205" s="41"/>
      <c r="H205" s="41"/>
      <c r="I205" s="212"/>
      <c r="J205" s="41"/>
      <c r="K205" s="41"/>
      <c r="L205" s="45"/>
      <c r="M205" s="213"/>
      <c r="N205" s="214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127</v>
      </c>
      <c r="AU205" s="18" t="s">
        <v>82</v>
      </c>
    </row>
    <row r="206" s="2" customFormat="1" ht="37.8" customHeight="1">
      <c r="A206" s="39"/>
      <c r="B206" s="40"/>
      <c r="C206" s="197" t="s">
        <v>444</v>
      </c>
      <c r="D206" s="197" t="s">
        <v>120</v>
      </c>
      <c r="E206" s="198" t="s">
        <v>296</v>
      </c>
      <c r="F206" s="199" t="s">
        <v>275</v>
      </c>
      <c r="G206" s="200" t="s">
        <v>258</v>
      </c>
      <c r="H206" s="201">
        <v>136.80000000000001</v>
      </c>
      <c r="I206" s="202"/>
      <c r="J206" s="203">
        <f>ROUND(I206*H206,2)</f>
        <v>0</v>
      </c>
      <c r="K206" s="199" t="s">
        <v>124</v>
      </c>
      <c r="L206" s="45"/>
      <c r="M206" s="204" t="s">
        <v>19</v>
      </c>
      <c r="N206" s="205" t="s">
        <v>43</v>
      </c>
      <c r="O206" s="85"/>
      <c r="P206" s="206">
        <f>O206*H206</f>
        <v>0</v>
      </c>
      <c r="Q206" s="206">
        <v>0</v>
      </c>
      <c r="R206" s="206">
        <f>Q206*H206</f>
        <v>0</v>
      </c>
      <c r="S206" s="206">
        <v>0</v>
      </c>
      <c r="T206" s="20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08" t="s">
        <v>143</v>
      </c>
      <c r="AT206" s="208" t="s">
        <v>120</v>
      </c>
      <c r="AU206" s="208" t="s">
        <v>82</v>
      </c>
      <c r="AY206" s="18" t="s">
        <v>119</v>
      </c>
      <c r="BE206" s="209">
        <f>IF(N206="základní",J206,0)</f>
        <v>0</v>
      </c>
      <c r="BF206" s="209">
        <f>IF(N206="snížená",J206,0)</f>
        <v>0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8" t="s">
        <v>80</v>
      </c>
      <c r="BK206" s="209">
        <f>ROUND(I206*H206,2)</f>
        <v>0</v>
      </c>
      <c r="BL206" s="18" t="s">
        <v>143</v>
      </c>
      <c r="BM206" s="208" t="s">
        <v>297</v>
      </c>
    </row>
    <row r="207" s="2" customFormat="1">
      <c r="A207" s="39"/>
      <c r="B207" s="40"/>
      <c r="C207" s="41"/>
      <c r="D207" s="210" t="s">
        <v>127</v>
      </c>
      <c r="E207" s="41"/>
      <c r="F207" s="211" t="s">
        <v>298</v>
      </c>
      <c r="G207" s="41"/>
      <c r="H207" s="41"/>
      <c r="I207" s="212"/>
      <c r="J207" s="41"/>
      <c r="K207" s="41"/>
      <c r="L207" s="45"/>
      <c r="M207" s="213"/>
      <c r="N207" s="214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127</v>
      </c>
      <c r="AU207" s="18" t="s">
        <v>82</v>
      </c>
    </row>
    <row r="208" s="14" customFormat="1">
      <c r="A208" s="14"/>
      <c r="B208" s="239"/>
      <c r="C208" s="240"/>
      <c r="D208" s="215" t="s">
        <v>174</v>
      </c>
      <c r="E208" s="241" t="s">
        <v>19</v>
      </c>
      <c r="F208" s="242" t="s">
        <v>631</v>
      </c>
      <c r="G208" s="240"/>
      <c r="H208" s="243">
        <v>136.80000000000001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9" t="s">
        <v>174</v>
      </c>
      <c r="AU208" s="249" t="s">
        <v>82</v>
      </c>
      <c r="AV208" s="14" t="s">
        <v>82</v>
      </c>
      <c r="AW208" s="14" t="s">
        <v>33</v>
      </c>
      <c r="AX208" s="14" t="s">
        <v>72</v>
      </c>
      <c r="AY208" s="249" t="s">
        <v>119</v>
      </c>
    </row>
    <row r="209" s="15" customFormat="1">
      <c r="A209" s="15"/>
      <c r="B209" s="250"/>
      <c r="C209" s="251"/>
      <c r="D209" s="215" t="s">
        <v>174</v>
      </c>
      <c r="E209" s="252" t="s">
        <v>19</v>
      </c>
      <c r="F209" s="253" t="s">
        <v>183</v>
      </c>
      <c r="G209" s="251"/>
      <c r="H209" s="254">
        <v>136.80000000000001</v>
      </c>
      <c r="I209" s="255"/>
      <c r="J209" s="251"/>
      <c r="K209" s="251"/>
      <c r="L209" s="256"/>
      <c r="M209" s="257"/>
      <c r="N209" s="258"/>
      <c r="O209" s="258"/>
      <c r="P209" s="258"/>
      <c r="Q209" s="258"/>
      <c r="R209" s="258"/>
      <c r="S209" s="258"/>
      <c r="T209" s="259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0" t="s">
        <v>174</v>
      </c>
      <c r="AU209" s="260" t="s">
        <v>82</v>
      </c>
      <c r="AV209" s="15" t="s">
        <v>143</v>
      </c>
      <c r="AW209" s="15" t="s">
        <v>4</v>
      </c>
      <c r="AX209" s="15" t="s">
        <v>80</v>
      </c>
      <c r="AY209" s="260" t="s">
        <v>119</v>
      </c>
    </row>
    <row r="210" s="2" customFormat="1" ht="44.25" customHeight="1">
      <c r="A210" s="39"/>
      <c r="B210" s="40"/>
      <c r="C210" s="197" t="s">
        <v>445</v>
      </c>
      <c r="D210" s="197" t="s">
        <v>120</v>
      </c>
      <c r="E210" s="198" t="s">
        <v>543</v>
      </c>
      <c r="F210" s="199" t="s">
        <v>544</v>
      </c>
      <c r="G210" s="200" t="s">
        <v>258</v>
      </c>
      <c r="H210" s="201">
        <v>7.2000000000000002</v>
      </c>
      <c r="I210" s="202"/>
      <c r="J210" s="203">
        <f>ROUND(I210*H210,2)</f>
        <v>0</v>
      </c>
      <c r="K210" s="199" t="s">
        <v>124</v>
      </c>
      <c r="L210" s="45"/>
      <c r="M210" s="204" t="s">
        <v>19</v>
      </c>
      <c r="N210" s="205" t="s">
        <v>43</v>
      </c>
      <c r="O210" s="85"/>
      <c r="P210" s="206">
        <f>O210*H210</f>
        <v>0</v>
      </c>
      <c r="Q210" s="206">
        <v>0</v>
      </c>
      <c r="R210" s="206">
        <f>Q210*H210</f>
        <v>0</v>
      </c>
      <c r="S210" s="206">
        <v>0</v>
      </c>
      <c r="T210" s="20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08" t="s">
        <v>143</v>
      </c>
      <c r="AT210" s="208" t="s">
        <v>120</v>
      </c>
      <c r="AU210" s="208" t="s">
        <v>82</v>
      </c>
      <c r="AY210" s="18" t="s">
        <v>119</v>
      </c>
      <c r="BE210" s="209">
        <f>IF(N210="základní",J210,0)</f>
        <v>0</v>
      </c>
      <c r="BF210" s="209">
        <f>IF(N210="snížená",J210,0)</f>
        <v>0</v>
      </c>
      <c r="BG210" s="209">
        <f>IF(N210="zákl. přenesená",J210,0)</f>
        <v>0</v>
      </c>
      <c r="BH210" s="209">
        <f>IF(N210="sníž. přenesená",J210,0)</f>
        <v>0</v>
      </c>
      <c r="BI210" s="209">
        <f>IF(N210="nulová",J210,0)</f>
        <v>0</v>
      </c>
      <c r="BJ210" s="18" t="s">
        <v>80</v>
      </c>
      <c r="BK210" s="209">
        <f>ROUND(I210*H210,2)</f>
        <v>0</v>
      </c>
      <c r="BL210" s="18" t="s">
        <v>143</v>
      </c>
      <c r="BM210" s="208" t="s">
        <v>303</v>
      </c>
    </row>
    <row r="211" s="2" customFormat="1">
      <c r="A211" s="39"/>
      <c r="B211" s="40"/>
      <c r="C211" s="41"/>
      <c r="D211" s="210" t="s">
        <v>127</v>
      </c>
      <c r="E211" s="41"/>
      <c r="F211" s="211" t="s">
        <v>545</v>
      </c>
      <c r="G211" s="41"/>
      <c r="H211" s="41"/>
      <c r="I211" s="212"/>
      <c r="J211" s="41"/>
      <c r="K211" s="41"/>
      <c r="L211" s="45"/>
      <c r="M211" s="213"/>
      <c r="N211" s="214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127</v>
      </c>
      <c r="AU211" s="18" t="s">
        <v>82</v>
      </c>
    </row>
    <row r="212" s="11" customFormat="1" ht="25.92" customHeight="1">
      <c r="A212" s="11"/>
      <c r="B212" s="183"/>
      <c r="C212" s="184"/>
      <c r="D212" s="185" t="s">
        <v>71</v>
      </c>
      <c r="E212" s="186" t="s">
        <v>632</v>
      </c>
      <c r="F212" s="186" t="s">
        <v>633</v>
      </c>
      <c r="G212" s="184"/>
      <c r="H212" s="184"/>
      <c r="I212" s="187"/>
      <c r="J212" s="188">
        <f>BK212</f>
        <v>0</v>
      </c>
      <c r="K212" s="184"/>
      <c r="L212" s="189"/>
      <c r="M212" s="190"/>
      <c r="N212" s="191"/>
      <c r="O212" s="191"/>
      <c r="P212" s="192">
        <f>P213</f>
        <v>0</v>
      </c>
      <c r="Q212" s="191"/>
      <c r="R212" s="192">
        <f>R213</f>
        <v>0.0074735999999999995</v>
      </c>
      <c r="S212" s="191"/>
      <c r="T212" s="193">
        <f>T213</f>
        <v>0</v>
      </c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R212" s="194" t="s">
        <v>82</v>
      </c>
      <c r="AT212" s="195" t="s">
        <v>71</v>
      </c>
      <c r="AU212" s="195" t="s">
        <v>72</v>
      </c>
      <c r="AY212" s="194" t="s">
        <v>119</v>
      </c>
      <c r="BK212" s="196">
        <f>BK213</f>
        <v>0</v>
      </c>
    </row>
    <row r="213" s="11" customFormat="1" ht="22.8" customHeight="1">
      <c r="A213" s="11"/>
      <c r="B213" s="183"/>
      <c r="C213" s="184"/>
      <c r="D213" s="185" t="s">
        <v>71</v>
      </c>
      <c r="E213" s="227" t="s">
        <v>634</v>
      </c>
      <c r="F213" s="227" t="s">
        <v>635</v>
      </c>
      <c r="G213" s="184"/>
      <c r="H213" s="184"/>
      <c r="I213" s="187"/>
      <c r="J213" s="228">
        <f>BK213</f>
        <v>0</v>
      </c>
      <c r="K213" s="184"/>
      <c r="L213" s="189"/>
      <c r="M213" s="190"/>
      <c r="N213" s="191"/>
      <c r="O213" s="191"/>
      <c r="P213" s="192">
        <f>SUM(P214:P220)</f>
        <v>0</v>
      </c>
      <c r="Q213" s="191"/>
      <c r="R213" s="192">
        <f>SUM(R214:R220)</f>
        <v>0.0074735999999999995</v>
      </c>
      <c r="S213" s="191"/>
      <c r="T213" s="193">
        <f>SUM(T214:T220)</f>
        <v>0</v>
      </c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R213" s="194" t="s">
        <v>82</v>
      </c>
      <c r="AT213" s="195" t="s">
        <v>71</v>
      </c>
      <c r="AU213" s="195" t="s">
        <v>80</v>
      </c>
      <c r="AY213" s="194" t="s">
        <v>119</v>
      </c>
      <c r="BK213" s="196">
        <f>SUM(BK214:BK220)</f>
        <v>0</v>
      </c>
    </row>
    <row r="214" s="2" customFormat="1" ht="16.5" customHeight="1">
      <c r="A214" s="39"/>
      <c r="B214" s="40"/>
      <c r="C214" s="197" t="s">
        <v>448</v>
      </c>
      <c r="D214" s="197" t="s">
        <v>120</v>
      </c>
      <c r="E214" s="198" t="s">
        <v>636</v>
      </c>
      <c r="F214" s="199" t="s">
        <v>637</v>
      </c>
      <c r="G214" s="200" t="s">
        <v>167</v>
      </c>
      <c r="H214" s="201">
        <v>0.71999999999999997</v>
      </c>
      <c r="I214" s="202"/>
      <c r="J214" s="203">
        <f>ROUND(I214*H214,2)</f>
        <v>0</v>
      </c>
      <c r="K214" s="199" t="s">
        <v>124</v>
      </c>
      <c r="L214" s="45"/>
      <c r="M214" s="204" t="s">
        <v>19</v>
      </c>
      <c r="N214" s="205" t="s">
        <v>43</v>
      </c>
      <c r="O214" s="85"/>
      <c r="P214" s="206">
        <f>O214*H214</f>
        <v>0</v>
      </c>
      <c r="Q214" s="206">
        <v>0.00038000000000000002</v>
      </c>
      <c r="R214" s="206">
        <f>Q214*H214</f>
        <v>0.00027359999999999998</v>
      </c>
      <c r="S214" s="206">
        <v>0</v>
      </c>
      <c r="T214" s="20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08" t="s">
        <v>248</v>
      </c>
      <c r="AT214" s="208" t="s">
        <v>120</v>
      </c>
      <c r="AU214" s="208" t="s">
        <v>82</v>
      </c>
      <c r="AY214" s="18" t="s">
        <v>119</v>
      </c>
      <c r="BE214" s="209">
        <f>IF(N214="základní",J214,0)</f>
        <v>0</v>
      </c>
      <c r="BF214" s="209">
        <f>IF(N214="snížená",J214,0)</f>
        <v>0</v>
      </c>
      <c r="BG214" s="209">
        <f>IF(N214="zákl. přenesená",J214,0)</f>
        <v>0</v>
      </c>
      <c r="BH214" s="209">
        <f>IF(N214="sníž. přenesená",J214,0)</f>
        <v>0</v>
      </c>
      <c r="BI214" s="209">
        <f>IF(N214="nulová",J214,0)</f>
        <v>0</v>
      </c>
      <c r="BJ214" s="18" t="s">
        <v>80</v>
      </c>
      <c r="BK214" s="209">
        <f>ROUND(I214*H214,2)</f>
        <v>0</v>
      </c>
      <c r="BL214" s="18" t="s">
        <v>248</v>
      </c>
      <c r="BM214" s="208" t="s">
        <v>638</v>
      </c>
    </row>
    <row r="215" s="2" customFormat="1">
      <c r="A215" s="39"/>
      <c r="B215" s="40"/>
      <c r="C215" s="41"/>
      <c r="D215" s="210" t="s">
        <v>127</v>
      </c>
      <c r="E215" s="41"/>
      <c r="F215" s="211" t="s">
        <v>639</v>
      </c>
      <c r="G215" s="41"/>
      <c r="H215" s="41"/>
      <c r="I215" s="212"/>
      <c r="J215" s="41"/>
      <c r="K215" s="41"/>
      <c r="L215" s="45"/>
      <c r="M215" s="213"/>
      <c r="N215" s="214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127</v>
      </c>
      <c r="AU215" s="18" t="s">
        <v>82</v>
      </c>
    </row>
    <row r="216" s="13" customFormat="1">
      <c r="A216" s="13"/>
      <c r="B216" s="229"/>
      <c r="C216" s="230"/>
      <c r="D216" s="215" t="s">
        <v>174</v>
      </c>
      <c r="E216" s="231" t="s">
        <v>19</v>
      </c>
      <c r="F216" s="232" t="s">
        <v>640</v>
      </c>
      <c r="G216" s="230"/>
      <c r="H216" s="231" t="s">
        <v>19</v>
      </c>
      <c r="I216" s="233"/>
      <c r="J216" s="230"/>
      <c r="K216" s="230"/>
      <c r="L216" s="234"/>
      <c r="M216" s="235"/>
      <c r="N216" s="236"/>
      <c r="O216" s="236"/>
      <c r="P216" s="236"/>
      <c r="Q216" s="236"/>
      <c r="R216" s="236"/>
      <c r="S216" s="236"/>
      <c r="T216" s="23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8" t="s">
        <v>174</v>
      </c>
      <c r="AU216" s="238" t="s">
        <v>82</v>
      </c>
      <c r="AV216" s="13" t="s">
        <v>80</v>
      </c>
      <c r="AW216" s="13" t="s">
        <v>33</v>
      </c>
      <c r="AX216" s="13" t="s">
        <v>72</v>
      </c>
      <c r="AY216" s="238" t="s">
        <v>119</v>
      </c>
    </row>
    <row r="217" s="14" customFormat="1">
      <c r="A217" s="14"/>
      <c r="B217" s="239"/>
      <c r="C217" s="240"/>
      <c r="D217" s="215" t="s">
        <v>174</v>
      </c>
      <c r="E217" s="241" t="s">
        <v>19</v>
      </c>
      <c r="F217" s="242" t="s">
        <v>641</v>
      </c>
      <c r="G217" s="240"/>
      <c r="H217" s="243">
        <v>0.71999999999999997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9" t="s">
        <v>174</v>
      </c>
      <c r="AU217" s="249" t="s">
        <v>82</v>
      </c>
      <c r="AV217" s="14" t="s">
        <v>82</v>
      </c>
      <c r="AW217" s="14" t="s">
        <v>33</v>
      </c>
      <c r="AX217" s="14" t="s">
        <v>72</v>
      </c>
      <c r="AY217" s="249" t="s">
        <v>119</v>
      </c>
    </row>
    <row r="218" s="2" customFormat="1" ht="16.5" customHeight="1">
      <c r="A218" s="39"/>
      <c r="B218" s="40"/>
      <c r="C218" s="261" t="s">
        <v>449</v>
      </c>
      <c r="D218" s="261" t="s">
        <v>210</v>
      </c>
      <c r="E218" s="262" t="s">
        <v>642</v>
      </c>
      <c r="F218" s="263" t="s">
        <v>643</v>
      </c>
      <c r="G218" s="264" t="s">
        <v>167</v>
      </c>
      <c r="H218" s="265">
        <v>0.71999999999999997</v>
      </c>
      <c r="I218" s="266"/>
      <c r="J218" s="267">
        <f>ROUND(I218*H218,2)</f>
        <v>0</v>
      </c>
      <c r="K218" s="263" t="s">
        <v>124</v>
      </c>
      <c r="L218" s="268"/>
      <c r="M218" s="269" t="s">
        <v>19</v>
      </c>
      <c r="N218" s="270" t="s">
        <v>43</v>
      </c>
      <c r="O218" s="85"/>
      <c r="P218" s="206">
        <f>O218*H218</f>
        <v>0</v>
      </c>
      <c r="Q218" s="206">
        <v>0.01</v>
      </c>
      <c r="R218" s="206">
        <f>Q218*H218</f>
        <v>0.0071999999999999998</v>
      </c>
      <c r="S218" s="206">
        <v>0</v>
      </c>
      <c r="T218" s="20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08" t="s">
        <v>448</v>
      </c>
      <c r="AT218" s="208" t="s">
        <v>210</v>
      </c>
      <c r="AU218" s="208" t="s">
        <v>82</v>
      </c>
      <c r="AY218" s="18" t="s">
        <v>119</v>
      </c>
      <c r="BE218" s="209">
        <f>IF(N218="základní",J218,0)</f>
        <v>0</v>
      </c>
      <c r="BF218" s="209">
        <f>IF(N218="snížená",J218,0)</f>
        <v>0</v>
      </c>
      <c r="BG218" s="209">
        <f>IF(N218="zákl. přenesená",J218,0)</f>
        <v>0</v>
      </c>
      <c r="BH218" s="209">
        <f>IF(N218="sníž. přenesená",J218,0)</f>
        <v>0</v>
      </c>
      <c r="BI218" s="209">
        <f>IF(N218="nulová",J218,0)</f>
        <v>0</v>
      </c>
      <c r="BJ218" s="18" t="s">
        <v>80</v>
      </c>
      <c r="BK218" s="209">
        <f>ROUND(I218*H218,2)</f>
        <v>0</v>
      </c>
      <c r="BL218" s="18" t="s">
        <v>248</v>
      </c>
      <c r="BM218" s="208" t="s">
        <v>644</v>
      </c>
    </row>
    <row r="219" s="2" customFormat="1" ht="49.05" customHeight="1">
      <c r="A219" s="39"/>
      <c r="B219" s="40"/>
      <c r="C219" s="197" t="s">
        <v>455</v>
      </c>
      <c r="D219" s="197" t="s">
        <v>120</v>
      </c>
      <c r="E219" s="198" t="s">
        <v>645</v>
      </c>
      <c r="F219" s="199" t="s">
        <v>646</v>
      </c>
      <c r="G219" s="200" t="s">
        <v>258</v>
      </c>
      <c r="H219" s="201">
        <v>0.0070000000000000001</v>
      </c>
      <c r="I219" s="202"/>
      <c r="J219" s="203">
        <f>ROUND(I219*H219,2)</f>
        <v>0</v>
      </c>
      <c r="K219" s="199" t="s">
        <v>124</v>
      </c>
      <c r="L219" s="45"/>
      <c r="M219" s="204" t="s">
        <v>19</v>
      </c>
      <c r="N219" s="205" t="s">
        <v>43</v>
      </c>
      <c r="O219" s="85"/>
      <c r="P219" s="206">
        <f>O219*H219</f>
        <v>0</v>
      </c>
      <c r="Q219" s="206">
        <v>0</v>
      </c>
      <c r="R219" s="206">
        <f>Q219*H219</f>
        <v>0</v>
      </c>
      <c r="S219" s="206">
        <v>0</v>
      </c>
      <c r="T219" s="20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08" t="s">
        <v>248</v>
      </c>
      <c r="AT219" s="208" t="s">
        <v>120</v>
      </c>
      <c r="AU219" s="208" t="s">
        <v>82</v>
      </c>
      <c r="AY219" s="18" t="s">
        <v>119</v>
      </c>
      <c r="BE219" s="209">
        <f>IF(N219="základní",J219,0)</f>
        <v>0</v>
      </c>
      <c r="BF219" s="209">
        <f>IF(N219="snížená",J219,0)</f>
        <v>0</v>
      </c>
      <c r="BG219" s="209">
        <f>IF(N219="zákl. přenesená",J219,0)</f>
        <v>0</v>
      </c>
      <c r="BH219" s="209">
        <f>IF(N219="sníž. přenesená",J219,0)</f>
        <v>0</v>
      </c>
      <c r="BI219" s="209">
        <f>IF(N219="nulová",J219,0)</f>
        <v>0</v>
      </c>
      <c r="BJ219" s="18" t="s">
        <v>80</v>
      </c>
      <c r="BK219" s="209">
        <f>ROUND(I219*H219,2)</f>
        <v>0</v>
      </c>
      <c r="BL219" s="18" t="s">
        <v>248</v>
      </c>
      <c r="BM219" s="208" t="s">
        <v>647</v>
      </c>
    </row>
    <row r="220" s="2" customFormat="1">
      <c r="A220" s="39"/>
      <c r="B220" s="40"/>
      <c r="C220" s="41"/>
      <c r="D220" s="210" t="s">
        <v>127</v>
      </c>
      <c r="E220" s="41"/>
      <c r="F220" s="211" t="s">
        <v>648</v>
      </c>
      <c r="G220" s="41"/>
      <c r="H220" s="41"/>
      <c r="I220" s="212"/>
      <c r="J220" s="41"/>
      <c r="K220" s="41"/>
      <c r="L220" s="45"/>
      <c r="M220" s="217"/>
      <c r="N220" s="218"/>
      <c r="O220" s="219"/>
      <c r="P220" s="219"/>
      <c r="Q220" s="219"/>
      <c r="R220" s="219"/>
      <c r="S220" s="219"/>
      <c r="T220" s="220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127</v>
      </c>
      <c r="AU220" s="18" t="s">
        <v>82</v>
      </c>
    </row>
    <row r="221" s="2" customFormat="1" ht="6.96" customHeight="1">
      <c r="A221" s="39"/>
      <c r="B221" s="60"/>
      <c r="C221" s="61"/>
      <c r="D221" s="61"/>
      <c r="E221" s="61"/>
      <c r="F221" s="61"/>
      <c r="G221" s="61"/>
      <c r="H221" s="61"/>
      <c r="I221" s="61"/>
      <c r="J221" s="61"/>
      <c r="K221" s="61"/>
      <c r="L221" s="45"/>
      <c r="M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</sheetData>
  <sheetProtection sheet="1" autoFilter="0" formatColumns="0" formatRows="0" objects="1" scenarios="1" spinCount="100000" saltValue="g4V9k3qr9E9vBQt8ZgyCHV6RKvubDW2iHzXb/qhQe+fO0LTdybVBnsboRJqUMpHFsB5Vf6MMHHZGQJWqlILNPA==" hashValue="0/rttRDltHP4Ir3RfowauLP0nDGryljQtIaEW8V2Bekbt2osv14yWan7bf5NwHj9MR1hrxLYqWmx1HxntK7Ziw==" algorithmName="SHA-512" password="CC35"/>
  <autoFilter ref="C87:K22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113154321"/>
    <hyperlink ref="F94" r:id="rId2" display="https://podminky.urs.cz/item/CS_URS_2024_01/113154323"/>
    <hyperlink ref="F96" r:id="rId3" display="https://podminky.urs.cz/item/CS_URS_2024_01/131213701"/>
    <hyperlink ref="F101" r:id="rId4" display="https://podminky.urs.cz/item/CS_URS_2024_01/162751117"/>
    <hyperlink ref="F103" r:id="rId5" display="https://podminky.urs.cz/item/CS_URS_2024_01/162751119"/>
    <hyperlink ref="F106" r:id="rId6" display="https://podminky.urs.cz/item/CS_URS_2024_01/171201231"/>
    <hyperlink ref="F110" r:id="rId7" display="https://podminky.urs.cz/item/CS_URS_2024_01/181951112"/>
    <hyperlink ref="F116" r:id="rId8" display="https://podminky.urs.cz/item/CS_URS_2024_01/451317111"/>
    <hyperlink ref="F120" r:id="rId9" display="https://podminky.urs.cz/item/CS_URS_2024_01/465513227"/>
    <hyperlink ref="F123" r:id="rId10" display="https://podminky.urs.cz/item/CS_URS_2024_01/577145032"/>
    <hyperlink ref="F128" r:id="rId11" display="https://podminky.urs.cz/item/CS_URS_2024_01/577145132"/>
    <hyperlink ref="F132" r:id="rId12" display="https://podminky.urs.cz/item/CS_URS_2024_01/573231106"/>
    <hyperlink ref="F134" r:id="rId13" display="https://podminky.urs.cz/item/CS_URS_2024_01/577144131"/>
    <hyperlink ref="F136" r:id="rId14" display="https://podminky.urs.cz/item/CS_URS_2024_01/569931132"/>
    <hyperlink ref="F140" r:id="rId15" display="https://podminky.urs.cz/item/CS_URS_2024_01/915611111"/>
    <hyperlink ref="F142" r:id="rId16" display="https://podminky.urs.cz/item/CS_URS_2024_01/915211112"/>
    <hyperlink ref="F144" r:id="rId17" display="https://podminky.urs.cz/item/CS_URS_2024_01/919112111"/>
    <hyperlink ref="F148" r:id="rId18" display="https://podminky.urs.cz/item/CS_URS_2024_01/919121212"/>
    <hyperlink ref="F155" r:id="rId19" display="https://podminky.urs.cz/item/CS_URS_2024_01/938909611"/>
    <hyperlink ref="F157" r:id="rId20" display="https://podminky.urs.cz/item/CS_URS_2024_01/938902421"/>
    <hyperlink ref="F161" r:id="rId21" display="https://podminky.urs.cz/item/CS_URS_2024_01/966008311"/>
    <hyperlink ref="F166" r:id="rId22" display="https://podminky.urs.cz/item/CS_URS_2024_01/977213214"/>
    <hyperlink ref="F172" r:id="rId23" display="https://podminky.urs.cz/item/CS_URS_2024_01/998225111"/>
    <hyperlink ref="F175" r:id="rId24" display="https://podminky.urs.cz/item/CS_URS_2024_01/997221611"/>
    <hyperlink ref="F180" r:id="rId25" display="https://podminky.urs.cz/item/CS_URS_2024_01/997221551"/>
    <hyperlink ref="F189" r:id="rId26" display="https://podminky.urs.cz/item/CS_URS_2024_01/997221559"/>
    <hyperlink ref="F196" r:id="rId27" display="https://podminky.urs.cz/item/CS_URS_2024_01/997221873"/>
    <hyperlink ref="F203" r:id="rId28" display="https://podminky.urs.cz/item/CS_URS_2024_01/997221611"/>
    <hyperlink ref="F205" r:id="rId29" display="https://podminky.urs.cz/item/CS_URS_2024_01/997221561"/>
    <hyperlink ref="F207" r:id="rId30" display="https://podminky.urs.cz/item/CS_URS_2024_01/997221569"/>
    <hyperlink ref="F211" r:id="rId31" display="https://podminky.urs.cz/item/CS_URS_2024_01/997221862"/>
    <hyperlink ref="F215" r:id="rId32" display="https://podminky.urs.cz/item/CS_URS_2024_01/767662120"/>
    <hyperlink ref="F220" r:id="rId33" display="https://podminky.urs.cz/item/CS_URS_2024_01/998767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Roman Mitas</dc:creator>
  <cp:lastModifiedBy>Roman Mitas</cp:lastModifiedBy>
  <dcterms:created xsi:type="dcterms:W3CDTF">2024-02-05T17:32:46Z</dcterms:created>
  <dcterms:modified xsi:type="dcterms:W3CDTF">2024-02-05T17:32:52Z</dcterms:modified>
</cp:coreProperties>
</file>