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 - Velké Dvorce - Přimda" sheetId="2" r:id="rId2"/>
    <sheet name="901 - Vedlejší rozpočtové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'101 - Velké Dvorce - Přimda'!$C$86:$K$427</definedName>
    <definedName name="_xlnm.Print_Area" localSheetId="1">'101 - Velké Dvorce - Přimda'!$C$4:$J$39,'101 - Velké Dvorce - Přimda'!$C$45:$J$68,'101 - Velké Dvorce - Přimda'!$C$74:$K$427</definedName>
    <definedName name="_xlnm._FilterDatabase" localSheetId="2" hidden="1">'901 - Vedlejší rozpočtové...'!$C$83:$K$108</definedName>
    <definedName name="_xlnm.Print_Area" localSheetId="2">'901 - Vedlejší rozpočtové...'!$C$4:$J$39,'901 - Vedlejší rozpočtové...'!$C$45:$J$65,'901 - Vedlejší rozpočtové...'!$C$71:$K$108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'101 - Velké Dvorce - Přimda'!$86:$86</definedName>
    <definedName name="_xlnm.Print_Titles" localSheetId="2">'901 - Vedlejší rozpočtové...'!$83:$83</definedName>
  </definedNames>
  <calcPr fullCalcOnLoad="1"/>
</workbook>
</file>

<file path=xl/sharedStrings.xml><?xml version="1.0" encoding="utf-8"?>
<sst xmlns="http://schemas.openxmlformats.org/spreadsheetml/2006/main" count="4281" uniqueCount="798">
  <si>
    <t>Export Komplet</t>
  </si>
  <si>
    <t>VZ</t>
  </si>
  <si>
    <t>2.0</t>
  </si>
  <si>
    <t>ZAMOK</t>
  </si>
  <si>
    <t>False</t>
  </si>
  <si>
    <t>{c00bf95b-8482-42bb-9fea-3f22bcefa6b9}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</si>
  <si>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</si>
  <si>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</si>
  <si>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</si>
  <si>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</si>
  <si>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</si>
  <si>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</si>
  <si>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</si>
  <si>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</si>
  <si>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2023_05-1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</si>
  <si>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</si>
  <si>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</si>
  <si>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II/605 VELKÉ DVORCE - PŘIMDA, OPRAVA</t>
  </si>
  <si>
    <t>KSO:</t>
  </si>
  <si>
    <t/>
  </si>
  <si>
    <t>CC-CZ:</t>
  </si>
  <si>
    <t>Místo:</t>
  </si>
  <si>
    <t>Velké Dvorce, Přimda</t>
  </si>
  <si>
    <t>Datum:</t>
  </si>
  <si>
    <t>30. 11. 2022</t>
  </si>
  <si>
    <t>Zadavatel:</t>
  </si>
  <si>
    <t>IČ:</t>
  </si>
  <si>
    <t>SÚS Plzeňského kraje, p.o.</t>
  </si>
  <si>
    <t>DIČ:</t>
  </si>
  <si>
    <t>Uchazeč:</t>
  </si>
  <si>
    <t>Vyplň údaj</t>
  </si>
  <si>
    <t>Projektant:</t>
  </si>
  <si>
    <t>Ing. Jaroslav Rojt</t>
  </si>
  <si>
    <t>True</t>
  </si>
  <si>
    <t>Zpracovatel:</t>
  </si>
  <si>
    <t>Jan Leinhäupel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</si>
  <si>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</si>
  <si>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</si>
  <si>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</si>
  <si>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</si>
  <si>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</si>
  <si>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</si>
  <si>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</si>
  <si>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</si>
  <si>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</si>
  <si>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</si>
  <si>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</si>
  <si>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</si>
  <si>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</si>
  <si>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</si>
  <si>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</si>
  <si>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</si>
  <si>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</si>
  <si>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</si>
  <si>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</si>
  <si>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</si>
  <si>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</si>
  <si>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</si>
  <si>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</si>
  <si>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</si>
  <si>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</si>
  <si>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</si>
  <si>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</si>
  <si>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</si>
  <si>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</si>
  <si>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</si>
  <si>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</si>
  <si>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</si>
  <si>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</si>
  <si>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</si>
  <si>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</si>
  <si>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</si>
  <si>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</si>
  <si>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</si>
  <si>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</si>
  <si>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</si>
  <si>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</si>
  <si>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</si>
  <si>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Velké Dvorce - Přimda</t>
  </si>
  <si>
    <t>STA</t>
  </si>
  <si>
    <t>1</t>
  </si>
  <si>
    <t>{d7821949-54a8-4337-9dda-231d9985b8b5}</t>
  </si>
  <si>
    <t>822 23 72</t>
  </si>
  <si>
    <t>2</t>
  </si>
  <si>
    <t>901</t>
  </si>
  <si>
    <t>Vedlejší rozpočtové náklady</t>
  </si>
  <si>
    <t>{94c8637c-0e74-42ef-afa8-bca653336807}</t>
  </si>
  <si>
    <t>KRYCÍ LIST SOUPISU PRACÍ</t>
  </si>
  <si>
    <t>Objekt:</t>
  </si>
  <si>
    <t>101 - Velké Dvorce - Přimda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</si>
  <si>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</si>
  <si>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</si>
  <si>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</si>
  <si>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</si>
  <si>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</si>
  <si>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</si>
  <si>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</si>
  <si>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</si>
  <si>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</si>
  <si>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</si>
  <si>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</si>
  <si>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</si>
  <si>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</si>
  <si>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</si>
  <si>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</si>
  <si>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</si>
  <si>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</si>
  <si>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</si>
  <si>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</si>
  <si>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</si>
  <si>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</si>
  <si>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</si>
  <si>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</si>
  <si>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</si>
  <si>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</si>
  <si>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</si>
  <si>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</si>
  <si>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</si>
  <si>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</si>
  <si>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</si>
  <si>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</si>
  <si>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</si>
  <si>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m2</t>
  </si>
  <si>
    <t>CS ÚRS 2023 01</t>
  </si>
  <si>
    <t>4</t>
  </si>
  <si>
    <t>2026414898</t>
  </si>
  <si>
    <t>Online PSC</t>
  </si>
  <si>
    <t>https://podminky.urs.cz/item/CS_URS_2023_01/113106134</t>
  </si>
  <si>
    <t>VV</t>
  </si>
  <si>
    <t>"SJEZDY" 25</t>
  </si>
  <si>
    <t>113154122</t>
  </si>
  <si>
    <t>Frézování živičného podkladu nebo krytu s naložením na dopravní prostředek plochy do 500 m2 bez překážek v trase pruhu šířky přes 0,5 m do 1 m, tloušťky vrstvy 40 mm</t>
  </si>
  <si>
    <t>1596214226</t>
  </si>
  <si>
    <t>https://podminky.urs.cz/item/CS_URS_2023_01/113154122</t>
  </si>
  <si>
    <t>"KŘIŽOVATKY, SJEZDY" 495</t>
  </si>
  <si>
    <t>3</t>
  </si>
  <si>
    <t>113154123</t>
  </si>
  <si>
    <t>Frézování živičného podkladu nebo krytu s naložením na dopravní prostředek plochy do 500 m2 bez překážek v trase pruhu šířky přes 0,5 m do 1 m, tloušťky vrstvy 50 mm</t>
  </si>
  <si>
    <t>546804793</t>
  </si>
  <si>
    <t>https://podminky.urs.cz/item/CS_URS_2023_01/113154123</t>
  </si>
  <si>
    <t>"OPRAVA NEÚNOSNÝCH MÍST"</t>
  </si>
  <si>
    <t>"předpoklad" 1150</t>
  </si>
  <si>
    <t>"(upřesní investor po provedeném frézování)"</t>
  </si>
  <si>
    <t>113154124</t>
  </si>
  <si>
    <t>Frézování živičného podkladu nebo krytu s naložením na dopravní prostředek plochy do 500 m2 bez překážek v trase pruhu šířky přes 0,5 m do 1 m, tloušťky vrstvy 100 mm</t>
  </si>
  <si>
    <t>383267179</t>
  </si>
  <si>
    <t>https://podminky.urs.cz/item/CS_URS_2023_01/113154124</t>
  </si>
  <si>
    <t>"KOMUNIKACE"</t>
  </si>
  <si>
    <t>"ZÚ km 0,000 00" 7,5*5</t>
  </si>
  <si>
    <t>"KÚ km 2,168 00" 7,5*5</t>
  </si>
  <si>
    <t>"(pro vyrovnání výškové diference)"</t>
  </si>
  <si>
    <t>Součet</t>
  </si>
  <si>
    <t>5</t>
  </si>
  <si>
    <t>113154432</t>
  </si>
  <si>
    <t>Frézování živičného podkladu nebo krytu s naložením na dopravní prostředek plochy přes 10 000 m2 bez překážek v trase pruhu šířky do 2 m, tloušťky vrstvy 40 mm</t>
  </si>
  <si>
    <t>-1104137231</t>
  </si>
  <si>
    <t>https://podminky.urs.cz/item/CS_URS_2023_01/113154432</t>
  </si>
  <si>
    <t>"km 0,000 00 - 2,168 00" 22990</t>
  </si>
  <si>
    <t>Svislé a kompletní konstrukce</t>
  </si>
  <si>
    <t>6</t>
  </si>
  <si>
    <t>317321017</t>
  </si>
  <si>
    <t>Římsy opěrných zdí a valů z betonu železového tř. C 25/30</t>
  </si>
  <si>
    <t>m3</t>
  </si>
  <si>
    <t>1257050144</t>
  </si>
  <si>
    <t>https://podminky.urs.cz/item/CS_URS_2023_01/317321017</t>
  </si>
  <si>
    <t>"km 1,068 03 P" 0,8*9,2*0,15</t>
  </si>
  <si>
    <t>"km 1,422 15 P" 0,6*2,5*0,15</t>
  </si>
  <si>
    <t>"km 1,588 71 P" 0,5*2,5*0,15</t>
  </si>
  <si>
    <t>7</t>
  </si>
  <si>
    <t>317353111</t>
  </si>
  <si>
    <t>Bednění říms opěrných zdí a valů jakéhokoliv tvaru přímých, zalomených nebo jinak zakřivených zřízení</t>
  </si>
  <si>
    <t>-389532614</t>
  </si>
  <si>
    <t>https://podminky.urs.cz/item/CS_URS_2023_01/317353111</t>
  </si>
  <si>
    <t>"km 1,068 03 P" (0,8*0,15)*2 + (9,2*0,15)*2</t>
  </si>
  <si>
    <t>"km 1,422 15 P" (0,6*0,15)*2 + (2,5*0,15)*2</t>
  </si>
  <si>
    <t>"km 1,588 71 P" (0,5*0,15)*2 + (2,5*0,15)*2</t>
  </si>
  <si>
    <t>8</t>
  </si>
  <si>
    <t>317353112</t>
  </si>
  <si>
    <t>Bednění říms opěrných zdí a valů jakéhokoliv tvaru přímých, zalomených nebo jinak zakřivených odstranění</t>
  </si>
  <si>
    <t>594969017</t>
  </si>
  <si>
    <t>https://podminky.urs.cz/item/CS_URS_2023_01/317353112</t>
  </si>
  <si>
    <t>9</t>
  </si>
  <si>
    <t>317361016</t>
  </si>
  <si>
    <t>Výztuž říms opěrných zdí a valů z oceli 10 505 (R) nebo BSt 500</t>
  </si>
  <si>
    <t>t</t>
  </si>
  <si>
    <t>-498165586</t>
  </si>
  <si>
    <t>https://podminky.urs.cz/item/CS_URS_2023_01/317361016</t>
  </si>
  <si>
    <t>"km 1,068 03 P" 0,06</t>
  </si>
  <si>
    <t>"km 1,422 15 P" 0,02</t>
  </si>
  <si>
    <t>"km 1,588 71 P" 0,02</t>
  </si>
  <si>
    <t>Komunikace pozemní</t>
  </si>
  <si>
    <t>10</t>
  </si>
  <si>
    <t>565135101</t>
  </si>
  <si>
    <t>Asfaltový beton vrstva podkladní ACP 16 (obalované kamenivo střednězrnné - OKS) s rozprostřením a zhutněním v pruhu šířky do 1,5 m, po zhutnění tl. 50 mm</t>
  </si>
  <si>
    <t>2122684774</t>
  </si>
  <si>
    <t>https://podminky.urs.cz/item/CS_URS_2023_01/565135101</t>
  </si>
  <si>
    <t>11</t>
  </si>
  <si>
    <t>565999999.R</t>
  </si>
  <si>
    <t>Podklad z asf. směsi VMT 22 (20/30) tl 100 mm</t>
  </si>
  <si>
    <t>-533491021</t>
  </si>
  <si>
    <t>12</t>
  </si>
  <si>
    <t>569931132</t>
  </si>
  <si>
    <t>Zpevnění krajnic nebo komunikací pro pěší s rozprostřením a zhutněním, po zhutnění asfaltovým recyklátem tl. 100 mm</t>
  </si>
  <si>
    <t>1353756968</t>
  </si>
  <si>
    <t>https://podminky.urs.cz/item/CS_URS_2023_01/569931132</t>
  </si>
  <si>
    <t>"průměrná šířka krajnice 0,5 m"</t>
  </si>
  <si>
    <t>"km 0,000 00 - 2,168 00 P" 2130*0,5</t>
  </si>
  <si>
    <t>"km 0,000 00 - 2,168 00 L" 2060*0,5</t>
  </si>
  <si>
    <t>13</t>
  </si>
  <si>
    <t>572531121</t>
  </si>
  <si>
    <t>Vyspravení trhlin dosavadního krytu asfaltovou sanační hmotou ošetření trhlin šířky do 20 mm</t>
  </si>
  <si>
    <t>m</t>
  </si>
  <si>
    <t>673196823</t>
  </si>
  <si>
    <t>https://podminky.urs.cz/item/CS_URS_2023_01/572531121</t>
  </si>
  <si>
    <t>"OPRAVA TRHLIN A SPÁR (dle TP 115)"</t>
  </si>
  <si>
    <t>"předpoklad" 720</t>
  </si>
  <si>
    <t>"(bude upřesněno investorem po provedeném frézování)"</t>
  </si>
  <si>
    <t>14</t>
  </si>
  <si>
    <t>573211107</t>
  </si>
  <si>
    <t>Postřik spojovací PS bez posypu kamenivem z asfaltu silničního, v množství 0,30 kg/m2</t>
  </si>
  <si>
    <t>1536485034</t>
  </si>
  <si>
    <t>https://podminky.urs.cz/item/CS_URS_2023_01/573211107</t>
  </si>
  <si>
    <t>"km 0,000 00 - 2,168 00" 22990*2</t>
  </si>
  <si>
    <t>"KŘIŽOVATKY, SJEZDY" 495*2</t>
  </si>
  <si>
    <t>576133221</t>
  </si>
  <si>
    <t>Asfaltový koberec mastixový SMA 11 (AKMS) s rozprostřením a se zhutněním v pruhu šířky přes 3 m, po zhutnění tl. 40 mm, se zaválcováním předobaleného kameniva fr. 2/4 v množství 1,5 kg/m2</t>
  </si>
  <si>
    <t>1456318442</t>
  </si>
  <si>
    <t>https://podminky.urs.cz/item/CS_URS_2023_01/576133221</t>
  </si>
  <si>
    <t>16</t>
  </si>
  <si>
    <t>596211210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</si>
  <si>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do 50 m2</t>
  </si>
  <si>
    <t>-1669038143</t>
  </si>
  <si>
    <t>https://podminky.urs.cz/item/CS_URS_2023_01/596211210</t>
  </si>
  <si>
    <t>17</t>
  </si>
  <si>
    <t>M</t>
  </si>
  <si>
    <t>59245013</t>
  </si>
  <si>
    <t>dlažba zámková tvaru I 200x165x80mm přírodní (získána v trase)</t>
  </si>
  <si>
    <t>-1471952168</t>
  </si>
  <si>
    <t>25*1,03 'Přepočtené koeficientem množství</t>
  </si>
  <si>
    <t>Úpravy povrchů, podlahy a osazování výplní</t>
  </si>
  <si>
    <t>18</t>
  </si>
  <si>
    <t>628195001</t>
  </si>
  <si>
    <t>Očištění zdiva nebo betonu zdí a valů před započetím oprav ručně</t>
  </si>
  <si>
    <t>-1672820264</t>
  </si>
  <si>
    <t>https://podminky.urs.cz/item/CS_URS_2023_01/628195001</t>
  </si>
  <si>
    <t>"km 1,068 03 P" 0,8*9,2</t>
  </si>
  <si>
    <t>"km 1,422 15 P" 0,6*2,5</t>
  </si>
  <si>
    <t>"km 1,588 71 P" 0,5*2,5</t>
  </si>
  <si>
    <t>Ostatní konstrukce a práce, bourání</t>
  </si>
  <si>
    <t>19</t>
  </si>
  <si>
    <t>911121111</t>
  </si>
  <si>
    <t>Montáž zábradlí ocelového přichyceného vruty do betonového podkladu</t>
  </si>
  <si>
    <t>-131322118</t>
  </si>
  <si>
    <t>https://podminky.urs.cz/item/CS_URS_2023_01/911121111</t>
  </si>
  <si>
    <t>"km 1,068 03 P" 9</t>
  </si>
  <si>
    <t>"km 1,422 15 P" 2,5</t>
  </si>
  <si>
    <t>"km 1,588 71 P" 2,5</t>
  </si>
  <si>
    <t>20</t>
  </si>
  <si>
    <t>55391999.R</t>
  </si>
  <si>
    <t>ocelové mostní zábradlí se svislou výplní, výšky 1100 mm, pozinkované</t>
  </si>
  <si>
    <t>-1210823797</t>
  </si>
  <si>
    <t>911331141</t>
  </si>
  <si>
    <t>Silniční svodidlo ocelové se zaberaněním sloupků jednostranné úroveň zádržnosti H2 vzdálenosti sloupků do 2 m</t>
  </si>
  <si>
    <t>-647735799</t>
  </si>
  <si>
    <t>https://podminky.urs.cz/item/CS_URS_2023_01/911331141</t>
  </si>
  <si>
    <t>"km 1,530 41 - 1,780 22 L" 260</t>
  </si>
  <si>
    <t>22</t>
  </si>
  <si>
    <t>912211121</t>
  </si>
  <si>
    <t>Montáž směrového sloupku plastového s odrazkou přišroubováním na svodidlo</t>
  </si>
  <si>
    <t>kus</t>
  </si>
  <si>
    <t>1576338098</t>
  </si>
  <si>
    <t>https://podminky.urs.cz/item/CS_URS_2023_01/912211121</t>
  </si>
  <si>
    <t>"km 1,530 41 - 1,780 22 L"</t>
  </si>
  <si>
    <t>"předpoklad" 30</t>
  </si>
  <si>
    <t>23</t>
  </si>
  <si>
    <t>40445153</t>
  </si>
  <si>
    <t>sloupek svodidlový plastový</t>
  </si>
  <si>
    <t>-779345811</t>
  </si>
  <si>
    <t>24</t>
  </si>
  <si>
    <t>912311111</t>
  </si>
  <si>
    <t>Montáž odrazek na svodidla ocelová</t>
  </si>
  <si>
    <t>-292726268</t>
  </si>
  <si>
    <t>https://podminky.urs.cz/item/CS_URS_2023_01/912311111</t>
  </si>
  <si>
    <t>"předpoklad" 152</t>
  </si>
  <si>
    <t>25</t>
  </si>
  <si>
    <t>40445175</t>
  </si>
  <si>
    <t>odrazka na svodidla V.1.B</t>
  </si>
  <si>
    <t>437485015</t>
  </si>
  <si>
    <t>26</t>
  </si>
  <si>
    <t>913121111</t>
  </si>
  <si>
    <t>Montáž a demontáž dočasných dopravních značek kompletních značek vč. podstavce a sloupku základních</t>
  </si>
  <si>
    <t>-1346110480</t>
  </si>
  <si>
    <t>https://podminky.urs.cz/item/CS_URS_2023_01/913121111</t>
  </si>
  <si>
    <t>"viz příloha PD - Dopravní opatření během stavby"</t>
  </si>
  <si>
    <t>"A 15" 6</t>
  </si>
  <si>
    <t>"B 21a" 4</t>
  </si>
  <si>
    <t>"B 21b" 4</t>
  </si>
  <si>
    <t>"A 6b" 2</t>
  </si>
  <si>
    <t>"B 20a" 4</t>
  </si>
  <si>
    <t>"A 7a" 4</t>
  </si>
  <si>
    <t>"B 26" 2</t>
  </si>
  <si>
    <t>"E 4" 4</t>
  </si>
  <si>
    <t>27</t>
  </si>
  <si>
    <t>913121211</t>
  </si>
  <si>
    <t>Montáž a demontáž dočasných dopravních značek Příplatek za první a každý další den použití dočasných dopravních značek k ceně 12-1111</t>
  </si>
  <si>
    <t>515099217</t>
  </si>
  <si>
    <t>https://podminky.urs.cz/item/CS_URS_2023_01/913121211</t>
  </si>
  <si>
    <t>"předpokládaná doba výstavby cca 60 dní"</t>
  </si>
  <si>
    <t>60*30</t>
  </si>
  <si>
    <t>28</t>
  </si>
  <si>
    <t>913311111</t>
  </si>
  <si>
    <t>Montáž a demontáž dočasných dopravních vodících zařízení kužele reflexního, výšky 600 mm</t>
  </si>
  <si>
    <t>673475125</t>
  </si>
  <si>
    <t>https://podminky.urs.cz/item/CS_URS_2023_01/913311111</t>
  </si>
  <si>
    <t>"Z 1" 40</t>
  </si>
  <si>
    <t>"(předpoklad)"</t>
  </si>
  <si>
    <t>29</t>
  </si>
  <si>
    <t>913311211</t>
  </si>
  <si>
    <t>Montáž a demontáž dočasných dopravních vodících zařízení Příplatek za první a každý další den použití dočasných dopravních vodících zařízení k ceně 31-1111</t>
  </si>
  <si>
    <t>1110714627</t>
  </si>
  <si>
    <t>https://podminky.urs.cz/item/CS_URS_2023_01/913311211</t>
  </si>
  <si>
    <t>"předpokládaná doba provádění VDZ cca 20 dní"</t>
  </si>
  <si>
    <t>20*40</t>
  </si>
  <si>
    <t>30</t>
  </si>
  <si>
    <t>914111111</t>
  </si>
  <si>
    <t>Montáž svislé dopravní značky základní velikosti do 1 m2 objímkami na sloupky nebo konzoly</t>
  </si>
  <si>
    <t>-117723938</t>
  </si>
  <si>
    <t>https://podminky.urs.cz/item/CS_URS_2023_01/914111111</t>
  </si>
  <si>
    <t>"výměna stáv. svislého DZ v trase"</t>
  </si>
  <si>
    <t>"A 2b" 1</t>
  </si>
  <si>
    <t>"A 8" 1</t>
  </si>
  <si>
    <t>"E 6" 1</t>
  </si>
  <si>
    <t>"Z 3" 8</t>
  </si>
  <si>
    <t>31</t>
  </si>
  <si>
    <t>40445600</t>
  </si>
  <si>
    <t>výstražné dopravní značky A1-A30, A33 700mm</t>
  </si>
  <si>
    <t>753069732</t>
  </si>
  <si>
    <t>"viz položka montáž"</t>
  </si>
  <si>
    <t>32</t>
  </si>
  <si>
    <t>40445647</t>
  </si>
  <si>
    <t>dodatkové tabulky E1, E2a,b , E6, E9, E10 E12c, E17 500x500mm</t>
  </si>
  <si>
    <t>1707682764</t>
  </si>
  <si>
    <t>33</t>
  </si>
  <si>
    <t>40445641</t>
  </si>
  <si>
    <t>informativní značky směrové Z3 500x500mm - fluorescenční podklad</t>
  </si>
  <si>
    <t>-515944648</t>
  </si>
  <si>
    <t>34</t>
  </si>
  <si>
    <t>914111121</t>
  </si>
  <si>
    <t>Montáž svislé dopravní značky základní velikosti do 2 m2 objímkami na sloupky nebo konzoly</t>
  </si>
  <si>
    <t>1457357439</t>
  </si>
  <si>
    <t>https://podminky.urs.cz/item/CS_URS_2023_01/914111121</t>
  </si>
  <si>
    <t>"IP 18a" 1</t>
  </si>
  <si>
    <t>35</t>
  </si>
  <si>
    <t>40445627</t>
  </si>
  <si>
    <t>informativní značky provozní IP14-IP29, IP31 1000x1500mm</t>
  </si>
  <si>
    <t>-950570964</t>
  </si>
  <si>
    <t>36</t>
  </si>
  <si>
    <t>914511112</t>
  </si>
  <si>
    <t>Montáž sloupku dopravních značek délky do 3,5 m do hliníkové patky pro sloupek D 60 mm</t>
  </si>
  <si>
    <t>122744805</t>
  </si>
  <si>
    <t>https://podminky.urs.cz/item/CS_URS_2023_01/914511112</t>
  </si>
  <si>
    <t>"IP 18a" 2</t>
  </si>
  <si>
    <t>"A 8 + E 6" 1</t>
  </si>
  <si>
    <t>37</t>
  </si>
  <si>
    <t>40445225</t>
  </si>
  <si>
    <t>sloupek pro dopravní značku Zn D 60mm v 3,5m</t>
  </si>
  <si>
    <t>-1889980541</t>
  </si>
  <si>
    <t>38</t>
  </si>
  <si>
    <t>40445240</t>
  </si>
  <si>
    <t>patka pro sloupek Al D 60mm</t>
  </si>
  <si>
    <t>-2081654477</t>
  </si>
  <si>
    <t>39</t>
  </si>
  <si>
    <t>40445256</t>
  </si>
  <si>
    <t>svorka upínací na sloupek dopravní značky D 60mm</t>
  </si>
  <si>
    <t>491225071</t>
  </si>
  <si>
    <t>12*2 'Přepočtené koeficientem množství</t>
  </si>
  <si>
    <t>40</t>
  </si>
  <si>
    <t>40445253</t>
  </si>
  <si>
    <t>víčko plastové na sloupek D 60mm</t>
  </si>
  <si>
    <t>-271765194</t>
  </si>
  <si>
    <t>41</t>
  </si>
  <si>
    <t>915211112</t>
  </si>
  <si>
    <t>Vodorovné dopravní značení stříkaným plastem dělící čára šířky 125 mm souvislá bílá retroreflexní</t>
  </si>
  <si>
    <t>-514105288</t>
  </si>
  <si>
    <t>https://podminky.urs.cz/item/CS_URS_2023_01/915211112</t>
  </si>
  <si>
    <t>"viz příloha PD - Vodorovné dopravní značení"</t>
  </si>
  <si>
    <t>"V 4" 2173+2123</t>
  </si>
  <si>
    <t>"V 1a" 383</t>
  </si>
  <si>
    <t>"V 1b" 1580*2</t>
  </si>
  <si>
    <t>42</t>
  </si>
  <si>
    <t>915211122</t>
  </si>
  <si>
    <t>Vodorovné dopravní značení stříkaným plastem dělící čára šířky 125 mm přerušovaná bílá retroreflexní</t>
  </si>
  <si>
    <t>185891126</t>
  </si>
  <si>
    <t>https://podminky.urs.cz/item/CS_URS_2023_01/915211122</t>
  </si>
  <si>
    <t>"V 2a" 1223</t>
  </si>
  <si>
    <t>"V 2b" 598</t>
  </si>
  <si>
    <t>43</t>
  </si>
  <si>
    <t>915221122</t>
  </si>
  <si>
    <t>Vodorovné dopravní značení stříkaným plastem vodící čára bílá šířky 250 mm přerušovaná retroreflexní</t>
  </si>
  <si>
    <t>-1147142878</t>
  </si>
  <si>
    <t>https://podminky.urs.cz/item/CS_URS_2023_01/915221122</t>
  </si>
  <si>
    <t>"V 2b" 43,5</t>
  </si>
  <si>
    <t>44</t>
  </si>
  <si>
    <t>915231112</t>
  </si>
  <si>
    <t>Vodorovné dopravní značení stříkaným plastem přechody pro chodce, šipky, symboly nápisy bílé retroreflexní</t>
  </si>
  <si>
    <t>-1843943727</t>
  </si>
  <si>
    <t>https://podminky.urs.cz/item/CS_URS_2023_01/915231112</t>
  </si>
  <si>
    <t>"V 9c" 5*5</t>
  </si>
  <si>
    <t>45</t>
  </si>
  <si>
    <t>915611111</t>
  </si>
  <si>
    <t>Předznačení pro vodorovné značení stříkané barvou nebo prováděné z nátěrových hmot liniové dělicí čáry, vodicí proužky</t>
  </si>
  <si>
    <t>1973008942</t>
  </si>
  <si>
    <t>https://podminky.urs.cz/item/CS_URS_2023_01/915611111</t>
  </si>
  <si>
    <t>"V 2b" 598+43,5</t>
  </si>
  <si>
    <t>46</t>
  </si>
  <si>
    <t>915621111</t>
  </si>
  <si>
    <t>Předznačení pro vodorovné značení stříkané barvou nebo prováděné z nátěrových hmot plošné šipky, symboly, nápisy</t>
  </si>
  <si>
    <t>-771858884</t>
  </si>
  <si>
    <t>https://podminky.urs.cz/item/CS_URS_2023_01/915621111</t>
  </si>
  <si>
    <t>47</t>
  </si>
  <si>
    <t>919721299.R</t>
  </si>
  <si>
    <t>Vyztužení stávajícího asfaltového povrchu geomříží ze skelných vláken s geotextilií, podélná pevnost v tahu 100 kN/m</t>
  </si>
  <si>
    <t>607275707</t>
  </si>
  <si>
    <t>"předpoklad" 720*1</t>
  </si>
  <si>
    <t>48</t>
  </si>
  <si>
    <t>919731122</t>
  </si>
  <si>
    <t>Zarovnání styčné plochy podkladu nebo krytu podél vybourané části komunikace nebo zpevněné plochy živičné tl. přes 50 do 100 mm</t>
  </si>
  <si>
    <t>1026940672</t>
  </si>
  <si>
    <t>https://podminky.urs.cz/item/CS_URS_2023_01/919731122</t>
  </si>
  <si>
    <t>"v místě napojení na stáv. asf. kryty"</t>
  </si>
  <si>
    <t>"ZÚ km 0,000 00" 7,5</t>
  </si>
  <si>
    <t>"KÚ km 2,168 00" 7,5</t>
  </si>
  <si>
    <t>"KŘIŽOVATKY, SJEZDY" 70</t>
  </si>
  <si>
    <t>49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</si>
  <si>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</si>
  <si>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</si>
  <si>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1248676075</t>
  </si>
  <si>
    <t>https://podminky.urs.cz/item/CS_URS_2023_01/919732211</t>
  </si>
  <si>
    <t>50</t>
  </si>
  <si>
    <t>919735112</t>
  </si>
  <si>
    <t>Řezání stávajícího živičného krytu nebo podkladu hloubky přes 50 do 100 mm</t>
  </si>
  <si>
    <t>1004614622</t>
  </si>
  <si>
    <t>https://podminky.urs.cz/item/CS_URS_2023_01/919735112</t>
  </si>
  <si>
    <t>51</t>
  </si>
  <si>
    <t>938132111</t>
  </si>
  <si>
    <t>Údržba svahu a svahových kuželů odstraněním nánosů a náletových dřevin v okolí říms a křídel</t>
  </si>
  <si>
    <t>856001079</t>
  </si>
  <si>
    <t>https://podminky.urs.cz/item/CS_URS_2023_01/938132111</t>
  </si>
  <si>
    <t>"km 1,068 03 P" 10</t>
  </si>
  <si>
    <t>"km 1,422 15 P" 5</t>
  </si>
  <si>
    <t>"km 1,588 71 P" 5</t>
  </si>
  <si>
    <t>52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</si>
  <si>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</si>
  <si>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</si>
  <si>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571394595</t>
  </si>
  <si>
    <t>https://podminky.urs.cz/item/CS_URS_2023_01/938902112</t>
  </si>
  <si>
    <t>"stáv. silniční příkopy v trase"</t>
  </si>
  <si>
    <t>"předpoklad" 840</t>
  </si>
  <si>
    <t>"(bude upřesněno investorem)"</t>
  </si>
  <si>
    <t>53</t>
  </si>
  <si>
    <t>938908411</t>
  </si>
  <si>
    <t>Čištění vozovek splachováním vodou povrchu podkladu nebo krytu živičného, betonového nebo dlážděného</t>
  </si>
  <si>
    <t>1344049047</t>
  </si>
  <si>
    <t>https://podminky.urs.cz/item/CS_URS_2023_01/938908411</t>
  </si>
  <si>
    <t>"po provedeném frézování"</t>
  </si>
  <si>
    <t>"KM 0,000 00 - 2,168 00" 22990</t>
  </si>
  <si>
    <t>"křižovatky, sjezdy" 495</t>
  </si>
  <si>
    <t>54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</si>
  <si>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</si>
  <si>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</si>
  <si>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-323689310</t>
  </si>
  <si>
    <t>https://podminky.urs.cz/item/CS_URS_2023_01/938909311</t>
  </si>
  <si>
    <t>55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</si>
  <si>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</si>
  <si>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</si>
  <si>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-890571338</t>
  </si>
  <si>
    <t>https://podminky.urs.cz/item/CS_URS_2023_01/938909611</t>
  </si>
  <si>
    <t>56</t>
  </si>
  <si>
    <t>966005211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</si>
  <si>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</si>
  <si>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2077078479</t>
  </si>
  <si>
    <t>https://podminky.urs.cz/item/CS_URS_2023_01/966005211</t>
  </si>
  <si>
    <t>57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</si>
  <si>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</si>
  <si>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</si>
  <si>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-1196574098</t>
  </si>
  <si>
    <t>https://podminky.urs.cz/item/CS_URS_2023_01/966005311</t>
  </si>
  <si>
    <t>58</t>
  </si>
  <si>
    <t>966005921</t>
  </si>
  <si>
    <t>Rozebrání a odstranění silničního zábradlí a ocelových svodidel s přemístěním hmot na skládku na vzdálenost do 10 m nebo s naložením na dopravní prostředek, se zásypem jam po odstraněných sloupcích a s jeho zhutněním Příplatek k ceně za odstranění směrového sloupku ze svodidla</t>
  </si>
  <si>
    <t>1222417370</t>
  </si>
  <si>
    <t>https://podminky.urs.cz/item/CS_URS_2023_01/966005921</t>
  </si>
  <si>
    <t>"km 1,530 41 - 1,780 22 L" 30</t>
  </si>
  <si>
    <t>59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</si>
  <si>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</si>
  <si>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</si>
  <si>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-1328831867</t>
  </si>
  <si>
    <t>https://podminky.urs.cz/item/CS_URS_2023_01/966006132</t>
  </si>
  <si>
    <t>"Z 3" 3</t>
  </si>
  <si>
    <t>60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</si>
  <si>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</si>
  <si>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</si>
  <si>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1385177261</t>
  </si>
  <si>
    <t>https://podminky.urs.cz/item/CS_URS_2023_01/966006211</t>
  </si>
  <si>
    <t>61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</si>
  <si>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</si>
  <si>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</si>
  <si>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-1364998764</t>
  </si>
  <si>
    <t>https://podminky.urs.cz/item/CS_URS_2023_01/979054451</t>
  </si>
  <si>
    <t>"viz položka rozebrání" 25</t>
  </si>
  <si>
    <t>997</t>
  </si>
  <si>
    <t>Přesun sutě</t>
  </si>
  <si>
    <t>62</t>
  </si>
  <si>
    <t>997221551</t>
  </si>
  <si>
    <t>Vodorovná doprava suti bez naložení, ale se složením a s hrubým urovnáním ze sypkých materiálů, na vzdálenost do 1 km</t>
  </si>
  <si>
    <t>1841797921</t>
  </si>
  <si>
    <t>https://podminky.urs.cz/item/CS_URS_2023_01/997221551</t>
  </si>
  <si>
    <t>"živičná drť" 2424</t>
  </si>
  <si>
    <t>"materiál z čištění příkopů" 163</t>
  </si>
  <si>
    <t>"materiál z čištění komunikace" 704,6</t>
  </si>
  <si>
    <t>"materiál z krajnic" 264</t>
  </si>
  <si>
    <t>63</t>
  </si>
  <si>
    <t>997221559</t>
  </si>
  <si>
    <t>Vodorovná doprava suti bez naložení, ale se složením a s hrubým urovnáním Příplatek k ceně za každý další i započatý 1 km přes 1 km</t>
  </si>
  <si>
    <t>-2041820949</t>
  </si>
  <si>
    <t>https://podminky.urs.cz/item/CS_URS_2023_01/997221559</t>
  </si>
  <si>
    <t>"na skládku SÚS PK v obci Muckov"</t>
  </si>
  <si>
    <t>"živičná drť do 5 km" 4*(2424-453)</t>
  </si>
  <si>
    <t>"živičná drť z dočasné skládky zpět" 453</t>
  </si>
  <si>
    <t>64</t>
  </si>
  <si>
    <t>997221571</t>
  </si>
  <si>
    <t>Vodorovná doprava vybouraných hmot bez naložení, ale se složením a s hrubým urovnáním na vzdálenost do 1 km</t>
  </si>
  <si>
    <t>-994134398</t>
  </si>
  <si>
    <t>https://podminky.urs.cz/item/CS_URS_2023_01/997221571</t>
  </si>
  <si>
    <t>"zábradlí" 0,4</t>
  </si>
  <si>
    <t>"svodidla" 10,9</t>
  </si>
  <si>
    <t>"dopravní značky" 0,6</t>
  </si>
  <si>
    <t>65</t>
  </si>
  <si>
    <t>997221579</t>
  </si>
  <si>
    <t>Vodorovná doprava vybouraných hmot bez naložení, ale se složením a s hrubým urovnáním na vzdálenost Příplatek k ceně za každý další i započatý 1 km přes 1 km</t>
  </si>
  <si>
    <t>1955595638</t>
  </si>
  <si>
    <t>https://podminky.urs.cz/item/CS_URS_2023_01/997221579</t>
  </si>
  <si>
    <t>"odvoz na skládku SÚS PK v obci Muckov"</t>
  </si>
  <si>
    <t>"zábradlí do 5 km" 4*0,4</t>
  </si>
  <si>
    <t>"svodidla do 5 km" 4*10,9</t>
  </si>
  <si>
    <t>"dopravní značky do 5 km" 4*0,6</t>
  </si>
  <si>
    <t>66</t>
  </si>
  <si>
    <t>997221611</t>
  </si>
  <si>
    <t>Nakládání na dopravní prostředky pro vodorovnou dopravu suti</t>
  </si>
  <si>
    <t>-1864940242</t>
  </si>
  <si>
    <t>https://podminky.urs.cz/item/CS_URS_2023_01/997221611</t>
  </si>
  <si>
    <t>"živičná drť" 453</t>
  </si>
  <si>
    <t>"(pro zpevnění krajnic)"</t>
  </si>
  <si>
    <t>998</t>
  </si>
  <si>
    <t>Přesun hmot</t>
  </si>
  <si>
    <t>67</t>
  </si>
  <si>
    <t>998225111</t>
  </si>
  <si>
    <t>Přesun hmot pro komunikace s krytem z kameniva, monolitickým betonovým nebo živičným dopravní vzdálenost do 200 m jakékoliv délky objektu</t>
  </si>
  <si>
    <t>342855950</t>
  </si>
  <si>
    <t>https://podminky.urs.cz/item/CS_URS_2023_01/998225111</t>
  </si>
  <si>
    <t>68</t>
  </si>
  <si>
    <t>998225193</t>
  </si>
  <si>
    <t>Přesun hmot pro komunikace s krytem z kameniva, monolitickým betonovým nebo živičným Příplatek k ceně za zvětšený přesun přes vymezenou největší dopravní vzdálenost do 3000 m</t>
  </si>
  <si>
    <t>587233208</t>
  </si>
  <si>
    <t>https://podminky.urs.cz/item/CS_URS_2023_01/998225193</t>
  </si>
  <si>
    <t>901 -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</si>
  <si>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</si>
  <si>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</si>
  <si>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</si>
  <si>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</si>
  <si>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</si>
  <si>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</si>
  <si>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VRN1</t>
  </si>
  <si>
    <t>Průzkumné, geodetické a projektové práce</t>
  </si>
  <si>
    <t>012303000</t>
  </si>
  <si>
    <t>Geodetické práce po výstavbě</t>
  </si>
  <si>
    <t>komplet</t>
  </si>
  <si>
    <t>1024</t>
  </si>
  <si>
    <t>-438286497</t>
  </si>
  <si>
    <t>https://podminky.urs.cz/item/CS_URS_2023_01/012303000</t>
  </si>
  <si>
    <t>"dle požadavku investora" 1</t>
  </si>
  <si>
    <t>"(zaměření asfaltových ploch)"</t>
  </si>
  <si>
    <t>013254000</t>
  </si>
  <si>
    <t>Dokumentace skutečného provedení stavby</t>
  </si>
  <si>
    <t>-88776361</t>
  </si>
  <si>
    <t>https://podminky.urs.cz/item/CS_URS_2023_01/013254000</t>
  </si>
  <si>
    <t>"na základě geodetického polohopisného a výškopisného zaměření" 1</t>
  </si>
  <si>
    <t>"(předpokládaný počet paré 4)"</t>
  </si>
  <si>
    <t>VRN3</t>
  </si>
  <si>
    <t>Zařízení staveniště</t>
  </si>
  <si>
    <t>034503000</t>
  </si>
  <si>
    <t>Informační tabule na staveništi</t>
  </si>
  <si>
    <t>269405198</t>
  </si>
  <si>
    <t>https://podminky.urs.cz/item/CS_URS_2023_01/034503000</t>
  </si>
  <si>
    <t>"předpoklad" 8</t>
  </si>
  <si>
    <t>"(grafickou úpravu upřesní investor)"</t>
  </si>
  <si>
    <t>VRN4</t>
  </si>
  <si>
    <t>Inženýrská činnost</t>
  </si>
  <si>
    <t>043194000</t>
  </si>
  <si>
    <t>Ostatní zkoušky</t>
  </si>
  <si>
    <t>-1781860230</t>
  </si>
  <si>
    <t>https://podminky.urs.cz/item/CS_URS_2023_01/043194000</t>
  </si>
  <si>
    <t>"(např. vývrty po pokládce asf. vrstev)"</t>
  </si>
  <si>
    <t>VRN7</t>
  </si>
  <si>
    <t>Provozní vlivy</t>
  </si>
  <si>
    <t>072103001</t>
  </si>
  <si>
    <t>Projednání DIO a zajištění DIR komunikace II.a III. třídy</t>
  </si>
  <si>
    <t>-540457033</t>
  </si>
  <si>
    <t>https://podminky.urs.cz/item/CS_URS_2023_01/072103001</t>
  </si>
  <si>
    <t>"práce za omezeného provozu na sil. II/605"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</si>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</sst>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34" TargetMode="External" /><Relationship Id="rId2" Type="http://schemas.openxmlformats.org/officeDocument/2006/relationships/hyperlink" Target="https://podminky.urs.cz/item/CS_URS_2023_01/113154122" TargetMode="External" /><Relationship Id="rId3" Type="http://schemas.openxmlformats.org/officeDocument/2006/relationships/hyperlink" Target="https://podminky.urs.cz/item/CS_URS_2023_01/113154123" TargetMode="External" /><Relationship Id="rId4" Type="http://schemas.openxmlformats.org/officeDocument/2006/relationships/hyperlink" Target="https://podminky.urs.cz/item/CS_URS_2023_01/113154124" TargetMode="External" /><Relationship Id="rId5" Type="http://schemas.openxmlformats.org/officeDocument/2006/relationships/hyperlink" Target="https://podminky.urs.cz/item/CS_URS_2023_01/113154432" TargetMode="External" /><Relationship Id="rId6" Type="http://schemas.openxmlformats.org/officeDocument/2006/relationships/hyperlink" Target="https://podminky.urs.cz/item/CS_URS_2023_01/317321017" TargetMode="External" /><Relationship Id="rId7" Type="http://schemas.openxmlformats.org/officeDocument/2006/relationships/hyperlink" Target="https://podminky.urs.cz/item/CS_URS_2023_01/317353111" TargetMode="External" /><Relationship Id="rId8" Type="http://schemas.openxmlformats.org/officeDocument/2006/relationships/hyperlink" Target="https://podminky.urs.cz/item/CS_URS_2023_01/317353112" TargetMode="External" /><Relationship Id="rId9" Type="http://schemas.openxmlformats.org/officeDocument/2006/relationships/hyperlink" Target="https://podminky.urs.cz/item/CS_URS_2023_01/317361016" TargetMode="External" /><Relationship Id="rId10" Type="http://schemas.openxmlformats.org/officeDocument/2006/relationships/hyperlink" Target="https://podminky.urs.cz/item/CS_URS_2023_01/565135101" TargetMode="External" /><Relationship Id="rId11" Type="http://schemas.openxmlformats.org/officeDocument/2006/relationships/hyperlink" Target="https://podminky.urs.cz/item/CS_URS_2023_01/569931132" TargetMode="External" /><Relationship Id="rId12" Type="http://schemas.openxmlformats.org/officeDocument/2006/relationships/hyperlink" Target="https://podminky.urs.cz/item/CS_URS_2023_01/572531121" TargetMode="External" /><Relationship Id="rId13" Type="http://schemas.openxmlformats.org/officeDocument/2006/relationships/hyperlink" Target="https://podminky.urs.cz/item/CS_URS_2023_01/573211107" TargetMode="External" /><Relationship Id="rId14" Type="http://schemas.openxmlformats.org/officeDocument/2006/relationships/hyperlink" Target="https://podminky.urs.cz/item/CS_URS_2023_01/576133221" TargetMode="External" /><Relationship Id="rId15" Type="http://schemas.openxmlformats.org/officeDocument/2006/relationships/hyperlink" Target="https://podminky.urs.cz/item/CS_URS_2023_01/596211210" TargetMode="External" /><Relationship Id="rId16" Type="http://schemas.openxmlformats.org/officeDocument/2006/relationships/hyperlink" Target="https://podminky.urs.cz/item/CS_URS_2023_01/628195001" TargetMode="External" /><Relationship Id="rId17" Type="http://schemas.openxmlformats.org/officeDocument/2006/relationships/hyperlink" Target="https://podminky.urs.cz/item/CS_URS_2023_01/911121111" TargetMode="External" /><Relationship Id="rId18" Type="http://schemas.openxmlformats.org/officeDocument/2006/relationships/hyperlink" Target="https://podminky.urs.cz/item/CS_URS_2023_01/911331141" TargetMode="External" /><Relationship Id="rId19" Type="http://schemas.openxmlformats.org/officeDocument/2006/relationships/hyperlink" Target="https://podminky.urs.cz/item/CS_URS_2023_01/912211121" TargetMode="External" /><Relationship Id="rId20" Type="http://schemas.openxmlformats.org/officeDocument/2006/relationships/hyperlink" Target="https://podminky.urs.cz/item/CS_URS_2023_01/912311111" TargetMode="External" /><Relationship Id="rId21" Type="http://schemas.openxmlformats.org/officeDocument/2006/relationships/hyperlink" Target="https://podminky.urs.cz/item/CS_URS_2023_01/913121111" TargetMode="External" /><Relationship Id="rId22" Type="http://schemas.openxmlformats.org/officeDocument/2006/relationships/hyperlink" Target="https://podminky.urs.cz/item/CS_URS_2023_01/913121211" TargetMode="External" /><Relationship Id="rId23" Type="http://schemas.openxmlformats.org/officeDocument/2006/relationships/hyperlink" Target="https://podminky.urs.cz/item/CS_URS_2023_01/913311111" TargetMode="External" /><Relationship Id="rId24" Type="http://schemas.openxmlformats.org/officeDocument/2006/relationships/hyperlink" Target="https://podminky.urs.cz/item/CS_URS_2023_01/913311211" TargetMode="External" /><Relationship Id="rId25" Type="http://schemas.openxmlformats.org/officeDocument/2006/relationships/hyperlink" Target="https://podminky.urs.cz/item/CS_URS_2023_01/914111111" TargetMode="External" /><Relationship Id="rId26" Type="http://schemas.openxmlformats.org/officeDocument/2006/relationships/hyperlink" Target="https://podminky.urs.cz/item/CS_URS_2023_01/914111121" TargetMode="External" /><Relationship Id="rId27" Type="http://schemas.openxmlformats.org/officeDocument/2006/relationships/hyperlink" Target="https://podminky.urs.cz/item/CS_URS_2023_01/914511112" TargetMode="External" /><Relationship Id="rId28" Type="http://schemas.openxmlformats.org/officeDocument/2006/relationships/hyperlink" Target="https://podminky.urs.cz/item/CS_URS_2023_01/915211112" TargetMode="External" /><Relationship Id="rId29" Type="http://schemas.openxmlformats.org/officeDocument/2006/relationships/hyperlink" Target="https://podminky.urs.cz/item/CS_URS_2023_01/915211122" TargetMode="External" /><Relationship Id="rId30" Type="http://schemas.openxmlformats.org/officeDocument/2006/relationships/hyperlink" Target="https://podminky.urs.cz/item/CS_URS_2023_01/915221122" TargetMode="External" /><Relationship Id="rId31" Type="http://schemas.openxmlformats.org/officeDocument/2006/relationships/hyperlink" Target="https://podminky.urs.cz/item/CS_URS_2023_01/915231112" TargetMode="External" /><Relationship Id="rId32" Type="http://schemas.openxmlformats.org/officeDocument/2006/relationships/hyperlink" Target="https://podminky.urs.cz/item/CS_URS_2023_01/915611111" TargetMode="External" /><Relationship Id="rId33" Type="http://schemas.openxmlformats.org/officeDocument/2006/relationships/hyperlink" Target="https://podminky.urs.cz/item/CS_URS_2023_01/915621111" TargetMode="External" /><Relationship Id="rId34" Type="http://schemas.openxmlformats.org/officeDocument/2006/relationships/hyperlink" Target="https://podminky.urs.cz/item/CS_URS_2023_01/919731122" TargetMode="External" /><Relationship Id="rId35" Type="http://schemas.openxmlformats.org/officeDocument/2006/relationships/hyperlink" Target="https://podminky.urs.cz/item/CS_URS_2023_01/919732211" TargetMode="External" /><Relationship Id="rId36" Type="http://schemas.openxmlformats.org/officeDocument/2006/relationships/hyperlink" Target="https://podminky.urs.cz/item/CS_URS_2023_01/919735112" TargetMode="External" /><Relationship Id="rId37" Type="http://schemas.openxmlformats.org/officeDocument/2006/relationships/hyperlink" Target="https://podminky.urs.cz/item/CS_URS_2023_01/938132111" TargetMode="External" /><Relationship Id="rId38" Type="http://schemas.openxmlformats.org/officeDocument/2006/relationships/hyperlink" Target="https://podminky.urs.cz/item/CS_URS_2023_01/938902112" TargetMode="External" /><Relationship Id="rId39" Type="http://schemas.openxmlformats.org/officeDocument/2006/relationships/hyperlink" Target="https://podminky.urs.cz/item/CS_URS_2023_01/938908411" TargetMode="External" /><Relationship Id="rId40" Type="http://schemas.openxmlformats.org/officeDocument/2006/relationships/hyperlink" Target="https://podminky.urs.cz/item/CS_URS_2023_01/938909311" TargetMode="External" /><Relationship Id="rId41" Type="http://schemas.openxmlformats.org/officeDocument/2006/relationships/hyperlink" Target="https://podminky.urs.cz/item/CS_URS_2023_01/938909611" TargetMode="External" /><Relationship Id="rId42" Type="http://schemas.openxmlformats.org/officeDocument/2006/relationships/hyperlink" Target="https://podminky.urs.cz/item/CS_URS_2023_01/966005211" TargetMode="External" /><Relationship Id="rId43" Type="http://schemas.openxmlformats.org/officeDocument/2006/relationships/hyperlink" Target="https://podminky.urs.cz/item/CS_URS_2023_01/966005311" TargetMode="External" /><Relationship Id="rId44" Type="http://schemas.openxmlformats.org/officeDocument/2006/relationships/hyperlink" Target="https://podminky.urs.cz/item/CS_URS_2023_01/966005921" TargetMode="External" /><Relationship Id="rId45" Type="http://schemas.openxmlformats.org/officeDocument/2006/relationships/hyperlink" Target="https://podminky.urs.cz/item/CS_URS_2023_01/966006132" TargetMode="External" /><Relationship Id="rId46" Type="http://schemas.openxmlformats.org/officeDocument/2006/relationships/hyperlink" Target="https://podminky.urs.cz/item/CS_URS_2023_01/966006211" TargetMode="External" /><Relationship Id="rId47" Type="http://schemas.openxmlformats.org/officeDocument/2006/relationships/hyperlink" Target="https://podminky.urs.cz/item/CS_URS_2023_01/979054451" TargetMode="External" /><Relationship Id="rId48" Type="http://schemas.openxmlformats.org/officeDocument/2006/relationships/hyperlink" Target="https://podminky.urs.cz/item/CS_URS_2023_01/997221551" TargetMode="External" /><Relationship Id="rId49" Type="http://schemas.openxmlformats.org/officeDocument/2006/relationships/hyperlink" Target="https://podminky.urs.cz/item/CS_URS_2023_01/997221559" TargetMode="External" /><Relationship Id="rId50" Type="http://schemas.openxmlformats.org/officeDocument/2006/relationships/hyperlink" Target="https://podminky.urs.cz/item/CS_URS_2023_01/997221571" TargetMode="External" /><Relationship Id="rId51" Type="http://schemas.openxmlformats.org/officeDocument/2006/relationships/hyperlink" Target="https://podminky.urs.cz/item/CS_URS_2023_01/997221579" TargetMode="External" /><Relationship Id="rId52" Type="http://schemas.openxmlformats.org/officeDocument/2006/relationships/hyperlink" Target="https://podminky.urs.cz/item/CS_URS_2023_01/997221611" TargetMode="External" /><Relationship Id="rId53" Type="http://schemas.openxmlformats.org/officeDocument/2006/relationships/hyperlink" Target="https://podminky.urs.cz/item/CS_URS_2023_01/998225111" TargetMode="External" /><Relationship Id="rId54" Type="http://schemas.openxmlformats.org/officeDocument/2006/relationships/hyperlink" Target="https://podminky.urs.cz/item/CS_URS_2023_01/998225193" TargetMode="External" /><Relationship Id="rId5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303000" TargetMode="External" /><Relationship Id="rId2" Type="http://schemas.openxmlformats.org/officeDocument/2006/relationships/hyperlink" Target="https://podminky.urs.cz/item/CS_URS_2023_01/013254000" TargetMode="External" /><Relationship Id="rId3" Type="http://schemas.openxmlformats.org/officeDocument/2006/relationships/hyperlink" Target="https://podminky.urs.cz/item/CS_URS_2023_01/034503000" TargetMode="External" /><Relationship Id="rId4" Type="http://schemas.openxmlformats.org/officeDocument/2006/relationships/hyperlink" Target="https://podminky.urs.cz/item/CS_URS_2023_01/043194000" TargetMode="External" /><Relationship Id="rId5" Type="http://schemas.openxmlformats.org/officeDocument/2006/relationships/hyperlink" Target="https://podminky.urs.cz/item/CS_URS_2023_01/072103001" TargetMode="External" /><Relationship Id="rId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2023_05-1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II/605 VELKÉ DVORCE - PŘIMDA, OPRAVA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Velké Dvorce, Přimda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30. 11. 2022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SÚS Plzeňského kraje, p.o.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Ing. Jaroslav Rojt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Jan Leinhäupel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'101 - Velké Dvorce - Přimda'!J30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'101 - Velké Dvorce - Přimda'!P87</f>
        <v>0</v>
      </c>
      <c r="AV55" s="122">
        <f>'101 - Velké Dvorce - Přimda'!J33</f>
        <v>0</v>
      </c>
      <c r="AW55" s="122">
        <f>'101 - Velké Dvorce - Přimda'!J34</f>
        <v>0</v>
      </c>
      <c r="AX55" s="122">
        <f>'101 - Velké Dvorce - Přimda'!J35</f>
        <v>0</v>
      </c>
      <c r="AY55" s="122">
        <f>'101 - Velké Dvorce - Přimda'!J36</f>
        <v>0</v>
      </c>
      <c r="AZ55" s="122">
        <f>'101 - Velké Dvorce - Přimda'!F33</f>
        <v>0</v>
      </c>
      <c r="BA55" s="122">
        <f>'101 - Velké Dvorce - Přimda'!F34</f>
        <v>0</v>
      </c>
      <c r="BB55" s="122">
        <f>'101 - Velké Dvorce - Přimda'!F35</f>
        <v>0</v>
      </c>
      <c r="BC55" s="122">
        <f>'101 - Velké Dvorce - Přimda'!F36</f>
        <v>0</v>
      </c>
      <c r="BD55" s="124">
        <f>'101 - Velké Dvorce - Přimda'!F37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82</v>
      </c>
      <c r="CM55" s="125" t="s">
        <v>83</v>
      </c>
    </row>
    <row r="56" spans="1:91" s="7" customFormat="1" ht="16.5" customHeight="1">
      <c r="A56" s="113" t="s">
        <v>76</v>
      </c>
      <c r="B56" s="114"/>
      <c r="C56" s="115"/>
      <c r="D56" s="116" t="s">
        <v>84</v>
      </c>
      <c r="E56" s="116"/>
      <c r="F56" s="116"/>
      <c r="G56" s="116"/>
      <c r="H56" s="116"/>
      <c r="I56" s="117"/>
      <c r="J56" s="116" t="s">
        <v>85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'901 - Vedlejší rozpočtové...'!J30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6">
        <v>0</v>
      </c>
      <c r="AT56" s="127">
        <f>ROUND(SUM(AV56:AW56),2)</f>
        <v>0</v>
      </c>
      <c r="AU56" s="128">
        <f>'901 - Vedlejší rozpočtové...'!P84</f>
        <v>0</v>
      </c>
      <c r="AV56" s="127">
        <f>'901 - Vedlejší rozpočtové...'!J33</f>
        <v>0</v>
      </c>
      <c r="AW56" s="127">
        <f>'901 - Vedlejší rozpočtové...'!J34</f>
        <v>0</v>
      </c>
      <c r="AX56" s="127">
        <f>'901 - Vedlejší rozpočtové...'!J35</f>
        <v>0</v>
      </c>
      <c r="AY56" s="127">
        <f>'901 - Vedlejší rozpočtové...'!J36</f>
        <v>0</v>
      </c>
      <c r="AZ56" s="127">
        <f>'901 - Vedlejší rozpočtové...'!F33</f>
        <v>0</v>
      </c>
      <c r="BA56" s="127">
        <f>'901 - Vedlejší rozpočtové...'!F34</f>
        <v>0</v>
      </c>
      <c r="BB56" s="127">
        <f>'901 - Vedlejší rozpočtové...'!F35</f>
        <v>0</v>
      </c>
      <c r="BC56" s="127">
        <f>'901 - Vedlejší rozpočtové...'!F36</f>
        <v>0</v>
      </c>
      <c r="BD56" s="129">
        <f>'901 - Vedlejší rozpočtové...'!F37</f>
        <v>0</v>
      </c>
      <c r="BE56" s="7"/>
      <c r="BT56" s="125" t="s">
        <v>80</v>
      </c>
      <c r="BV56" s="125" t="s">
        <v>74</v>
      </c>
      <c r="BW56" s="125" t="s">
        <v>86</v>
      </c>
      <c r="BX56" s="125" t="s">
        <v>5</v>
      </c>
      <c r="CL56" s="125" t="s">
        <v>19</v>
      </c>
      <c r="CM56" s="125" t="s">
        <v>83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01 - Velké Dvorce - Přimda'!C2" display="/"/>
    <hyperlink ref="A56" location="'901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87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II/605 VELKÉ DVORCE - PŘIMDA, OPRAVA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82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30. 11. 2022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ROUND((SUM(BE87:BE427)),2)</f>
        <v>0</v>
      </c>
      <c r="G33" s="40"/>
      <c r="H33" s="40"/>
      <c r="I33" s="150">
        <v>0.21</v>
      </c>
      <c r="J33" s="149">
        <f>ROUND(((SUM(BE87:BE427))*I33),2)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ROUND((SUM(BF87:BF427)),2)</f>
        <v>0</v>
      </c>
      <c r="G34" s="40"/>
      <c r="H34" s="40"/>
      <c r="I34" s="150">
        <v>0.15</v>
      </c>
      <c r="J34" s="149">
        <f>ROUND(((SUM(BF87:BF427))*I34),2)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ROUND((SUM(BG87:BG427)),2)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ROUND((SUM(BH87:BH427)),2)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ROUND((SUM(BI87:BI427)),2)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II/605 VELKÉ DVORCE - PŘIMDA, OPRAVA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101 - Velké Dvorce - Přimda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Velké Dvorce, Přimda</v>
      </c>
      <c r="G52" s="42"/>
      <c r="H52" s="42"/>
      <c r="I52" s="34" t="s">
        <v>23</v>
      </c>
      <c r="J52" s="74" t="str">
        <f>IF(J12="","",J12)</f>
        <v>30. 11. 2022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SÚS Plzeňského kraje, p.o.</v>
      </c>
      <c r="G54" s="42"/>
      <c r="H54" s="42"/>
      <c r="I54" s="34" t="s">
        <v>31</v>
      </c>
      <c r="J54" s="38" t="str">
        <f>E21</f>
        <v>Ing. Jaroslav Rojt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Jan Leinhäupel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91</v>
      </c>
      <c r="D57" s="164"/>
      <c r="E57" s="164"/>
      <c r="F57" s="164"/>
      <c r="G57" s="164"/>
      <c r="H57" s="164"/>
      <c r="I57" s="164"/>
      <c r="J57" s="165" t="s">
        <v>92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93</v>
      </c>
    </row>
    <row r="60" spans="1:31" s="9" customFormat="1" ht="24.95" customHeight="1">
      <c r="A60" s="9"/>
      <c r="B60" s="167"/>
      <c r="C60" s="168"/>
      <c r="D60" s="169" t="s">
        <v>94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95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96</v>
      </c>
      <c r="E62" s="176"/>
      <c r="F62" s="176"/>
      <c r="G62" s="176"/>
      <c r="H62" s="176"/>
      <c r="I62" s="176"/>
      <c r="J62" s="177">
        <f>J113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97</v>
      </c>
      <c r="E63" s="176"/>
      <c r="F63" s="176"/>
      <c r="G63" s="176"/>
      <c r="H63" s="176"/>
      <c r="I63" s="176"/>
      <c r="J63" s="177">
        <f>J134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98</v>
      </c>
      <c r="E64" s="176"/>
      <c r="F64" s="176"/>
      <c r="G64" s="176"/>
      <c r="H64" s="176"/>
      <c r="I64" s="176"/>
      <c r="J64" s="177">
        <f>J176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99</v>
      </c>
      <c r="E65" s="176"/>
      <c r="F65" s="176"/>
      <c r="G65" s="176"/>
      <c r="H65" s="176"/>
      <c r="I65" s="176"/>
      <c r="J65" s="177">
        <f>J183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100</v>
      </c>
      <c r="E66" s="176"/>
      <c r="F66" s="176"/>
      <c r="G66" s="176"/>
      <c r="H66" s="176"/>
      <c r="I66" s="176"/>
      <c r="J66" s="177">
        <f>J392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101</v>
      </c>
      <c r="E67" s="176"/>
      <c r="F67" s="176"/>
      <c r="G67" s="176"/>
      <c r="H67" s="176"/>
      <c r="I67" s="176"/>
      <c r="J67" s="177">
        <f>J423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102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II/605 VELKÉ DVORCE - PŘIMDA, OPRAVA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88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101 - Velké Dvorce - Přimda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Velké Dvorce, Přimda</v>
      </c>
      <c r="G81" s="42"/>
      <c r="H81" s="42"/>
      <c r="I81" s="34" t="s">
        <v>23</v>
      </c>
      <c r="J81" s="74" t="str">
        <f>IF(J12="","",J12)</f>
        <v>30. 11. 2022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E15</f>
        <v>SÚS Plzeňského kraje, p.o.</v>
      </c>
      <c r="G83" s="42"/>
      <c r="H83" s="42"/>
      <c r="I83" s="34" t="s">
        <v>31</v>
      </c>
      <c r="J83" s="38" t="str">
        <f>E21</f>
        <v>Ing. Jaroslav Rojt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34</v>
      </c>
      <c r="J84" s="38" t="str">
        <f>E24</f>
        <v>Jan Leinhäupel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103</v>
      </c>
      <c r="D86" s="182" t="s">
        <v>57</v>
      </c>
      <c r="E86" s="182" t="s">
        <v>53</v>
      </c>
      <c r="F86" s="182" t="s">
        <v>54</v>
      </c>
      <c r="G86" s="182" t="s">
        <v>104</v>
      </c>
      <c r="H86" s="182" t="s">
        <v>105</v>
      </c>
      <c r="I86" s="182" t="s">
        <v>106</v>
      </c>
      <c r="J86" s="182" t="s">
        <v>92</v>
      </c>
      <c r="K86" s="183" t="s">
        <v>107</v>
      </c>
      <c r="L86" s="184"/>
      <c r="M86" s="94" t="s">
        <v>19</v>
      </c>
      <c r="N86" s="95" t="s">
        <v>42</v>
      </c>
      <c r="O86" s="95" t="s">
        <v>108</v>
      </c>
      <c r="P86" s="95" t="s">
        <v>109</v>
      </c>
      <c r="Q86" s="95" t="s">
        <v>110</v>
      </c>
      <c r="R86" s="95" t="s">
        <v>111</v>
      </c>
      <c r="S86" s="95" t="s">
        <v>112</v>
      </c>
      <c r="T86" s="96" t="s">
        <v>113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114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</f>
        <v>0</v>
      </c>
      <c r="Q87" s="98"/>
      <c r="R87" s="187">
        <f>R88</f>
        <v>481.3203487</v>
      </c>
      <c r="S87" s="98"/>
      <c r="T87" s="188">
        <f>T88</f>
        <v>3573.8360000000002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71</v>
      </c>
      <c r="AU87" s="19" t="s">
        <v>93</v>
      </c>
      <c r="BK87" s="189">
        <f>BK88</f>
        <v>0</v>
      </c>
    </row>
    <row r="88" spans="1:63" s="12" customFormat="1" ht="25.9" customHeight="1">
      <c r="A88" s="12"/>
      <c r="B88" s="190"/>
      <c r="C88" s="191"/>
      <c r="D88" s="192" t="s">
        <v>71</v>
      </c>
      <c r="E88" s="193" t="s">
        <v>115</v>
      </c>
      <c r="F88" s="193" t="s">
        <v>116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P89+P113+P134+P176+P183+P392+P423</f>
        <v>0</v>
      </c>
      <c r="Q88" s="198"/>
      <c r="R88" s="199">
        <f>R89+R113+R134+R176+R183+R392+R423</f>
        <v>481.3203487</v>
      </c>
      <c r="S88" s="198"/>
      <c r="T88" s="200">
        <f>T89+T113+T134+T176+T183+T392+T423</f>
        <v>3573.8360000000002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80</v>
      </c>
      <c r="AT88" s="202" t="s">
        <v>71</v>
      </c>
      <c r="AU88" s="202" t="s">
        <v>72</v>
      </c>
      <c r="AY88" s="201" t="s">
        <v>117</v>
      </c>
      <c r="BK88" s="203">
        <f>BK89+BK113+BK134+BK176+BK183+BK392+BK423</f>
        <v>0</v>
      </c>
    </row>
    <row r="89" spans="1:63" s="12" customFormat="1" ht="22.8" customHeight="1">
      <c r="A89" s="12"/>
      <c r="B89" s="190"/>
      <c r="C89" s="191"/>
      <c r="D89" s="192" t="s">
        <v>71</v>
      </c>
      <c r="E89" s="204" t="s">
        <v>80</v>
      </c>
      <c r="F89" s="204" t="s">
        <v>118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SUM(P90:P112)</f>
        <v>0</v>
      </c>
      <c r="Q89" s="198"/>
      <c r="R89" s="199">
        <f>SUM(R90:R112)</f>
        <v>1.508</v>
      </c>
      <c r="S89" s="198"/>
      <c r="T89" s="200">
        <f>SUM(T90:T112)</f>
        <v>2430.47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80</v>
      </c>
      <c r="AT89" s="202" t="s">
        <v>71</v>
      </c>
      <c r="AU89" s="202" t="s">
        <v>80</v>
      </c>
      <c r="AY89" s="201" t="s">
        <v>117</v>
      </c>
      <c r="BK89" s="203">
        <f>SUM(BK90:BK112)</f>
        <v>0</v>
      </c>
    </row>
    <row r="90" spans="1:65" s="2" customFormat="1" ht="37.8" customHeight="1">
      <c r="A90" s="40"/>
      <c r="B90" s="41"/>
      <c r="C90" s="206" t="s">
        <v>80</v>
      </c>
      <c r="D90" s="206" t="s">
        <v>119</v>
      </c>
      <c r="E90" s="207" t="s">
        <v>120</v>
      </c>
      <c r="F90" s="208" t="s">
        <v>121</v>
      </c>
      <c r="G90" s="209" t="s">
        <v>122</v>
      </c>
      <c r="H90" s="210">
        <v>25</v>
      </c>
      <c r="I90" s="211"/>
      <c r="J90" s="212">
        <f>ROUND(I90*H90,2)</f>
        <v>0</v>
      </c>
      <c r="K90" s="208" t="s">
        <v>123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0.26</v>
      </c>
      <c r="T90" s="216">
        <f>S90*H90</f>
        <v>6.5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124</v>
      </c>
      <c r="AT90" s="217" t="s">
        <v>119</v>
      </c>
      <c r="AU90" s="217" t="s">
        <v>83</v>
      </c>
      <c r="AY90" s="19" t="s">
        <v>117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124</v>
      </c>
      <c r="BM90" s="217" t="s">
        <v>125</v>
      </c>
    </row>
    <row r="91" spans="1:47" s="2" customFormat="1" ht="12">
      <c r="A91" s="40"/>
      <c r="B91" s="41"/>
      <c r="C91" s="42"/>
      <c r="D91" s="219" t="s">
        <v>126</v>
      </c>
      <c r="E91" s="42"/>
      <c r="F91" s="220" t="s">
        <v>127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126</v>
      </c>
      <c r="AU91" s="19" t="s">
        <v>83</v>
      </c>
    </row>
    <row r="92" spans="1:51" s="13" customFormat="1" ht="12">
      <c r="A92" s="13"/>
      <c r="B92" s="224"/>
      <c r="C92" s="225"/>
      <c r="D92" s="226" t="s">
        <v>128</v>
      </c>
      <c r="E92" s="227" t="s">
        <v>19</v>
      </c>
      <c r="F92" s="228" t="s">
        <v>129</v>
      </c>
      <c r="G92" s="225"/>
      <c r="H92" s="229">
        <v>25</v>
      </c>
      <c r="I92" s="230"/>
      <c r="J92" s="225"/>
      <c r="K92" s="225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128</v>
      </c>
      <c r="AU92" s="235" t="s">
        <v>83</v>
      </c>
      <c r="AV92" s="13" t="s">
        <v>83</v>
      </c>
      <c r="AW92" s="13" t="s">
        <v>33</v>
      </c>
      <c r="AX92" s="13" t="s">
        <v>80</v>
      </c>
      <c r="AY92" s="235" t="s">
        <v>117</v>
      </c>
    </row>
    <row r="93" spans="1:65" s="2" customFormat="1" ht="24.15" customHeight="1">
      <c r="A93" s="40"/>
      <c r="B93" s="41"/>
      <c r="C93" s="206" t="s">
        <v>83</v>
      </c>
      <c r="D93" s="206" t="s">
        <v>119</v>
      </c>
      <c r="E93" s="207" t="s">
        <v>130</v>
      </c>
      <c r="F93" s="208" t="s">
        <v>131</v>
      </c>
      <c r="G93" s="209" t="s">
        <v>122</v>
      </c>
      <c r="H93" s="210">
        <v>495</v>
      </c>
      <c r="I93" s="211"/>
      <c r="J93" s="212">
        <f>ROUND(I93*H93,2)</f>
        <v>0</v>
      </c>
      <c r="K93" s="208" t="s">
        <v>123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4E-05</v>
      </c>
      <c r="R93" s="215">
        <f>Q93*H93</f>
        <v>0.0198</v>
      </c>
      <c r="S93" s="215">
        <v>0.092</v>
      </c>
      <c r="T93" s="216">
        <f>S93*H93</f>
        <v>45.54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124</v>
      </c>
      <c r="AT93" s="217" t="s">
        <v>119</v>
      </c>
      <c r="AU93" s="217" t="s">
        <v>83</v>
      </c>
      <c r="AY93" s="19" t="s">
        <v>117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124</v>
      </c>
      <c r="BM93" s="217" t="s">
        <v>132</v>
      </c>
    </row>
    <row r="94" spans="1:47" s="2" customFormat="1" ht="12">
      <c r="A94" s="40"/>
      <c r="B94" s="41"/>
      <c r="C94" s="42"/>
      <c r="D94" s="219" t="s">
        <v>126</v>
      </c>
      <c r="E94" s="42"/>
      <c r="F94" s="220" t="s">
        <v>133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126</v>
      </c>
      <c r="AU94" s="19" t="s">
        <v>83</v>
      </c>
    </row>
    <row r="95" spans="1:51" s="13" customFormat="1" ht="12">
      <c r="A95" s="13"/>
      <c r="B95" s="224"/>
      <c r="C95" s="225"/>
      <c r="D95" s="226" t="s">
        <v>128</v>
      </c>
      <c r="E95" s="227" t="s">
        <v>19</v>
      </c>
      <c r="F95" s="228" t="s">
        <v>134</v>
      </c>
      <c r="G95" s="225"/>
      <c r="H95" s="229">
        <v>495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128</v>
      </c>
      <c r="AU95" s="235" t="s">
        <v>83</v>
      </c>
      <c r="AV95" s="13" t="s">
        <v>83</v>
      </c>
      <c r="AW95" s="13" t="s">
        <v>33</v>
      </c>
      <c r="AX95" s="13" t="s">
        <v>80</v>
      </c>
      <c r="AY95" s="235" t="s">
        <v>117</v>
      </c>
    </row>
    <row r="96" spans="1:65" s="2" customFormat="1" ht="24.15" customHeight="1">
      <c r="A96" s="40"/>
      <c r="B96" s="41"/>
      <c r="C96" s="206" t="s">
        <v>135</v>
      </c>
      <c r="D96" s="206" t="s">
        <v>119</v>
      </c>
      <c r="E96" s="207" t="s">
        <v>136</v>
      </c>
      <c r="F96" s="208" t="s">
        <v>137</v>
      </c>
      <c r="G96" s="209" t="s">
        <v>122</v>
      </c>
      <c r="H96" s="210">
        <v>1150</v>
      </c>
      <c r="I96" s="211"/>
      <c r="J96" s="212">
        <f>ROUND(I96*H96,2)</f>
        <v>0</v>
      </c>
      <c r="K96" s="208" t="s">
        <v>123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5E-05</v>
      </c>
      <c r="R96" s="215">
        <f>Q96*H96</f>
        <v>0.0575</v>
      </c>
      <c r="S96" s="215">
        <v>0.115</v>
      </c>
      <c r="T96" s="216">
        <f>S96*H96</f>
        <v>132.25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124</v>
      </c>
      <c r="AT96" s="217" t="s">
        <v>119</v>
      </c>
      <c r="AU96" s="217" t="s">
        <v>83</v>
      </c>
      <c r="AY96" s="19" t="s">
        <v>117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124</v>
      </c>
      <c r="BM96" s="217" t="s">
        <v>138</v>
      </c>
    </row>
    <row r="97" spans="1:47" s="2" customFormat="1" ht="12">
      <c r="A97" s="40"/>
      <c r="B97" s="41"/>
      <c r="C97" s="42"/>
      <c r="D97" s="219" t="s">
        <v>126</v>
      </c>
      <c r="E97" s="42"/>
      <c r="F97" s="220" t="s">
        <v>139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126</v>
      </c>
      <c r="AU97" s="19" t="s">
        <v>83</v>
      </c>
    </row>
    <row r="98" spans="1:51" s="14" customFormat="1" ht="12">
      <c r="A98" s="14"/>
      <c r="B98" s="236"/>
      <c r="C98" s="237"/>
      <c r="D98" s="226" t="s">
        <v>128</v>
      </c>
      <c r="E98" s="238" t="s">
        <v>19</v>
      </c>
      <c r="F98" s="239" t="s">
        <v>140</v>
      </c>
      <c r="G98" s="237"/>
      <c r="H98" s="238" t="s">
        <v>19</v>
      </c>
      <c r="I98" s="240"/>
      <c r="J98" s="237"/>
      <c r="K98" s="237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128</v>
      </c>
      <c r="AU98" s="245" t="s">
        <v>83</v>
      </c>
      <c r="AV98" s="14" t="s">
        <v>80</v>
      </c>
      <c r="AW98" s="14" t="s">
        <v>33</v>
      </c>
      <c r="AX98" s="14" t="s">
        <v>72</v>
      </c>
      <c r="AY98" s="245" t="s">
        <v>117</v>
      </c>
    </row>
    <row r="99" spans="1:51" s="13" customFormat="1" ht="12">
      <c r="A99" s="13"/>
      <c r="B99" s="224"/>
      <c r="C99" s="225"/>
      <c r="D99" s="226" t="s">
        <v>128</v>
      </c>
      <c r="E99" s="227" t="s">
        <v>19</v>
      </c>
      <c r="F99" s="228" t="s">
        <v>141</v>
      </c>
      <c r="G99" s="225"/>
      <c r="H99" s="229">
        <v>1150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128</v>
      </c>
      <c r="AU99" s="235" t="s">
        <v>83</v>
      </c>
      <c r="AV99" s="13" t="s">
        <v>83</v>
      </c>
      <c r="AW99" s="13" t="s">
        <v>33</v>
      </c>
      <c r="AX99" s="13" t="s">
        <v>80</v>
      </c>
      <c r="AY99" s="235" t="s">
        <v>117</v>
      </c>
    </row>
    <row r="100" spans="1:51" s="14" customFormat="1" ht="12">
      <c r="A100" s="14"/>
      <c r="B100" s="236"/>
      <c r="C100" s="237"/>
      <c r="D100" s="226" t="s">
        <v>128</v>
      </c>
      <c r="E100" s="238" t="s">
        <v>19</v>
      </c>
      <c r="F100" s="239" t="s">
        <v>142</v>
      </c>
      <c r="G100" s="237"/>
      <c r="H100" s="238" t="s">
        <v>19</v>
      </c>
      <c r="I100" s="240"/>
      <c r="J100" s="237"/>
      <c r="K100" s="237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128</v>
      </c>
      <c r="AU100" s="245" t="s">
        <v>83</v>
      </c>
      <c r="AV100" s="14" t="s">
        <v>80</v>
      </c>
      <c r="AW100" s="14" t="s">
        <v>33</v>
      </c>
      <c r="AX100" s="14" t="s">
        <v>72</v>
      </c>
      <c r="AY100" s="245" t="s">
        <v>117</v>
      </c>
    </row>
    <row r="101" spans="1:65" s="2" customFormat="1" ht="24.15" customHeight="1">
      <c r="A101" s="40"/>
      <c r="B101" s="41"/>
      <c r="C101" s="206" t="s">
        <v>124</v>
      </c>
      <c r="D101" s="206" t="s">
        <v>119</v>
      </c>
      <c r="E101" s="207" t="s">
        <v>143</v>
      </c>
      <c r="F101" s="208" t="s">
        <v>144</v>
      </c>
      <c r="G101" s="209" t="s">
        <v>122</v>
      </c>
      <c r="H101" s="210">
        <v>570</v>
      </c>
      <c r="I101" s="211"/>
      <c r="J101" s="212">
        <f>ROUND(I101*H101,2)</f>
        <v>0</v>
      </c>
      <c r="K101" s="208" t="s">
        <v>123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9E-05</v>
      </c>
      <c r="R101" s="215">
        <f>Q101*H101</f>
        <v>0.051300000000000005</v>
      </c>
      <c r="S101" s="215">
        <v>0.23</v>
      </c>
      <c r="T101" s="216">
        <f>S101*H101</f>
        <v>131.1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124</v>
      </c>
      <c r="AT101" s="217" t="s">
        <v>119</v>
      </c>
      <c r="AU101" s="217" t="s">
        <v>83</v>
      </c>
      <c r="AY101" s="19" t="s">
        <v>117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124</v>
      </c>
      <c r="BM101" s="217" t="s">
        <v>145</v>
      </c>
    </row>
    <row r="102" spans="1:47" s="2" customFormat="1" ht="12">
      <c r="A102" s="40"/>
      <c r="B102" s="41"/>
      <c r="C102" s="42"/>
      <c r="D102" s="219" t="s">
        <v>126</v>
      </c>
      <c r="E102" s="42"/>
      <c r="F102" s="220" t="s">
        <v>146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126</v>
      </c>
      <c r="AU102" s="19" t="s">
        <v>83</v>
      </c>
    </row>
    <row r="103" spans="1:51" s="14" customFormat="1" ht="12">
      <c r="A103" s="14"/>
      <c r="B103" s="236"/>
      <c r="C103" s="237"/>
      <c r="D103" s="226" t="s">
        <v>128</v>
      </c>
      <c r="E103" s="238" t="s">
        <v>19</v>
      </c>
      <c r="F103" s="239" t="s">
        <v>147</v>
      </c>
      <c r="G103" s="237"/>
      <c r="H103" s="238" t="s">
        <v>19</v>
      </c>
      <c r="I103" s="240"/>
      <c r="J103" s="237"/>
      <c r="K103" s="237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128</v>
      </c>
      <c r="AU103" s="245" t="s">
        <v>83</v>
      </c>
      <c r="AV103" s="14" t="s">
        <v>80</v>
      </c>
      <c r="AW103" s="14" t="s">
        <v>33</v>
      </c>
      <c r="AX103" s="14" t="s">
        <v>72</v>
      </c>
      <c r="AY103" s="245" t="s">
        <v>117</v>
      </c>
    </row>
    <row r="104" spans="1:51" s="13" customFormat="1" ht="12">
      <c r="A104" s="13"/>
      <c r="B104" s="224"/>
      <c r="C104" s="225"/>
      <c r="D104" s="226" t="s">
        <v>128</v>
      </c>
      <c r="E104" s="227" t="s">
        <v>19</v>
      </c>
      <c r="F104" s="228" t="s">
        <v>148</v>
      </c>
      <c r="G104" s="225"/>
      <c r="H104" s="229">
        <v>37.5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128</v>
      </c>
      <c r="AU104" s="235" t="s">
        <v>83</v>
      </c>
      <c r="AV104" s="13" t="s">
        <v>83</v>
      </c>
      <c r="AW104" s="13" t="s">
        <v>33</v>
      </c>
      <c r="AX104" s="13" t="s">
        <v>72</v>
      </c>
      <c r="AY104" s="235" t="s">
        <v>117</v>
      </c>
    </row>
    <row r="105" spans="1:51" s="13" customFormat="1" ht="12">
      <c r="A105" s="13"/>
      <c r="B105" s="224"/>
      <c r="C105" s="225"/>
      <c r="D105" s="226" t="s">
        <v>128</v>
      </c>
      <c r="E105" s="227" t="s">
        <v>19</v>
      </c>
      <c r="F105" s="228" t="s">
        <v>149</v>
      </c>
      <c r="G105" s="225"/>
      <c r="H105" s="229">
        <v>37.5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128</v>
      </c>
      <c r="AU105" s="235" t="s">
        <v>83</v>
      </c>
      <c r="AV105" s="13" t="s">
        <v>83</v>
      </c>
      <c r="AW105" s="13" t="s">
        <v>33</v>
      </c>
      <c r="AX105" s="13" t="s">
        <v>72</v>
      </c>
      <c r="AY105" s="235" t="s">
        <v>117</v>
      </c>
    </row>
    <row r="106" spans="1:51" s="13" customFormat="1" ht="12">
      <c r="A106" s="13"/>
      <c r="B106" s="224"/>
      <c r="C106" s="225"/>
      <c r="D106" s="226" t="s">
        <v>128</v>
      </c>
      <c r="E106" s="227" t="s">
        <v>19</v>
      </c>
      <c r="F106" s="228" t="s">
        <v>134</v>
      </c>
      <c r="G106" s="225"/>
      <c r="H106" s="229">
        <v>495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128</v>
      </c>
      <c r="AU106" s="235" t="s">
        <v>83</v>
      </c>
      <c r="AV106" s="13" t="s">
        <v>83</v>
      </c>
      <c r="AW106" s="13" t="s">
        <v>33</v>
      </c>
      <c r="AX106" s="13" t="s">
        <v>72</v>
      </c>
      <c r="AY106" s="235" t="s">
        <v>117</v>
      </c>
    </row>
    <row r="107" spans="1:51" s="14" customFormat="1" ht="12">
      <c r="A107" s="14"/>
      <c r="B107" s="236"/>
      <c r="C107" s="237"/>
      <c r="D107" s="226" t="s">
        <v>128</v>
      </c>
      <c r="E107" s="238" t="s">
        <v>19</v>
      </c>
      <c r="F107" s="239" t="s">
        <v>150</v>
      </c>
      <c r="G107" s="237"/>
      <c r="H107" s="238" t="s">
        <v>19</v>
      </c>
      <c r="I107" s="240"/>
      <c r="J107" s="237"/>
      <c r="K107" s="237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128</v>
      </c>
      <c r="AU107" s="245" t="s">
        <v>83</v>
      </c>
      <c r="AV107" s="14" t="s">
        <v>80</v>
      </c>
      <c r="AW107" s="14" t="s">
        <v>33</v>
      </c>
      <c r="AX107" s="14" t="s">
        <v>72</v>
      </c>
      <c r="AY107" s="245" t="s">
        <v>117</v>
      </c>
    </row>
    <row r="108" spans="1:51" s="15" customFormat="1" ht="12">
      <c r="A108" s="15"/>
      <c r="B108" s="246"/>
      <c r="C108" s="247"/>
      <c r="D108" s="226" t="s">
        <v>128</v>
      </c>
      <c r="E108" s="248" t="s">
        <v>19</v>
      </c>
      <c r="F108" s="249" t="s">
        <v>151</v>
      </c>
      <c r="G108" s="247"/>
      <c r="H108" s="250">
        <v>570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6" t="s">
        <v>128</v>
      </c>
      <c r="AU108" s="256" t="s">
        <v>83</v>
      </c>
      <c r="AV108" s="15" t="s">
        <v>124</v>
      </c>
      <c r="AW108" s="15" t="s">
        <v>33</v>
      </c>
      <c r="AX108" s="15" t="s">
        <v>80</v>
      </c>
      <c r="AY108" s="256" t="s">
        <v>117</v>
      </c>
    </row>
    <row r="109" spans="1:65" s="2" customFormat="1" ht="24.15" customHeight="1">
      <c r="A109" s="40"/>
      <c r="B109" s="41"/>
      <c r="C109" s="206" t="s">
        <v>152</v>
      </c>
      <c r="D109" s="206" t="s">
        <v>119</v>
      </c>
      <c r="E109" s="207" t="s">
        <v>153</v>
      </c>
      <c r="F109" s="208" t="s">
        <v>154</v>
      </c>
      <c r="G109" s="209" t="s">
        <v>122</v>
      </c>
      <c r="H109" s="210">
        <v>22990</v>
      </c>
      <c r="I109" s="211"/>
      <c r="J109" s="212">
        <f>ROUND(I109*H109,2)</f>
        <v>0</v>
      </c>
      <c r="K109" s="208" t="s">
        <v>123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6E-05</v>
      </c>
      <c r="R109" s="215">
        <f>Q109*H109</f>
        <v>1.3794</v>
      </c>
      <c r="S109" s="215">
        <v>0.092</v>
      </c>
      <c r="T109" s="216">
        <f>S109*H109</f>
        <v>2115.08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124</v>
      </c>
      <c r="AT109" s="217" t="s">
        <v>119</v>
      </c>
      <c r="AU109" s="217" t="s">
        <v>83</v>
      </c>
      <c r="AY109" s="19" t="s">
        <v>117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124</v>
      </c>
      <c r="BM109" s="217" t="s">
        <v>155</v>
      </c>
    </row>
    <row r="110" spans="1:47" s="2" customFormat="1" ht="12">
      <c r="A110" s="40"/>
      <c r="B110" s="41"/>
      <c r="C110" s="42"/>
      <c r="D110" s="219" t="s">
        <v>126</v>
      </c>
      <c r="E110" s="42"/>
      <c r="F110" s="220" t="s">
        <v>156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126</v>
      </c>
      <c r="AU110" s="19" t="s">
        <v>83</v>
      </c>
    </row>
    <row r="111" spans="1:51" s="14" customFormat="1" ht="12">
      <c r="A111" s="14"/>
      <c r="B111" s="236"/>
      <c r="C111" s="237"/>
      <c r="D111" s="226" t="s">
        <v>128</v>
      </c>
      <c r="E111" s="238" t="s">
        <v>19</v>
      </c>
      <c r="F111" s="239" t="s">
        <v>147</v>
      </c>
      <c r="G111" s="237"/>
      <c r="H111" s="238" t="s">
        <v>19</v>
      </c>
      <c r="I111" s="240"/>
      <c r="J111" s="237"/>
      <c r="K111" s="237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128</v>
      </c>
      <c r="AU111" s="245" t="s">
        <v>83</v>
      </c>
      <c r="AV111" s="14" t="s">
        <v>80</v>
      </c>
      <c r="AW111" s="14" t="s">
        <v>33</v>
      </c>
      <c r="AX111" s="14" t="s">
        <v>72</v>
      </c>
      <c r="AY111" s="245" t="s">
        <v>117</v>
      </c>
    </row>
    <row r="112" spans="1:51" s="13" customFormat="1" ht="12">
      <c r="A112" s="13"/>
      <c r="B112" s="224"/>
      <c r="C112" s="225"/>
      <c r="D112" s="226" t="s">
        <v>128</v>
      </c>
      <c r="E112" s="227" t="s">
        <v>19</v>
      </c>
      <c r="F112" s="228" t="s">
        <v>157</v>
      </c>
      <c r="G112" s="225"/>
      <c r="H112" s="229">
        <v>22990</v>
      </c>
      <c r="I112" s="230"/>
      <c r="J112" s="225"/>
      <c r="K112" s="225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128</v>
      </c>
      <c r="AU112" s="235" t="s">
        <v>83</v>
      </c>
      <c r="AV112" s="13" t="s">
        <v>83</v>
      </c>
      <c r="AW112" s="13" t="s">
        <v>33</v>
      </c>
      <c r="AX112" s="13" t="s">
        <v>80</v>
      </c>
      <c r="AY112" s="235" t="s">
        <v>117</v>
      </c>
    </row>
    <row r="113" spans="1:63" s="12" customFormat="1" ht="22.8" customHeight="1">
      <c r="A113" s="12"/>
      <c r="B113" s="190"/>
      <c r="C113" s="191"/>
      <c r="D113" s="192" t="s">
        <v>71</v>
      </c>
      <c r="E113" s="204" t="s">
        <v>135</v>
      </c>
      <c r="F113" s="204" t="s">
        <v>158</v>
      </c>
      <c r="G113" s="191"/>
      <c r="H113" s="191"/>
      <c r="I113" s="194"/>
      <c r="J113" s="205">
        <f>BK113</f>
        <v>0</v>
      </c>
      <c r="K113" s="191"/>
      <c r="L113" s="196"/>
      <c r="M113" s="197"/>
      <c r="N113" s="198"/>
      <c r="O113" s="198"/>
      <c r="P113" s="199">
        <f>SUM(P114:P133)</f>
        <v>0</v>
      </c>
      <c r="Q113" s="198"/>
      <c r="R113" s="199">
        <f>SUM(R114:R133)</f>
        <v>0.22640870000000002</v>
      </c>
      <c r="S113" s="198"/>
      <c r="T113" s="200">
        <f>SUM(T114:T133)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80</v>
      </c>
      <c r="AT113" s="202" t="s">
        <v>71</v>
      </c>
      <c r="AU113" s="202" t="s">
        <v>80</v>
      </c>
      <c r="AY113" s="201" t="s">
        <v>117</v>
      </c>
      <c r="BK113" s="203">
        <f>SUM(BK114:BK133)</f>
        <v>0</v>
      </c>
    </row>
    <row r="114" spans="1:65" s="2" customFormat="1" ht="16.5" customHeight="1">
      <c r="A114" s="40"/>
      <c r="B114" s="41"/>
      <c r="C114" s="206" t="s">
        <v>159</v>
      </c>
      <c r="D114" s="206" t="s">
        <v>119</v>
      </c>
      <c r="E114" s="207" t="s">
        <v>160</v>
      </c>
      <c r="F114" s="208" t="s">
        <v>161</v>
      </c>
      <c r="G114" s="209" t="s">
        <v>162</v>
      </c>
      <c r="H114" s="210">
        <v>1.517</v>
      </c>
      <c r="I114" s="211"/>
      <c r="J114" s="212">
        <f>ROUND(I114*H114,2)</f>
        <v>0</v>
      </c>
      <c r="K114" s="208" t="s">
        <v>123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124</v>
      </c>
      <c r="AT114" s="217" t="s">
        <v>119</v>
      </c>
      <c r="AU114" s="217" t="s">
        <v>83</v>
      </c>
      <c r="AY114" s="19" t="s">
        <v>117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124</v>
      </c>
      <c r="BM114" s="217" t="s">
        <v>163</v>
      </c>
    </row>
    <row r="115" spans="1:47" s="2" customFormat="1" ht="12">
      <c r="A115" s="40"/>
      <c r="B115" s="41"/>
      <c r="C115" s="42"/>
      <c r="D115" s="219" t="s">
        <v>126</v>
      </c>
      <c r="E115" s="42"/>
      <c r="F115" s="220" t="s">
        <v>164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126</v>
      </c>
      <c r="AU115" s="19" t="s">
        <v>83</v>
      </c>
    </row>
    <row r="116" spans="1:51" s="13" customFormat="1" ht="12">
      <c r="A116" s="13"/>
      <c r="B116" s="224"/>
      <c r="C116" s="225"/>
      <c r="D116" s="226" t="s">
        <v>128</v>
      </c>
      <c r="E116" s="227" t="s">
        <v>19</v>
      </c>
      <c r="F116" s="228" t="s">
        <v>165</v>
      </c>
      <c r="G116" s="225"/>
      <c r="H116" s="229">
        <v>1.104</v>
      </c>
      <c r="I116" s="230"/>
      <c r="J116" s="225"/>
      <c r="K116" s="225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128</v>
      </c>
      <c r="AU116" s="235" t="s">
        <v>83</v>
      </c>
      <c r="AV116" s="13" t="s">
        <v>83</v>
      </c>
      <c r="AW116" s="13" t="s">
        <v>33</v>
      </c>
      <c r="AX116" s="13" t="s">
        <v>72</v>
      </c>
      <c r="AY116" s="235" t="s">
        <v>117</v>
      </c>
    </row>
    <row r="117" spans="1:51" s="13" customFormat="1" ht="12">
      <c r="A117" s="13"/>
      <c r="B117" s="224"/>
      <c r="C117" s="225"/>
      <c r="D117" s="226" t="s">
        <v>128</v>
      </c>
      <c r="E117" s="227" t="s">
        <v>19</v>
      </c>
      <c r="F117" s="228" t="s">
        <v>166</v>
      </c>
      <c r="G117" s="225"/>
      <c r="H117" s="229">
        <v>0.225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128</v>
      </c>
      <c r="AU117" s="235" t="s">
        <v>83</v>
      </c>
      <c r="AV117" s="13" t="s">
        <v>83</v>
      </c>
      <c r="AW117" s="13" t="s">
        <v>33</v>
      </c>
      <c r="AX117" s="13" t="s">
        <v>72</v>
      </c>
      <c r="AY117" s="235" t="s">
        <v>117</v>
      </c>
    </row>
    <row r="118" spans="1:51" s="13" customFormat="1" ht="12">
      <c r="A118" s="13"/>
      <c r="B118" s="224"/>
      <c r="C118" s="225"/>
      <c r="D118" s="226" t="s">
        <v>128</v>
      </c>
      <c r="E118" s="227" t="s">
        <v>19</v>
      </c>
      <c r="F118" s="228" t="s">
        <v>167</v>
      </c>
      <c r="G118" s="225"/>
      <c r="H118" s="229">
        <v>0.188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128</v>
      </c>
      <c r="AU118" s="235" t="s">
        <v>83</v>
      </c>
      <c r="AV118" s="13" t="s">
        <v>83</v>
      </c>
      <c r="AW118" s="13" t="s">
        <v>33</v>
      </c>
      <c r="AX118" s="13" t="s">
        <v>72</v>
      </c>
      <c r="AY118" s="235" t="s">
        <v>117</v>
      </c>
    </row>
    <row r="119" spans="1:51" s="15" customFormat="1" ht="12">
      <c r="A119" s="15"/>
      <c r="B119" s="246"/>
      <c r="C119" s="247"/>
      <c r="D119" s="226" t="s">
        <v>128</v>
      </c>
      <c r="E119" s="248" t="s">
        <v>19</v>
      </c>
      <c r="F119" s="249" t="s">
        <v>151</v>
      </c>
      <c r="G119" s="247"/>
      <c r="H119" s="250">
        <v>1.5170000000000001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6" t="s">
        <v>128</v>
      </c>
      <c r="AU119" s="256" t="s">
        <v>83</v>
      </c>
      <c r="AV119" s="15" t="s">
        <v>124</v>
      </c>
      <c r="AW119" s="15" t="s">
        <v>33</v>
      </c>
      <c r="AX119" s="15" t="s">
        <v>80</v>
      </c>
      <c r="AY119" s="256" t="s">
        <v>117</v>
      </c>
    </row>
    <row r="120" spans="1:65" s="2" customFormat="1" ht="21.75" customHeight="1">
      <c r="A120" s="40"/>
      <c r="B120" s="41"/>
      <c r="C120" s="206" t="s">
        <v>168</v>
      </c>
      <c r="D120" s="206" t="s">
        <v>119</v>
      </c>
      <c r="E120" s="207" t="s">
        <v>169</v>
      </c>
      <c r="F120" s="208" t="s">
        <v>170</v>
      </c>
      <c r="G120" s="209" t="s">
        <v>122</v>
      </c>
      <c r="H120" s="210">
        <v>4.83</v>
      </c>
      <c r="I120" s="211"/>
      <c r="J120" s="212">
        <f>ROUND(I120*H120,2)</f>
        <v>0</v>
      </c>
      <c r="K120" s="208" t="s">
        <v>123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0.02519</v>
      </c>
      <c r="R120" s="215">
        <f>Q120*H120</f>
        <v>0.1216677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124</v>
      </c>
      <c r="AT120" s="217" t="s">
        <v>119</v>
      </c>
      <c r="AU120" s="217" t="s">
        <v>83</v>
      </c>
      <c r="AY120" s="19" t="s">
        <v>117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124</v>
      </c>
      <c r="BM120" s="217" t="s">
        <v>171</v>
      </c>
    </row>
    <row r="121" spans="1:47" s="2" customFormat="1" ht="12">
      <c r="A121" s="40"/>
      <c r="B121" s="41"/>
      <c r="C121" s="42"/>
      <c r="D121" s="219" t="s">
        <v>126</v>
      </c>
      <c r="E121" s="42"/>
      <c r="F121" s="220" t="s">
        <v>172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126</v>
      </c>
      <c r="AU121" s="19" t="s">
        <v>83</v>
      </c>
    </row>
    <row r="122" spans="1:51" s="13" customFormat="1" ht="12">
      <c r="A122" s="13"/>
      <c r="B122" s="224"/>
      <c r="C122" s="225"/>
      <c r="D122" s="226" t="s">
        <v>128</v>
      </c>
      <c r="E122" s="227" t="s">
        <v>19</v>
      </c>
      <c r="F122" s="228" t="s">
        <v>173</v>
      </c>
      <c r="G122" s="225"/>
      <c r="H122" s="229">
        <v>3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128</v>
      </c>
      <c r="AU122" s="235" t="s">
        <v>83</v>
      </c>
      <c r="AV122" s="13" t="s">
        <v>83</v>
      </c>
      <c r="AW122" s="13" t="s">
        <v>33</v>
      </c>
      <c r="AX122" s="13" t="s">
        <v>72</v>
      </c>
      <c r="AY122" s="235" t="s">
        <v>117</v>
      </c>
    </row>
    <row r="123" spans="1:51" s="13" customFormat="1" ht="12">
      <c r="A123" s="13"/>
      <c r="B123" s="224"/>
      <c r="C123" s="225"/>
      <c r="D123" s="226" t="s">
        <v>128</v>
      </c>
      <c r="E123" s="227" t="s">
        <v>19</v>
      </c>
      <c r="F123" s="228" t="s">
        <v>174</v>
      </c>
      <c r="G123" s="225"/>
      <c r="H123" s="229">
        <v>0.93</v>
      </c>
      <c r="I123" s="230"/>
      <c r="J123" s="225"/>
      <c r="K123" s="225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128</v>
      </c>
      <c r="AU123" s="235" t="s">
        <v>83</v>
      </c>
      <c r="AV123" s="13" t="s">
        <v>83</v>
      </c>
      <c r="AW123" s="13" t="s">
        <v>33</v>
      </c>
      <c r="AX123" s="13" t="s">
        <v>72</v>
      </c>
      <c r="AY123" s="235" t="s">
        <v>117</v>
      </c>
    </row>
    <row r="124" spans="1:51" s="13" customFormat="1" ht="12">
      <c r="A124" s="13"/>
      <c r="B124" s="224"/>
      <c r="C124" s="225"/>
      <c r="D124" s="226" t="s">
        <v>128</v>
      </c>
      <c r="E124" s="227" t="s">
        <v>19</v>
      </c>
      <c r="F124" s="228" t="s">
        <v>175</v>
      </c>
      <c r="G124" s="225"/>
      <c r="H124" s="229">
        <v>0.9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128</v>
      </c>
      <c r="AU124" s="235" t="s">
        <v>83</v>
      </c>
      <c r="AV124" s="13" t="s">
        <v>83</v>
      </c>
      <c r="AW124" s="13" t="s">
        <v>33</v>
      </c>
      <c r="AX124" s="13" t="s">
        <v>72</v>
      </c>
      <c r="AY124" s="235" t="s">
        <v>117</v>
      </c>
    </row>
    <row r="125" spans="1:51" s="15" customFormat="1" ht="12">
      <c r="A125" s="15"/>
      <c r="B125" s="246"/>
      <c r="C125" s="247"/>
      <c r="D125" s="226" t="s">
        <v>128</v>
      </c>
      <c r="E125" s="248" t="s">
        <v>19</v>
      </c>
      <c r="F125" s="249" t="s">
        <v>151</v>
      </c>
      <c r="G125" s="247"/>
      <c r="H125" s="250">
        <v>4.83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6" t="s">
        <v>128</v>
      </c>
      <c r="AU125" s="256" t="s">
        <v>83</v>
      </c>
      <c r="AV125" s="15" t="s">
        <v>124</v>
      </c>
      <c r="AW125" s="15" t="s">
        <v>33</v>
      </c>
      <c r="AX125" s="15" t="s">
        <v>80</v>
      </c>
      <c r="AY125" s="256" t="s">
        <v>117</v>
      </c>
    </row>
    <row r="126" spans="1:65" s="2" customFormat="1" ht="21.75" customHeight="1">
      <c r="A126" s="40"/>
      <c r="B126" s="41"/>
      <c r="C126" s="206" t="s">
        <v>176</v>
      </c>
      <c r="D126" s="206" t="s">
        <v>119</v>
      </c>
      <c r="E126" s="207" t="s">
        <v>177</v>
      </c>
      <c r="F126" s="208" t="s">
        <v>178</v>
      </c>
      <c r="G126" s="209" t="s">
        <v>122</v>
      </c>
      <c r="H126" s="210">
        <v>4.83</v>
      </c>
      <c r="I126" s="211"/>
      <c r="J126" s="212">
        <f>ROUND(I126*H126,2)</f>
        <v>0</v>
      </c>
      <c r="K126" s="208" t="s">
        <v>123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124</v>
      </c>
      <c r="AT126" s="217" t="s">
        <v>119</v>
      </c>
      <c r="AU126" s="217" t="s">
        <v>83</v>
      </c>
      <c r="AY126" s="19" t="s">
        <v>117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124</v>
      </c>
      <c r="BM126" s="217" t="s">
        <v>179</v>
      </c>
    </row>
    <row r="127" spans="1:47" s="2" customFormat="1" ht="12">
      <c r="A127" s="40"/>
      <c r="B127" s="41"/>
      <c r="C127" s="42"/>
      <c r="D127" s="219" t="s">
        <v>126</v>
      </c>
      <c r="E127" s="42"/>
      <c r="F127" s="220" t="s">
        <v>180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126</v>
      </c>
      <c r="AU127" s="19" t="s">
        <v>83</v>
      </c>
    </row>
    <row r="128" spans="1:65" s="2" customFormat="1" ht="16.5" customHeight="1">
      <c r="A128" s="40"/>
      <c r="B128" s="41"/>
      <c r="C128" s="206" t="s">
        <v>181</v>
      </c>
      <c r="D128" s="206" t="s">
        <v>119</v>
      </c>
      <c r="E128" s="207" t="s">
        <v>182</v>
      </c>
      <c r="F128" s="208" t="s">
        <v>183</v>
      </c>
      <c r="G128" s="209" t="s">
        <v>184</v>
      </c>
      <c r="H128" s="210">
        <v>0.1</v>
      </c>
      <c r="I128" s="211"/>
      <c r="J128" s="212">
        <f>ROUND(I128*H128,2)</f>
        <v>0</v>
      </c>
      <c r="K128" s="208" t="s">
        <v>123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1.04741</v>
      </c>
      <c r="R128" s="215">
        <f>Q128*H128</f>
        <v>0.104741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124</v>
      </c>
      <c r="AT128" s="217" t="s">
        <v>119</v>
      </c>
      <c r="AU128" s="217" t="s">
        <v>83</v>
      </c>
      <c r="AY128" s="19" t="s">
        <v>117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124</v>
      </c>
      <c r="BM128" s="217" t="s">
        <v>185</v>
      </c>
    </row>
    <row r="129" spans="1:47" s="2" customFormat="1" ht="12">
      <c r="A129" s="40"/>
      <c r="B129" s="41"/>
      <c r="C129" s="42"/>
      <c r="D129" s="219" t="s">
        <v>126</v>
      </c>
      <c r="E129" s="42"/>
      <c r="F129" s="220" t="s">
        <v>186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126</v>
      </c>
      <c r="AU129" s="19" t="s">
        <v>83</v>
      </c>
    </row>
    <row r="130" spans="1:51" s="13" customFormat="1" ht="12">
      <c r="A130" s="13"/>
      <c r="B130" s="224"/>
      <c r="C130" s="225"/>
      <c r="D130" s="226" t="s">
        <v>128</v>
      </c>
      <c r="E130" s="227" t="s">
        <v>19</v>
      </c>
      <c r="F130" s="228" t="s">
        <v>187</v>
      </c>
      <c r="G130" s="225"/>
      <c r="H130" s="229">
        <v>0.06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128</v>
      </c>
      <c r="AU130" s="235" t="s">
        <v>83</v>
      </c>
      <c r="AV130" s="13" t="s">
        <v>83</v>
      </c>
      <c r="AW130" s="13" t="s">
        <v>33</v>
      </c>
      <c r="AX130" s="13" t="s">
        <v>72</v>
      </c>
      <c r="AY130" s="235" t="s">
        <v>117</v>
      </c>
    </row>
    <row r="131" spans="1:51" s="13" customFormat="1" ht="12">
      <c r="A131" s="13"/>
      <c r="B131" s="224"/>
      <c r="C131" s="225"/>
      <c r="D131" s="226" t="s">
        <v>128</v>
      </c>
      <c r="E131" s="227" t="s">
        <v>19</v>
      </c>
      <c r="F131" s="228" t="s">
        <v>188</v>
      </c>
      <c r="G131" s="225"/>
      <c r="H131" s="229">
        <v>0.02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128</v>
      </c>
      <c r="AU131" s="235" t="s">
        <v>83</v>
      </c>
      <c r="AV131" s="13" t="s">
        <v>83</v>
      </c>
      <c r="AW131" s="13" t="s">
        <v>33</v>
      </c>
      <c r="AX131" s="13" t="s">
        <v>72</v>
      </c>
      <c r="AY131" s="235" t="s">
        <v>117</v>
      </c>
    </row>
    <row r="132" spans="1:51" s="13" customFormat="1" ht="12">
      <c r="A132" s="13"/>
      <c r="B132" s="224"/>
      <c r="C132" s="225"/>
      <c r="D132" s="226" t="s">
        <v>128</v>
      </c>
      <c r="E132" s="227" t="s">
        <v>19</v>
      </c>
      <c r="F132" s="228" t="s">
        <v>189</v>
      </c>
      <c r="G132" s="225"/>
      <c r="H132" s="229">
        <v>0.02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128</v>
      </c>
      <c r="AU132" s="235" t="s">
        <v>83</v>
      </c>
      <c r="AV132" s="13" t="s">
        <v>83</v>
      </c>
      <c r="AW132" s="13" t="s">
        <v>33</v>
      </c>
      <c r="AX132" s="13" t="s">
        <v>72</v>
      </c>
      <c r="AY132" s="235" t="s">
        <v>117</v>
      </c>
    </row>
    <row r="133" spans="1:51" s="15" customFormat="1" ht="12">
      <c r="A133" s="15"/>
      <c r="B133" s="246"/>
      <c r="C133" s="247"/>
      <c r="D133" s="226" t="s">
        <v>128</v>
      </c>
      <c r="E133" s="248" t="s">
        <v>19</v>
      </c>
      <c r="F133" s="249" t="s">
        <v>151</v>
      </c>
      <c r="G133" s="247"/>
      <c r="H133" s="250">
        <v>0.1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6" t="s">
        <v>128</v>
      </c>
      <c r="AU133" s="256" t="s">
        <v>83</v>
      </c>
      <c r="AV133" s="15" t="s">
        <v>124</v>
      </c>
      <c r="AW133" s="15" t="s">
        <v>33</v>
      </c>
      <c r="AX133" s="15" t="s">
        <v>80</v>
      </c>
      <c r="AY133" s="256" t="s">
        <v>117</v>
      </c>
    </row>
    <row r="134" spans="1:63" s="12" customFormat="1" ht="22.8" customHeight="1">
      <c r="A134" s="12"/>
      <c r="B134" s="190"/>
      <c r="C134" s="191"/>
      <c r="D134" s="192" t="s">
        <v>71</v>
      </c>
      <c r="E134" s="204" t="s">
        <v>152</v>
      </c>
      <c r="F134" s="204" t="s">
        <v>190</v>
      </c>
      <c r="G134" s="191"/>
      <c r="H134" s="191"/>
      <c r="I134" s="194"/>
      <c r="J134" s="205">
        <f>BK134</f>
        <v>0</v>
      </c>
      <c r="K134" s="191"/>
      <c r="L134" s="196"/>
      <c r="M134" s="197"/>
      <c r="N134" s="198"/>
      <c r="O134" s="198"/>
      <c r="P134" s="199">
        <f>SUM(P135:P175)</f>
        <v>0</v>
      </c>
      <c r="Q134" s="198"/>
      <c r="R134" s="199">
        <f>SUM(R135:R175)</f>
        <v>459.31149999999997</v>
      </c>
      <c r="S134" s="198"/>
      <c r="T134" s="200">
        <f>SUM(T135:T175)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1" t="s">
        <v>80</v>
      </c>
      <c r="AT134" s="202" t="s">
        <v>71</v>
      </c>
      <c r="AU134" s="202" t="s">
        <v>80</v>
      </c>
      <c r="AY134" s="201" t="s">
        <v>117</v>
      </c>
      <c r="BK134" s="203">
        <f>SUM(BK135:BK175)</f>
        <v>0</v>
      </c>
    </row>
    <row r="135" spans="1:65" s="2" customFormat="1" ht="24.15" customHeight="1">
      <c r="A135" s="40"/>
      <c r="B135" s="41"/>
      <c r="C135" s="206" t="s">
        <v>191</v>
      </c>
      <c r="D135" s="206" t="s">
        <v>119</v>
      </c>
      <c r="E135" s="207" t="s">
        <v>192</v>
      </c>
      <c r="F135" s="208" t="s">
        <v>193</v>
      </c>
      <c r="G135" s="209" t="s">
        <v>122</v>
      </c>
      <c r="H135" s="210">
        <v>1150</v>
      </c>
      <c r="I135" s="211"/>
      <c r="J135" s="212">
        <f>ROUND(I135*H135,2)</f>
        <v>0</v>
      </c>
      <c r="K135" s="208" t="s">
        <v>123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124</v>
      </c>
      <c r="AT135" s="217" t="s">
        <v>119</v>
      </c>
      <c r="AU135" s="217" t="s">
        <v>83</v>
      </c>
      <c r="AY135" s="19" t="s">
        <v>117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80</v>
      </c>
      <c r="BK135" s="218">
        <f>ROUND(I135*H135,2)</f>
        <v>0</v>
      </c>
      <c r="BL135" s="19" t="s">
        <v>124</v>
      </c>
      <c r="BM135" s="217" t="s">
        <v>194</v>
      </c>
    </row>
    <row r="136" spans="1:47" s="2" customFormat="1" ht="12">
      <c r="A136" s="40"/>
      <c r="B136" s="41"/>
      <c r="C136" s="42"/>
      <c r="D136" s="219" t="s">
        <v>126</v>
      </c>
      <c r="E136" s="42"/>
      <c r="F136" s="220" t="s">
        <v>195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126</v>
      </c>
      <c r="AU136" s="19" t="s">
        <v>83</v>
      </c>
    </row>
    <row r="137" spans="1:51" s="14" customFormat="1" ht="12">
      <c r="A137" s="14"/>
      <c r="B137" s="236"/>
      <c r="C137" s="237"/>
      <c r="D137" s="226" t="s">
        <v>128</v>
      </c>
      <c r="E137" s="238" t="s">
        <v>19</v>
      </c>
      <c r="F137" s="239" t="s">
        <v>140</v>
      </c>
      <c r="G137" s="237"/>
      <c r="H137" s="238" t="s">
        <v>19</v>
      </c>
      <c r="I137" s="240"/>
      <c r="J137" s="237"/>
      <c r="K137" s="237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128</v>
      </c>
      <c r="AU137" s="245" t="s">
        <v>83</v>
      </c>
      <c r="AV137" s="14" t="s">
        <v>80</v>
      </c>
      <c r="AW137" s="14" t="s">
        <v>33</v>
      </c>
      <c r="AX137" s="14" t="s">
        <v>72</v>
      </c>
      <c r="AY137" s="245" t="s">
        <v>117</v>
      </c>
    </row>
    <row r="138" spans="1:51" s="13" customFormat="1" ht="12">
      <c r="A138" s="13"/>
      <c r="B138" s="224"/>
      <c r="C138" s="225"/>
      <c r="D138" s="226" t="s">
        <v>128</v>
      </c>
      <c r="E138" s="227" t="s">
        <v>19</v>
      </c>
      <c r="F138" s="228" t="s">
        <v>141</v>
      </c>
      <c r="G138" s="225"/>
      <c r="H138" s="229">
        <v>1150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128</v>
      </c>
      <c r="AU138" s="235" t="s">
        <v>83</v>
      </c>
      <c r="AV138" s="13" t="s">
        <v>83</v>
      </c>
      <c r="AW138" s="13" t="s">
        <v>33</v>
      </c>
      <c r="AX138" s="13" t="s">
        <v>80</v>
      </c>
      <c r="AY138" s="235" t="s">
        <v>117</v>
      </c>
    </row>
    <row r="139" spans="1:51" s="14" customFormat="1" ht="12">
      <c r="A139" s="14"/>
      <c r="B139" s="236"/>
      <c r="C139" s="237"/>
      <c r="D139" s="226" t="s">
        <v>128</v>
      </c>
      <c r="E139" s="238" t="s">
        <v>19</v>
      </c>
      <c r="F139" s="239" t="s">
        <v>142</v>
      </c>
      <c r="G139" s="237"/>
      <c r="H139" s="238" t="s">
        <v>19</v>
      </c>
      <c r="I139" s="240"/>
      <c r="J139" s="237"/>
      <c r="K139" s="237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128</v>
      </c>
      <c r="AU139" s="245" t="s">
        <v>83</v>
      </c>
      <c r="AV139" s="14" t="s">
        <v>80</v>
      </c>
      <c r="AW139" s="14" t="s">
        <v>33</v>
      </c>
      <c r="AX139" s="14" t="s">
        <v>72</v>
      </c>
      <c r="AY139" s="245" t="s">
        <v>117</v>
      </c>
    </row>
    <row r="140" spans="1:65" s="2" customFormat="1" ht="16.5" customHeight="1">
      <c r="A140" s="40"/>
      <c r="B140" s="41"/>
      <c r="C140" s="206" t="s">
        <v>196</v>
      </c>
      <c r="D140" s="206" t="s">
        <v>119</v>
      </c>
      <c r="E140" s="207" t="s">
        <v>197</v>
      </c>
      <c r="F140" s="208" t="s">
        <v>198</v>
      </c>
      <c r="G140" s="209" t="s">
        <v>122</v>
      </c>
      <c r="H140" s="210">
        <v>23485</v>
      </c>
      <c r="I140" s="211"/>
      <c r="J140" s="212">
        <f>ROUND(I140*H140,2)</f>
        <v>0</v>
      </c>
      <c r="K140" s="208" t="s">
        <v>19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124</v>
      </c>
      <c r="AT140" s="217" t="s">
        <v>119</v>
      </c>
      <c r="AU140" s="217" t="s">
        <v>83</v>
      </c>
      <c r="AY140" s="19" t="s">
        <v>117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124</v>
      </c>
      <c r="BM140" s="217" t="s">
        <v>199</v>
      </c>
    </row>
    <row r="141" spans="1:51" s="14" customFormat="1" ht="12">
      <c r="A141" s="14"/>
      <c r="B141" s="236"/>
      <c r="C141" s="237"/>
      <c r="D141" s="226" t="s">
        <v>128</v>
      </c>
      <c r="E141" s="238" t="s">
        <v>19</v>
      </c>
      <c r="F141" s="239" t="s">
        <v>147</v>
      </c>
      <c r="G141" s="237"/>
      <c r="H141" s="238" t="s">
        <v>19</v>
      </c>
      <c r="I141" s="240"/>
      <c r="J141" s="237"/>
      <c r="K141" s="237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128</v>
      </c>
      <c r="AU141" s="245" t="s">
        <v>83</v>
      </c>
      <c r="AV141" s="14" t="s">
        <v>80</v>
      </c>
      <c r="AW141" s="14" t="s">
        <v>33</v>
      </c>
      <c r="AX141" s="14" t="s">
        <v>72</v>
      </c>
      <c r="AY141" s="245" t="s">
        <v>117</v>
      </c>
    </row>
    <row r="142" spans="1:51" s="13" customFormat="1" ht="12">
      <c r="A142" s="13"/>
      <c r="B142" s="224"/>
      <c r="C142" s="225"/>
      <c r="D142" s="226" t="s">
        <v>128</v>
      </c>
      <c r="E142" s="227" t="s">
        <v>19</v>
      </c>
      <c r="F142" s="228" t="s">
        <v>157</v>
      </c>
      <c r="G142" s="225"/>
      <c r="H142" s="229">
        <v>22990</v>
      </c>
      <c r="I142" s="230"/>
      <c r="J142" s="225"/>
      <c r="K142" s="225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128</v>
      </c>
      <c r="AU142" s="235" t="s">
        <v>83</v>
      </c>
      <c r="AV142" s="13" t="s">
        <v>83</v>
      </c>
      <c r="AW142" s="13" t="s">
        <v>33</v>
      </c>
      <c r="AX142" s="13" t="s">
        <v>72</v>
      </c>
      <c r="AY142" s="235" t="s">
        <v>117</v>
      </c>
    </row>
    <row r="143" spans="1:51" s="13" customFormat="1" ht="12">
      <c r="A143" s="13"/>
      <c r="B143" s="224"/>
      <c r="C143" s="225"/>
      <c r="D143" s="226" t="s">
        <v>128</v>
      </c>
      <c r="E143" s="227" t="s">
        <v>19</v>
      </c>
      <c r="F143" s="228" t="s">
        <v>134</v>
      </c>
      <c r="G143" s="225"/>
      <c r="H143" s="229">
        <v>495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128</v>
      </c>
      <c r="AU143" s="235" t="s">
        <v>83</v>
      </c>
      <c r="AV143" s="13" t="s">
        <v>83</v>
      </c>
      <c r="AW143" s="13" t="s">
        <v>33</v>
      </c>
      <c r="AX143" s="13" t="s">
        <v>72</v>
      </c>
      <c r="AY143" s="235" t="s">
        <v>117</v>
      </c>
    </row>
    <row r="144" spans="1:51" s="15" customFormat="1" ht="12">
      <c r="A144" s="15"/>
      <c r="B144" s="246"/>
      <c r="C144" s="247"/>
      <c r="D144" s="226" t="s">
        <v>128</v>
      </c>
      <c r="E144" s="248" t="s">
        <v>19</v>
      </c>
      <c r="F144" s="249" t="s">
        <v>151</v>
      </c>
      <c r="G144" s="247"/>
      <c r="H144" s="250">
        <v>23485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6" t="s">
        <v>128</v>
      </c>
      <c r="AU144" s="256" t="s">
        <v>83</v>
      </c>
      <c r="AV144" s="15" t="s">
        <v>124</v>
      </c>
      <c r="AW144" s="15" t="s">
        <v>33</v>
      </c>
      <c r="AX144" s="15" t="s">
        <v>80</v>
      </c>
      <c r="AY144" s="256" t="s">
        <v>117</v>
      </c>
    </row>
    <row r="145" spans="1:65" s="2" customFormat="1" ht="24.15" customHeight="1">
      <c r="A145" s="40"/>
      <c r="B145" s="41"/>
      <c r="C145" s="206" t="s">
        <v>200</v>
      </c>
      <c r="D145" s="206" t="s">
        <v>119</v>
      </c>
      <c r="E145" s="207" t="s">
        <v>201</v>
      </c>
      <c r="F145" s="208" t="s">
        <v>202</v>
      </c>
      <c r="G145" s="209" t="s">
        <v>122</v>
      </c>
      <c r="H145" s="210">
        <v>2095</v>
      </c>
      <c r="I145" s="211"/>
      <c r="J145" s="212">
        <f>ROUND(I145*H145,2)</f>
        <v>0</v>
      </c>
      <c r="K145" s="208" t="s">
        <v>123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0.216</v>
      </c>
      <c r="R145" s="215">
        <f>Q145*H145</f>
        <v>452.52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124</v>
      </c>
      <c r="AT145" s="217" t="s">
        <v>119</v>
      </c>
      <c r="AU145" s="217" t="s">
        <v>83</v>
      </c>
      <c r="AY145" s="19" t="s">
        <v>117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124</v>
      </c>
      <c r="BM145" s="217" t="s">
        <v>203</v>
      </c>
    </row>
    <row r="146" spans="1:47" s="2" customFormat="1" ht="12">
      <c r="A146" s="40"/>
      <c r="B146" s="41"/>
      <c r="C146" s="42"/>
      <c r="D146" s="219" t="s">
        <v>126</v>
      </c>
      <c r="E146" s="42"/>
      <c r="F146" s="220" t="s">
        <v>204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126</v>
      </c>
      <c r="AU146" s="19" t="s">
        <v>83</v>
      </c>
    </row>
    <row r="147" spans="1:51" s="14" customFormat="1" ht="12">
      <c r="A147" s="14"/>
      <c r="B147" s="236"/>
      <c r="C147" s="237"/>
      <c r="D147" s="226" t="s">
        <v>128</v>
      </c>
      <c r="E147" s="238" t="s">
        <v>19</v>
      </c>
      <c r="F147" s="239" t="s">
        <v>205</v>
      </c>
      <c r="G147" s="237"/>
      <c r="H147" s="238" t="s">
        <v>19</v>
      </c>
      <c r="I147" s="240"/>
      <c r="J147" s="237"/>
      <c r="K147" s="237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128</v>
      </c>
      <c r="AU147" s="245" t="s">
        <v>83</v>
      </c>
      <c r="AV147" s="14" t="s">
        <v>80</v>
      </c>
      <c r="AW147" s="14" t="s">
        <v>33</v>
      </c>
      <c r="AX147" s="14" t="s">
        <v>72</v>
      </c>
      <c r="AY147" s="245" t="s">
        <v>117</v>
      </c>
    </row>
    <row r="148" spans="1:51" s="13" customFormat="1" ht="12">
      <c r="A148" s="13"/>
      <c r="B148" s="224"/>
      <c r="C148" s="225"/>
      <c r="D148" s="226" t="s">
        <v>128</v>
      </c>
      <c r="E148" s="227" t="s">
        <v>19</v>
      </c>
      <c r="F148" s="228" t="s">
        <v>206</v>
      </c>
      <c r="G148" s="225"/>
      <c r="H148" s="229">
        <v>1065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128</v>
      </c>
      <c r="AU148" s="235" t="s">
        <v>83</v>
      </c>
      <c r="AV148" s="13" t="s">
        <v>83</v>
      </c>
      <c r="AW148" s="13" t="s">
        <v>33</v>
      </c>
      <c r="AX148" s="13" t="s">
        <v>72</v>
      </c>
      <c r="AY148" s="235" t="s">
        <v>117</v>
      </c>
    </row>
    <row r="149" spans="1:51" s="13" customFormat="1" ht="12">
      <c r="A149" s="13"/>
      <c r="B149" s="224"/>
      <c r="C149" s="225"/>
      <c r="D149" s="226" t="s">
        <v>128</v>
      </c>
      <c r="E149" s="227" t="s">
        <v>19</v>
      </c>
      <c r="F149" s="228" t="s">
        <v>207</v>
      </c>
      <c r="G149" s="225"/>
      <c r="H149" s="229">
        <v>1030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128</v>
      </c>
      <c r="AU149" s="235" t="s">
        <v>83</v>
      </c>
      <c r="AV149" s="13" t="s">
        <v>83</v>
      </c>
      <c r="AW149" s="13" t="s">
        <v>33</v>
      </c>
      <c r="AX149" s="13" t="s">
        <v>72</v>
      </c>
      <c r="AY149" s="235" t="s">
        <v>117</v>
      </c>
    </row>
    <row r="150" spans="1:51" s="15" customFormat="1" ht="12">
      <c r="A150" s="15"/>
      <c r="B150" s="246"/>
      <c r="C150" s="247"/>
      <c r="D150" s="226" t="s">
        <v>128</v>
      </c>
      <c r="E150" s="248" t="s">
        <v>19</v>
      </c>
      <c r="F150" s="249" t="s">
        <v>151</v>
      </c>
      <c r="G150" s="247"/>
      <c r="H150" s="250">
        <v>2095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6" t="s">
        <v>128</v>
      </c>
      <c r="AU150" s="256" t="s">
        <v>83</v>
      </c>
      <c r="AV150" s="15" t="s">
        <v>124</v>
      </c>
      <c r="AW150" s="15" t="s">
        <v>33</v>
      </c>
      <c r="AX150" s="15" t="s">
        <v>80</v>
      </c>
      <c r="AY150" s="256" t="s">
        <v>117</v>
      </c>
    </row>
    <row r="151" spans="1:65" s="2" customFormat="1" ht="16.5" customHeight="1">
      <c r="A151" s="40"/>
      <c r="B151" s="41"/>
      <c r="C151" s="206" t="s">
        <v>208</v>
      </c>
      <c r="D151" s="206" t="s">
        <v>119</v>
      </c>
      <c r="E151" s="207" t="s">
        <v>209</v>
      </c>
      <c r="F151" s="208" t="s">
        <v>210</v>
      </c>
      <c r="G151" s="209" t="s">
        <v>211</v>
      </c>
      <c r="H151" s="210">
        <v>720</v>
      </c>
      <c r="I151" s="211"/>
      <c r="J151" s="212">
        <f>ROUND(I151*H151,2)</f>
        <v>0</v>
      </c>
      <c r="K151" s="208" t="s">
        <v>123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0.00085</v>
      </c>
      <c r="R151" s="215">
        <f>Q151*H151</f>
        <v>0.612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124</v>
      </c>
      <c r="AT151" s="217" t="s">
        <v>119</v>
      </c>
      <c r="AU151" s="217" t="s">
        <v>83</v>
      </c>
      <c r="AY151" s="19" t="s">
        <v>117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124</v>
      </c>
      <c r="BM151" s="217" t="s">
        <v>212</v>
      </c>
    </row>
    <row r="152" spans="1:47" s="2" customFormat="1" ht="12">
      <c r="A152" s="40"/>
      <c r="B152" s="41"/>
      <c r="C152" s="42"/>
      <c r="D152" s="219" t="s">
        <v>126</v>
      </c>
      <c r="E152" s="42"/>
      <c r="F152" s="220" t="s">
        <v>213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126</v>
      </c>
      <c r="AU152" s="19" t="s">
        <v>83</v>
      </c>
    </row>
    <row r="153" spans="1:51" s="14" customFormat="1" ht="12">
      <c r="A153" s="14"/>
      <c r="B153" s="236"/>
      <c r="C153" s="237"/>
      <c r="D153" s="226" t="s">
        <v>128</v>
      </c>
      <c r="E153" s="238" t="s">
        <v>19</v>
      </c>
      <c r="F153" s="239" t="s">
        <v>214</v>
      </c>
      <c r="G153" s="237"/>
      <c r="H153" s="238" t="s">
        <v>19</v>
      </c>
      <c r="I153" s="240"/>
      <c r="J153" s="237"/>
      <c r="K153" s="237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128</v>
      </c>
      <c r="AU153" s="245" t="s">
        <v>83</v>
      </c>
      <c r="AV153" s="14" t="s">
        <v>80</v>
      </c>
      <c r="AW153" s="14" t="s">
        <v>33</v>
      </c>
      <c r="AX153" s="14" t="s">
        <v>72</v>
      </c>
      <c r="AY153" s="245" t="s">
        <v>117</v>
      </c>
    </row>
    <row r="154" spans="1:51" s="13" customFormat="1" ht="12">
      <c r="A154" s="13"/>
      <c r="B154" s="224"/>
      <c r="C154" s="225"/>
      <c r="D154" s="226" t="s">
        <v>128</v>
      </c>
      <c r="E154" s="227" t="s">
        <v>19</v>
      </c>
      <c r="F154" s="228" t="s">
        <v>215</v>
      </c>
      <c r="G154" s="225"/>
      <c r="H154" s="229">
        <v>720</v>
      </c>
      <c r="I154" s="230"/>
      <c r="J154" s="225"/>
      <c r="K154" s="225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128</v>
      </c>
      <c r="AU154" s="235" t="s">
        <v>83</v>
      </c>
      <c r="AV154" s="13" t="s">
        <v>83</v>
      </c>
      <c r="AW154" s="13" t="s">
        <v>33</v>
      </c>
      <c r="AX154" s="13" t="s">
        <v>80</v>
      </c>
      <c r="AY154" s="235" t="s">
        <v>117</v>
      </c>
    </row>
    <row r="155" spans="1:51" s="14" customFormat="1" ht="12">
      <c r="A155" s="14"/>
      <c r="B155" s="236"/>
      <c r="C155" s="237"/>
      <c r="D155" s="226" t="s">
        <v>128</v>
      </c>
      <c r="E155" s="238" t="s">
        <v>19</v>
      </c>
      <c r="F155" s="239" t="s">
        <v>216</v>
      </c>
      <c r="G155" s="237"/>
      <c r="H155" s="238" t="s">
        <v>19</v>
      </c>
      <c r="I155" s="240"/>
      <c r="J155" s="237"/>
      <c r="K155" s="237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128</v>
      </c>
      <c r="AU155" s="245" t="s">
        <v>83</v>
      </c>
      <c r="AV155" s="14" t="s">
        <v>80</v>
      </c>
      <c r="AW155" s="14" t="s">
        <v>33</v>
      </c>
      <c r="AX155" s="14" t="s">
        <v>72</v>
      </c>
      <c r="AY155" s="245" t="s">
        <v>117</v>
      </c>
    </row>
    <row r="156" spans="1:65" s="2" customFormat="1" ht="16.5" customHeight="1">
      <c r="A156" s="40"/>
      <c r="B156" s="41"/>
      <c r="C156" s="206" t="s">
        <v>217</v>
      </c>
      <c r="D156" s="206" t="s">
        <v>119</v>
      </c>
      <c r="E156" s="207" t="s">
        <v>218</v>
      </c>
      <c r="F156" s="208" t="s">
        <v>219</v>
      </c>
      <c r="G156" s="209" t="s">
        <v>122</v>
      </c>
      <c r="H156" s="210">
        <v>48120</v>
      </c>
      <c r="I156" s="211"/>
      <c r="J156" s="212">
        <f>ROUND(I156*H156,2)</f>
        <v>0</v>
      </c>
      <c r="K156" s="208" t="s">
        <v>123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124</v>
      </c>
      <c r="AT156" s="217" t="s">
        <v>119</v>
      </c>
      <c r="AU156" s="217" t="s">
        <v>83</v>
      </c>
      <c r="AY156" s="19" t="s">
        <v>117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124</v>
      </c>
      <c r="BM156" s="217" t="s">
        <v>220</v>
      </c>
    </row>
    <row r="157" spans="1:47" s="2" customFormat="1" ht="12">
      <c r="A157" s="40"/>
      <c r="B157" s="41"/>
      <c r="C157" s="42"/>
      <c r="D157" s="219" t="s">
        <v>126</v>
      </c>
      <c r="E157" s="42"/>
      <c r="F157" s="220" t="s">
        <v>221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126</v>
      </c>
      <c r="AU157" s="19" t="s">
        <v>83</v>
      </c>
    </row>
    <row r="158" spans="1:51" s="14" customFormat="1" ht="12">
      <c r="A158" s="14"/>
      <c r="B158" s="236"/>
      <c r="C158" s="237"/>
      <c r="D158" s="226" t="s">
        <v>128</v>
      </c>
      <c r="E158" s="238" t="s">
        <v>19</v>
      </c>
      <c r="F158" s="239" t="s">
        <v>147</v>
      </c>
      <c r="G158" s="237"/>
      <c r="H158" s="238" t="s">
        <v>19</v>
      </c>
      <c r="I158" s="240"/>
      <c r="J158" s="237"/>
      <c r="K158" s="237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128</v>
      </c>
      <c r="AU158" s="245" t="s">
        <v>83</v>
      </c>
      <c r="AV158" s="14" t="s">
        <v>80</v>
      </c>
      <c r="AW158" s="14" t="s">
        <v>33</v>
      </c>
      <c r="AX158" s="14" t="s">
        <v>72</v>
      </c>
      <c r="AY158" s="245" t="s">
        <v>117</v>
      </c>
    </row>
    <row r="159" spans="1:51" s="13" customFormat="1" ht="12">
      <c r="A159" s="13"/>
      <c r="B159" s="224"/>
      <c r="C159" s="225"/>
      <c r="D159" s="226" t="s">
        <v>128</v>
      </c>
      <c r="E159" s="227" t="s">
        <v>19</v>
      </c>
      <c r="F159" s="228" t="s">
        <v>222</v>
      </c>
      <c r="G159" s="225"/>
      <c r="H159" s="229">
        <v>45980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128</v>
      </c>
      <c r="AU159" s="235" t="s">
        <v>83</v>
      </c>
      <c r="AV159" s="13" t="s">
        <v>83</v>
      </c>
      <c r="AW159" s="13" t="s">
        <v>33</v>
      </c>
      <c r="AX159" s="13" t="s">
        <v>72</v>
      </c>
      <c r="AY159" s="235" t="s">
        <v>117</v>
      </c>
    </row>
    <row r="160" spans="1:51" s="13" customFormat="1" ht="12">
      <c r="A160" s="13"/>
      <c r="B160" s="224"/>
      <c r="C160" s="225"/>
      <c r="D160" s="226" t="s">
        <v>128</v>
      </c>
      <c r="E160" s="227" t="s">
        <v>19</v>
      </c>
      <c r="F160" s="228" t="s">
        <v>223</v>
      </c>
      <c r="G160" s="225"/>
      <c r="H160" s="229">
        <v>990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128</v>
      </c>
      <c r="AU160" s="235" t="s">
        <v>83</v>
      </c>
      <c r="AV160" s="13" t="s">
        <v>83</v>
      </c>
      <c r="AW160" s="13" t="s">
        <v>33</v>
      </c>
      <c r="AX160" s="13" t="s">
        <v>72</v>
      </c>
      <c r="AY160" s="235" t="s">
        <v>117</v>
      </c>
    </row>
    <row r="161" spans="1:51" s="14" customFormat="1" ht="12">
      <c r="A161" s="14"/>
      <c r="B161" s="236"/>
      <c r="C161" s="237"/>
      <c r="D161" s="226" t="s">
        <v>128</v>
      </c>
      <c r="E161" s="238" t="s">
        <v>19</v>
      </c>
      <c r="F161" s="239" t="s">
        <v>140</v>
      </c>
      <c r="G161" s="237"/>
      <c r="H161" s="238" t="s">
        <v>19</v>
      </c>
      <c r="I161" s="240"/>
      <c r="J161" s="237"/>
      <c r="K161" s="237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128</v>
      </c>
      <c r="AU161" s="245" t="s">
        <v>83</v>
      </c>
      <c r="AV161" s="14" t="s">
        <v>80</v>
      </c>
      <c r="AW161" s="14" t="s">
        <v>33</v>
      </c>
      <c r="AX161" s="14" t="s">
        <v>72</v>
      </c>
      <c r="AY161" s="245" t="s">
        <v>117</v>
      </c>
    </row>
    <row r="162" spans="1:51" s="13" customFormat="1" ht="12">
      <c r="A162" s="13"/>
      <c r="B162" s="224"/>
      <c r="C162" s="225"/>
      <c r="D162" s="226" t="s">
        <v>128</v>
      </c>
      <c r="E162" s="227" t="s">
        <v>19</v>
      </c>
      <c r="F162" s="228" t="s">
        <v>141</v>
      </c>
      <c r="G162" s="225"/>
      <c r="H162" s="229">
        <v>1150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128</v>
      </c>
      <c r="AU162" s="235" t="s">
        <v>83</v>
      </c>
      <c r="AV162" s="13" t="s">
        <v>83</v>
      </c>
      <c r="AW162" s="13" t="s">
        <v>33</v>
      </c>
      <c r="AX162" s="13" t="s">
        <v>72</v>
      </c>
      <c r="AY162" s="235" t="s">
        <v>117</v>
      </c>
    </row>
    <row r="163" spans="1:51" s="14" customFormat="1" ht="12">
      <c r="A163" s="14"/>
      <c r="B163" s="236"/>
      <c r="C163" s="237"/>
      <c r="D163" s="226" t="s">
        <v>128</v>
      </c>
      <c r="E163" s="238" t="s">
        <v>19</v>
      </c>
      <c r="F163" s="239" t="s">
        <v>142</v>
      </c>
      <c r="G163" s="237"/>
      <c r="H163" s="238" t="s">
        <v>19</v>
      </c>
      <c r="I163" s="240"/>
      <c r="J163" s="237"/>
      <c r="K163" s="237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128</v>
      </c>
      <c r="AU163" s="245" t="s">
        <v>83</v>
      </c>
      <c r="AV163" s="14" t="s">
        <v>80</v>
      </c>
      <c r="AW163" s="14" t="s">
        <v>33</v>
      </c>
      <c r="AX163" s="14" t="s">
        <v>72</v>
      </c>
      <c r="AY163" s="245" t="s">
        <v>117</v>
      </c>
    </row>
    <row r="164" spans="1:51" s="15" customFormat="1" ht="12">
      <c r="A164" s="15"/>
      <c r="B164" s="246"/>
      <c r="C164" s="247"/>
      <c r="D164" s="226" t="s">
        <v>128</v>
      </c>
      <c r="E164" s="248" t="s">
        <v>19</v>
      </c>
      <c r="F164" s="249" t="s">
        <v>151</v>
      </c>
      <c r="G164" s="247"/>
      <c r="H164" s="250">
        <v>48120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56" t="s">
        <v>128</v>
      </c>
      <c r="AU164" s="256" t="s">
        <v>83</v>
      </c>
      <c r="AV164" s="15" t="s">
        <v>124</v>
      </c>
      <c r="AW164" s="15" t="s">
        <v>33</v>
      </c>
      <c r="AX164" s="15" t="s">
        <v>80</v>
      </c>
      <c r="AY164" s="256" t="s">
        <v>117</v>
      </c>
    </row>
    <row r="165" spans="1:65" s="2" customFormat="1" ht="33" customHeight="1">
      <c r="A165" s="40"/>
      <c r="B165" s="41"/>
      <c r="C165" s="206" t="s">
        <v>8</v>
      </c>
      <c r="D165" s="206" t="s">
        <v>119</v>
      </c>
      <c r="E165" s="207" t="s">
        <v>224</v>
      </c>
      <c r="F165" s="208" t="s">
        <v>225</v>
      </c>
      <c r="G165" s="209" t="s">
        <v>122</v>
      </c>
      <c r="H165" s="210">
        <v>23485</v>
      </c>
      <c r="I165" s="211"/>
      <c r="J165" s="212">
        <f>ROUND(I165*H165,2)</f>
        <v>0</v>
      </c>
      <c r="K165" s="208" t="s">
        <v>123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124</v>
      </c>
      <c r="AT165" s="217" t="s">
        <v>119</v>
      </c>
      <c r="AU165" s="217" t="s">
        <v>83</v>
      </c>
      <c r="AY165" s="19" t="s">
        <v>117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124</v>
      </c>
      <c r="BM165" s="217" t="s">
        <v>226</v>
      </c>
    </row>
    <row r="166" spans="1:47" s="2" customFormat="1" ht="12">
      <c r="A166" s="40"/>
      <c r="B166" s="41"/>
      <c r="C166" s="42"/>
      <c r="D166" s="219" t="s">
        <v>126</v>
      </c>
      <c r="E166" s="42"/>
      <c r="F166" s="220" t="s">
        <v>227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126</v>
      </c>
      <c r="AU166" s="19" t="s">
        <v>83</v>
      </c>
    </row>
    <row r="167" spans="1:51" s="14" customFormat="1" ht="12">
      <c r="A167" s="14"/>
      <c r="B167" s="236"/>
      <c r="C167" s="237"/>
      <c r="D167" s="226" t="s">
        <v>128</v>
      </c>
      <c r="E167" s="238" t="s">
        <v>19</v>
      </c>
      <c r="F167" s="239" t="s">
        <v>147</v>
      </c>
      <c r="G167" s="237"/>
      <c r="H167" s="238" t="s">
        <v>19</v>
      </c>
      <c r="I167" s="240"/>
      <c r="J167" s="237"/>
      <c r="K167" s="237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128</v>
      </c>
      <c r="AU167" s="245" t="s">
        <v>83</v>
      </c>
      <c r="AV167" s="14" t="s">
        <v>80</v>
      </c>
      <c r="AW167" s="14" t="s">
        <v>33</v>
      </c>
      <c r="AX167" s="14" t="s">
        <v>72</v>
      </c>
      <c r="AY167" s="245" t="s">
        <v>117</v>
      </c>
    </row>
    <row r="168" spans="1:51" s="13" customFormat="1" ht="12">
      <c r="A168" s="13"/>
      <c r="B168" s="224"/>
      <c r="C168" s="225"/>
      <c r="D168" s="226" t="s">
        <v>128</v>
      </c>
      <c r="E168" s="227" t="s">
        <v>19</v>
      </c>
      <c r="F168" s="228" t="s">
        <v>157</v>
      </c>
      <c r="G168" s="225"/>
      <c r="H168" s="229">
        <v>22990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128</v>
      </c>
      <c r="AU168" s="235" t="s">
        <v>83</v>
      </c>
      <c r="AV168" s="13" t="s">
        <v>83</v>
      </c>
      <c r="AW168" s="13" t="s">
        <v>33</v>
      </c>
      <c r="AX168" s="13" t="s">
        <v>72</v>
      </c>
      <c r="AY168" s="235" t="s">
        <v>117</v>
      </c>
    </row>
    <row r="169" spans="1:51" s="13" customFormat="1" ht="12">
      <c r="A169" s="13"/>
      <c r="B169" s="224"/>
      <c r="C169" s="225"/>
      <c r="D169" s="226" t="s">
        <v>128</v>
      </c>
      <c r="E169" s="227" t="s">
        <v>19</v>
      </c>
      <c r="F169" s="228" t="s">
        <v>134</v>
      </c>
      <c r="G169" s="225"/>
      <c r="H169" s="229">
        <v>495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128</v>
      </c>
      <c r="AU169" s="235" t="s">
        <v>83</v>
      </c>
      <c r="AV169" s="13" t="s">
        <v>83</v>
      </c>
      <c r="AW169" s="13" t="s">
        <v>33</v>
      </c>
      <c r="AX169" s="13" t="s">
        <v>72</v>
      </c>
      <c r="AY169" s="235" t="s">
        <v>117</v>
      </c>
    </row>
    <row r="170" spans="1:51" s="15" customFormat="1" ht="12">
      <c r="A170" s="15"/>
      <c r="B170" s="246"/>
      <c r="C170" s="247"/>
      <c r="D170" s="226" t="s">
        <v>128</v>
      </c>
      <c r="E170" s="248" t="s">
        <v>19</v>
      </c>
      <c r="F170" s="249" t="s">
        <v>151</v>
      </c>
      <c r="G170" s="247"/>
      <c r="H170" s="250">
        <v>23485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6" t="s">
        <v>128</v>
      </c>
      <c r="AU170" s="256" t="s">
        <v>83</v>
      </c>
      <c r="AV170" s="15" t="s">
        <v>124</v>
      </c>
      <c r="AW170" s="15" t="s">
        <v>33</v>
      </c>
      <c r="AX170" s="15" t="s">
        <v>80</v>
      </c>
      <c r="AY170" s="256" t="s">
        <v>117</v>
      </c>
    </row>
    <row r="171" spans="1:65" s="2" customFormat="1" ht="37.8" customHeight="1">
      <c r="A171" s="40"/>
      <c r="B171" s="41"/>
      <c r="C171" s="206" t="s">
        <v>228</v>
      </c>
      <c r="D171" s="206" t="s">
        <v>119</v>
      </c>
      <c r="E171" s="207" t="s">
        <v>229</v>
      </c>
      <c r="F171" s="208" t="s">
        <v>230</v>
      </c>
      <c r="G171" s="209" t="s">
        <v>122</v>
      </c>
      <c r="H171" s="210">
        <v>25</v>
      </c>
      <c r="I171" s="211"/>
      <c r="J171" s="212">
        <f>ROUND(I171*H171,2)</f>
        <v>0</v>
      </c>
      <c r="K171" s="208" t="s">
        <v>123</v>
      </c>
      <c r="L171" s="46"/>
      <c r="M171" s="213" t="s">
        <v>19</v>
      </c>
      <c r="N171" s="214" t="s">
        <v>43</v>
      </c>
      <c r="O171" s="86"/>
      <c r="P171" s="215">
        <f>O171*H171</f>
        <v>0</v>
      </c>
      <c r="Q171" s="215">
        <v>0.09062</v>
      </c>
      <c r="R171" s="215">
        <f>Q171*H171</f>
        <v>2.2655000000000003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124</v>
      </c>
      <c r="AT171" s="217" t="s">
        <v>119</v>
      </c>
      <c r="AU171" s="217" t="s">
        <v>83</v>
      </c>
      <c r="AY171" s="19" t="s">
        <v>117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80</v>
      </c>
      <c r="BK171" s="218">
        <f>ROUND(I171*H171,2)</f>
        <v>0</v>
      </c>
      <c r="BL171" s="19" t="s">
        <v>124</v>
      </c>
      <c r="BM171" s="217" t="s">
        <v>231</v>
      </c>
    </row>
    <row r="172" spans="1:47" s="2" customFormat="1" ht="12">
      <c r="A172" s="40"/>
      <c r="B172" s="41"/>
      <c r="C172" s="42"/>
      <c r="D172" s="219" t="s">
        <v>126</v>
      </c>
      <c r="E172" s="42"/>
      <c r="F172" s="220" t="s">
        <v>232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126</v>
      </c>
      <c r="AU172" s="19" t="s">
        <v>83</v>
      </c>
    </row>
    <row r="173" spans="1:51" s="13" customFormat="1" ht="12">
      <c r="A173" s="13"/>
      <c r="B173" s="224"/>
      <c r="C173" s="225"/>
      <c r="D173" s="226" t="s">
        <v>128</v>
      </c>
      <c r="E173" s="227" t="s">
        <v>19</v>
      </c>
      <c r="F173" s="228" t="s">
        <v>129</v>
      </c>
      <c r="G173" s="225"/>
      <c r="H173" s="229">
        <v>25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128</v>
      </c>
      <c r="AU173" s="235" t="s">
        <v>83</v>
      </c>
      <c r="AV173" s="13" t="s">
        <v>83</v>
      </c>
      <c r="AW173" s="13" t="s">
        <v>33</v>
      </c>
      <c r="AX173" s="13" t="s">
        <v>80</v>
      </c>
      <c r="AY173" s="235" t="s">
        <v>117</v>
      </c>
    </row>
    <row r="174" spans="1:65" s="2" customFormat="1" ht="16.5" customHeight="1">
      <c r="A174" s="40"/>
      <c r="B174" s="41"/>
      <c r="C174" s="257" t="s">
        <v>233</v>
      </c>
      <c r="D174" s="257" t="s">
        <v>234</v>
      </c>
      <c r="E174" s="258" t="s">
        <v>235</v>
      </c>
      <c r="F174" s="259" t="s">
        <v>236</v>
      </c>
      <c r="G174" s="260" t="s">
        <v>122</v>
      </c>
      <c r="H174" s="261">
        <v>25.75</v>
      </c>
      <c r="I174" s="262"/>
      <c r="J174" s="263">
        <f>ROUND(I174*H174,2)</f>
        <v>0</v>
      </c>
      <c r="K174" s="259" t="s">
        <v>123</v>
      </c>
      <c r="L174" s="264"/>
      <c r="M174" s="265" t="s">
        <v>19</v>
      </c>
      <c r="N174" s="266" t="s">
        <v>43</v>
      </c>
      <c r="O174" s="86"/>
      <c r="P174" s="215">
        <f>O174*H174</f>
        <v>0</v>
      </c>
      <c r="Q174" s="215">
        <v>0.152</v>
      </c>
      <c r="R174" s="215">
        <f>Q174*H174</f>
        <v>3.9139999999999997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176</v>
      </c>
      <c r="AT174" s="217" t="s">
        <v>234</v>
      </c>
      <c r="AU174" s="217" t="s">
        <v>83</v>
      </c>
      <c r="AY174" s="19" t="s">
        <v>117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80</v>
      </c>
      <c r="BK174" s="218">
        <f>ROUND(I174*H174,2)</f>
        <v>0</v>
      </c>
      <c r="BL174" s="19" t="s">
        <v>124</v>
      </c>
      <c r="BM174" s="217" t="s">
        <v>237</v>
      </c>
    </row>
    <row r="175" spans="1:51" s="13" customFormat="1" ht="12">
      <c r="A175" s="13"/>
      <c r="B175" s="224"/>
      <c r="C175" s="225"/>
      <c r="D175" s="226" t="s">
        <v>128</v>
      </c>
      <c r="E175" s="225"/>
      <c r="F175" s="228" t="s">
        <v>238</v>
      </c>
      <c r="G175" s="225"/>
      <c r="H175" s="229">
        <v>25.75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128</v>
      </c>
      <c r="AU175" s="235" t="s">
        <v>83</v>
      </c>
      <c r="AV175" s="13" t="s">
        <v>83</v>
      </c>
      <c r="AW175" s="13" t="s">
        <v>4</v>
      </c>
      <c r="AX175" s="13" t="s">
        <v>80</v>
      </c>
      <c r="AY175" s="235" t="s">
        <v>117</v>
      </c>
    </row>
    <row r="176" spans="1:63" s="12" customFormat="1" ht="22.8" customHeight="1">
      <c r="A176" s="12"/>
      <c r="B176" s="190"/>
      <c r="C176" s="191"/>
      <c r="D176" s="192" t="s">
        <v>71</v>
      </c>
      <c r="E176" s="204" t="s">
        <v>159</v>
      </c>
      <c r="F176" s="204" t="s">
        <v>239</v>
      </c>
      <c r="G176" s="191"/>
      <c r="H176" s="191"/>
      <c r="I176" s="194"/>
      <c r="J176" s="205">
        <f>BK176</f>
        <v>0</v>
      </c>
      <c r="K176" s="191"/>
      <c r="L176" s="196"/>
      <c r="M176" s="197"/>
      <c r="N176" s="198"/>
      <c r="O176" s="198"/>
      <c r="P176" s="199">
        <f>SUM(P177:P182)</f>
        <v>0</v>
      </c>
      <c r="Q176" s="198"/>
      <c r="R176" s="199">
        <f>SUM(R177:R182)</f>
        <v>0</v>
      </c>
      <c r="S176" s="198"/>
      <c r="T176" s="200">
        <f>SUM(T177:T182)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1" t="s">
        <v>80</v>
      </c>
      <c r="AT176" s="202" t="s">
        <v>71</v>
      </c>
      <c r="AU176" s="202" t="s">
        <v>80</v>
      </c>
      <c r="AY176" s="201" t="s">
        <v>117</v>
      </c>
      <c r="BK176" s="203">
        <f>SUM(BK177:BK182)</f>
        <v>0</v>
      </c>
    </row>
    <row r="177" spans="1:65" s="2" customFormat="1" ht="16.5" customHeight="1">
      <c r="A177" s="40"/>
      <c r="B177" s="41"/>
      <c r="C177" s="206" t="s">
        <v>240</v>
      </c>
      <c r="D177" s="206" t="s">
        <v>119</v>
      </c>
      <c r="E177" s="207" t="s">
        <v>241</v>
      </c>
      <c r="F177" s="208" t="s">
        <v>242</v>
      </c>
      <c r="G177" s="209" t="s">
        <v>122</v>
      </c>
      <c r="H177" s="210">
        <v>10.11</v>
      </c>
      <c r="I177" s="211"/>
      <c r="J177" s="212">
        <f>ROUND(I177*H177,2)</f>
        <v>0</v>
      </c>
      <c r="K177" s="208" t="s">
        <v>123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124</v>
      </c>
      <c r="AT177" s="217" t="s">
        <v>119</v>
      </c>
      <c r="AU177" s="217" t="s">
        <v>83</v>
      </c>
      <c r="AY177" s="19" t="s">
        <v>117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124</v>
      </c>
      <c r="BM177" s="217" t="s">
        <v>243</v>
      </c>
    </row>
    <row r="178" spans="1:47" s="2" customFormat="1" ht="12">
      <c r="A178" s="40"/>
      <c r="B178" s="41"/>
      <c r="C178" s="42"/>
      <c r="D178" s="219" t="s">
        <v>126</v>
      </c>
      <c r="E178" s="42"/>
      <c r="F178" s="220" t="s">
        <v>244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126</v>
      </c>
      <c r="AU178" s="19" t="s">
        <v>83</v>
      </c>
    </row>
    <row r="179" spans="1:51" s="13" customFormat="1" ht="12">
      <c r="A179" s="13"/>
      <c r="B179" s="224"/>
      <c r="C179" s="225"/>
      <c r="D179" s="226" t="s">
        <v>128</v>
      </c>
      <c r="E179" s="227" t="s">
        <v>19</v>
      </c>
      <c r="F179" s="228" t="s">
        <v>245</v>
      </c>
      <c r="G179" s="225"/>
      <c r="H179" s="229">
        <v>7.36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128</v>
      </c>
      <c r="AU179" s="235" t="s">
        <v>83</v>
      </c>
      <c r="AV179" s="13" t="s">
        <v>83</v>
      </c>
      <c r="AW179" s="13" t="s">
        <v>33</v>
      </c>
      <c r="AX179" s="13" t="s">
        <v>72</v>
      </c>
      <c r="AY179" s="235" t="s">
        <v>117</v>
      </c>
    </row>
    <row r="180" spans="1:51" s="13" customFormat="1" ht="12">
      <c r="A180" s="13"/>
      <c r="B180" s="224"/>
      <c r="C180" s="225"/>
      <c r="D180" s="226" t="s">
        <v>128</v>
      </c>
      <c r="E180" s="227" t="s">
        <v>19</v>
      </c>
      <c r="F180" s="228" t="s">
        <v>246</v>
      </c>
      <c r="G180" s="225"/>
      <c r="H180" s="229">
        <v>1.5</v>
      </c>
      <c r="I180" s="230"/>
      <c r="J180" s="225"/>
      <c r="K180" s="225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128</v>
      </c>
      <c r="AU180" s="235" t="s">
        <v>83</v>
      </c>
      <c r="AV180" s="13" t="s">
        <v>83</v>
      </c>
      <c r="AW180" s="13" t="s">
        <v>33</v>
      </c>
      <c r="AX180" s="13" t="s">
        <v>72</v>
      </c>
      <c r="AY180" s="235" t="s">
        <v>117</v>
      </c>
    </row>
    <row r="181" spans="1:51" s="13" customFormat="1" ht="12">
      <c r="A181" s="13"/>
      <c r="B181" s="224"/>
      <c r="C181" s="225"/>
      <c r="D181" s="226" t="s">
        <v>128</v>
      </c>
      <c r="E181" s="227" t="s">
        <v>19</v>
      </c>
      <c r="F181" s="228" t="s">
        <v>247</v>
      </c>
      <c r="G181" s="225"/>
      <c r="H181" s="229">
        <v>1.25</v>
      </c>
      <c r="I181" s="230"/>
      <c r="J181" s="225"/>
      <c r="K181" s="225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128</v>
      </c>
      <c r="AU181" s="235" t="s">
        <v>83</v>
      </c>
      <c r="AV181" s="13" t="s">
        <v>83</v>
      </c>
      <c r="AW181" s="13" t="s">
        <v>33</v>
      </c>
      <c r="AX181" s="13" t="s">
        <v>72</v>
      </c>
      <c r="AY181" s="235" t="s">
        <v>117</v>
      </c>
    </row>
    <row r="182" spans="1:51" s="15" customFormat="1" ht="12">
      <c r="A182" s="15"/>
      <c r="B182" s="246"/>
      <c r="C182" s="247"/>
      <c r="D182" s="226" t="s">
        <v>128</v>
      </c>
      <c r="E182" s="248" t="s">
        <v>19</v>
      </c>
      <c r="F182" s="249" t="s">
        <v>151</v>
      </c>
      <c r="G182" s="247"/>
      <c r="H182" s="250">
        <v>10.11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6" t="s">
        <v>128</v>
      </c>
      <c r="AU182" s="256" t="s">
        <v>83</v>
      </c>
      <c r="AV182" s="15" t="s">
        <v>124</v>
      </c>
      <c r="AW182" s="15" t="s">
        <v>33</v>
      </c>
      <c r="AX182" s="15" t="s">
        <v>80</v>
      </c>
      <c r="AY182" s="256" t="s">
        <v>117</v>
      </c>
    </row>
    <row r="183" spans="1:63" s="12" customFormat="1" ht="22.8" customHeight="1">
      <c r="A183" s="12"/>
      <c r="B183" s="190"/>
      <c r="C183" s="191"/>
      <c r="D183" s="192" t="s">
        <v>71</v>
      </c>
      <c r="E183" s="204" t="s">
        <v>181</v>
      </c>
      <c r="F183" s="204" t="s">
        <v>248</v>
      </c>
      <c r="G183" s="191"/>
      <c r="H183" s="191"/>
      <c r="I183" s="194"/>
      <c r="J183" s="205">
        <f>BK183</f>
        <v>0</v>
      </c>
      <c r="K183" s="191"/>
      <c r="L183" s="196"/>
      <c r="M183" s="197"/>
      <c r="N183" s="198"/>
      <c r="O183" s="198"/>
      <c r="P183" s="199">
        <f>SUM(P184:P391)</f>
        <v>0</v>
      </c>
      <c r="Q183" s="198"/>
      <c r="R183" s="199">
        <f>SUM(R184:R391)</f>
        <v>20.274440000000006</v>
      </c>
      <c r="S183" s="198"/>
      <c r="T183" s="200">
        <f>SUM(T184:T391)</f>
        <v>1143.3660000000002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1" t="s">
        <v>80</v>
      </c>
      <c r="AT183" s="202" t="s">
        <v>71</v>
      </c>
      <c r="AU183" s="202" t="s">
        <v>80</v>
      </c>
      <c r="AY183" s="201" t="s">
        <v>117</v>
      </c>
      <c r="BK183" s="203">
        <f>SUM(BK184:BK391)</f>
        <v>0</v>
      </c>
    </row>
    <row r="184" spans="1:65" s="2" customFormat="1" ht="16.5" customHeight="1">
      <c r="A184" s="40"/>
      <c r="B184" s="41"/>
      <c r="C184" s="206" t="s">
        <v>249</v>
      </c>
      <c r="D184" s="206" t="s">
        <v>119</v>
      </c>
      <c r="E184" s="207" t="s">
        <v>250</v>
      </c>
      <c r="F184" s="208" t="s">
        <v>251</v>
      </c>
      <c r="G184" s="209" t="s">
        <v>211</v>
      </c>
      <c r="H184" s="210">
        <v>14</v>
      </c>
      <c r="I184" s="211"/>
      <c r="J184" s="212">
        <f>ROUND(I184*H184,2)</f>
        <v>0</v>
      </c>
      <c r="K184" s="208" t="s">
        <v>123</v>
      </c>
      <c r="L184" s="46"/>
      <c r="M184" s="213" t="s">
        <v>19</v>
      </c>
      <c r="N184" s="214" t="s">
        <v>43</v>
      </c>
      <c r="O184" s="86"/>
      <c r="P184" s="215">
        <f>O184*H184</f>
        <v>0</v>
      </c>
      <c r="Q184" s="215">
        <v>0.0003</v>
      </c>
      <c r="R184" s="215">
        <f>Q184*H184</f>
        <v>0.0042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124</v>
      </c>
      <c r="AT184" s="217" t="s">
        <v>119</v>
      </c>
      <c r="AU184" s="217" t="s">
        <v>83</v>
      </c>
      <c r="AY184" s="19" t="s">
        <v>117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124</v>
      </c>
      <c r="BM184" s="217" t="s">
        <v>252</v>
      </c>
    </row>
    <row r="185" spans="1:47" s="2" customFormat="1" ht="12">
      <c r="A185" s="40"/>
      <c r="B185" s="41"/>
      <c r="C185" s="42"/>
      <c r="D185" s="219" t="s">
        <v>126</v>
      </c>
      <c r="E185" s="42"/>
      <c r="F185" s="220" t="s">
        <v>253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126</v>
      </c>
      <c r="AU185" s="19" t="s">
        <v>83</v>
      </c>
    </row>
    <row r="186" spans="1:51" s="13" customFormat="1" ht="12">
      <c r="A186" s="13"/>
      <c r="B186" s="224"/>
      <c r="C186" s="225"/>
      <c r="D186" s="226" t="s">
        <v>128</v>
      </c>
      <c r="E186" s="227" t="s">
        <v>19</v>
      </c>
      <c r="F186" s="228" t="s">
        <v>254</v>
      </c>
      <c r="G186" s="225"/>
      <c r="H186" s="229">
        <v>9</v>
      </c>
      <c r="I186" s="230"/>
      <c r="J186" s="225"/>
      <c r="K186" s="225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128</v>
      </c>
      <c r="AU186" s="235" t="s">
        <v>83</v>
      </c>
      <c r="AV186" s="13" t="s">
        <v>83</v>
      </c>
      <c r="AW186" s="13" t="s">
        <v>33</v>
      </c>
      <c r="AX186" s="13" t="s">
        <v>72</v>
      </c>
      <c r="AY186" s="235" t="s">
        <v>117</v>
      </c>
    </row>
    <row r="187" spans="1:51" s="13" customFormat="1" ht="12">
      <c r="A187" s="13"/>
      <c r="B187" s="224"/>
      <c r="C187" s="225"/>
      <c r="D187" s="226" t="s">
        <v>128</v>
      </c>
      <c r="E187" s="227" t="s">
        <v>19</v>
      </c>
      <c r="F187" s="228" t="s">
        <v>255</v>
      </c>
      <c r="G187" s="225"/>
      <c r="H187" s="229">
        <v>2.5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128</v>
      </c>
      <c r="AU187" s="235" t="s">
        <v>83</v>
      </c>
      <c r="AV187" s="13" t="s">
        <v>83</v>
      </c>
      <c r="AW187" s="13" t="s">
        <v>33</v>
      </c>
      <c r="AX187" s="13" t="s">
        <v>72</v>
      </c>
      <c r="AY187" s="235" t="s">
        <v>117</v>
      </c>
    </row>
    <row r="188" spans="1:51" s="13" customFormat="1" ht="12">
      <c r="A188" s="13"/>
      <c r="B188" s="224"/>
      <c r="C188" s="225"/>
      <c r="D188" s="226" t="s">
        <v>128</v>
      </c>
      <c r="E188" s="227" t="s">
        <v>19</v>
      </c>
      <c r="F188" s="228" t="s">
        <v>256</v>
      </c>
      <c r="G188" s="225"/>
      <c r="H188" s="229">
        <v>2.5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128</v>
      </c>
      <c r="AU188" s="235" t="s">
        <v>83</v>
      </c>
      <c r="AV188" s="13" t="s">
        <v>83</v>
      </c>
      <c r="AW188" s="13" t="s">
        <v>33</v>
      </c>
      <c r="AX188" s="13" t="s">
        <v>72</v>
      </c>
      <c r="AY188" s="235" t="s">
        <v>117</v>
      </c>
    </row>
    <row r="189" spans="1:51" s="15" customFormat="1" ht="12">
      <c r="A189" s="15"/>
      <c r="B189" s="246"/>
      <c r="C189" s="247"/>
      <c r="D189" s="226" t="s">
        <v>128</v>
      </c>
      <c r="E189" s="248" t="s">
        <v>19</v>
      </c>
      <c r="F189" s="249" t="s">
        <v>151</v>
      </c>
      <c r="G189" s="247"/>
      <c r="H189" s="250">
        <v>14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6" t="s">
        <v>128</v>
      </c>
      <c r="AU189" s="256" t="s">
        <v>83</v>
      </c>
      <c r="AV189" s="15" t="s">
        <v>124</v>
      </c>
      <c r="AW189" s="15" t="s">
        <v>33</v>
      </c>
      <c r="AX189" s="15" t="s">
        <v>80</v>
      </c>
      <c r="AY189" s="256" t="s">
        <v>117</v>
      </c>
    </row>
    <row r="190" spans="1:65" s="2" customFormat="1" ht="16.5" customHeight="1">
      <c r="A190" s="40"/>
      <c r="B190" s="41"/>
      <c r="C190" s="257" t="s">
        <v>257</v>
      </c>
      <c r="D190" s="257" t="s">
        <v>234</v>
      </c>
      <c r="E190" s="258" t="s">
        <v>258</v>
      </c>
      <c r="F190" s="259" t="s">
        <v>259</v>
      </c>
      <c r="G190" s="260" t="s">
        <v>211</v>
      </c>
      <c r="H190" s="261">
        <v>14</v>
      </c>
      <c r="I190" s="262"/>
      <c r="J190" s="263">
        <f>ROUND(I190*H190,2)</f>
        <v>0</v>
      </c>
      <c r="K190" s="259" t="s">
        <v>19</v>
      </c>
      <c r="L190" s="264"/>
      <c r="M190" s="265" t="s">
        <v>19</v>
      </c>
      <c r="N190" s="266" t="s">
        <v>43</v>
      </c>
      <c r="O190" s="86"/>
      <c r="P190" s="215">
        <f>O190*H190</f>
        <v>0</v>
      </c>
      <c r="Q190" s="215">
        <v>0.044</v>
      </c>
      <c r="R190" s="215">
        <f>Q190*H190</f>
        <v>0.616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176</v>
      </c>
      <c r="AT190" s="217" t="s">
        <v>234</v>
      </c>
      <c r="AU190" s="217" t="s">
        <v>83</v>
      </c>
      <c r="AY190" s="19" t="s">
        <v>117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124</v>
      </c>
      <c r="BM190" s="217" t="s">
        <v>260</v>
      </c>
    </row>
    <row r="191" spans="1:65" s="2" customFormat="1" ht="24.15" customHeight="1">
      <c r="A191" s="40"/>
      <c r="B191" s="41"/>
      <c r="C191" s="206" t="s">
        <v>7</v>
      </c>
      <c r="D191" s="206" t="s">
        <v>119</v>
      </c>
      <c r="E191" s="207" t="s">
        <v>261</v>
      </c>
      <c r="F191" s="208" t="s">
        <v>262</v>
      </c>
      <c r="G191" s="209" t="s">
        <v>211</v>
      </c>
      <c r="H191" s="210">
        <v>260</v>
      </c>
      <c r="I191" s="211"/>
      <c r="J191" s="212">
        <f>ROUND(I191*H191,2)</f>
        <v>0</v>
      </c>
      <c r="K191" s="208" t="s">
        <v>123</v>
      </c>
      <c r="L191" s="46"/>
      <c r="M191" s="213" t="s">
        <v>19</v>
      </c>
      <c r="N191" s="214" t="s">
        <v>43</v>
      </c>
      <c r="O191" s="86"/>
      <c r="P191" s="215">
        <f>O191*H191</f>
        <v>0</v>
      </c>
      <c r="Q191" s="215">
        <v>0.047</v>
      </c>
      <c r="R191" s="215">
        <f>Q191*H191</f>
        <v>12.22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124</v>
      </c>
      <c r="AT191" s="217" t="s">
        <v>119</v>
      </c>
      <c r="AU191" s="217" t="s">
        <v>83</v>
      </c>
      <c r="AY191" s="19" t="s">
        <v>117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80</v>
      </c>
      <c r="BK191" s="218">
        <f>ROUND(I191*H191,2)</f>
        <v>0</v>
      </c>
      <c r="BL191" s="19" t="s">
        <v>124</v>
      </c>
      <c r="BM191" s="217" t="s">
        <v>263</v>
      </c>
    </row>
    <row r="192" spans="1:47" s="2" customFormat="1" ht="12">
      <c r="A192" s="40"/>
      <c r="B192" s="41"/>
      <c r="C192" s="42"/>
      <c r="D192" s="219" t="s">
        <v>126</v>
      </c>
      <c r="E192" s="42"/>
      <c r="F192" s="220" t="s">
        <v>264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126</v>
      </c>
      <c r="AU192" s="19" t="s">
        <v>83</v>
      </c>
    </row>
    <row r="193" spans="1:51" s="13" customFormat="1" ht="12">
      <c r="A193" s="13"/>
      <c r="B193" s="224"/>
      <c r="C193" s="225"/>
      <c r="D193" s="226" t="s">
        <v>128</v>
      </c>
      <c r="E193" s="227" t="s">
        <v>19</v>
      </c>
      <c r="F193" s="228" t="s">
        <v>265</v>
      </c>
      <c r="G193" s="225"/>
      <c r="H193" s="229">
        <v>260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128</v>
      </c>
      <c r="AU193" s="235" t="s">
        <v>83</v>
      </c>
      <c r="AV193" s="13" t="s">
        <v>83</v>
      </c>
      <c r="AW193" s="13" t="s">
        <v>33</v>
      </c>
      <c r="AX193" s="13" t="s">
        <v>80</v>
      </c>
      <c r="AY193" s="235" t="s">
        <v>117</v>
      </c>
    </row>
    <row r="194" spans="1:65" s="2" customFormat="1" ht="16.5" customHeight="1">
      <c r="A194" s="40"/>
      <c r="B194" s="41"/>
      <c r="C194" s="206" t="s">
        <v>266</v>
      </c>
      <c r="D194" s="206" t="s">
        <v>119</v>
      </c>
      <c r="E194" s="207" t="s">
        <v>267</v>
      </c>
      <c r="F194" s="208" t="s">
        <v>268</v>
      </c>
      <c r="G194" s="209" t="s">
        <v>269</v>
      </c>
      <c r="H194" s="210">
        <v>30</v>
      </c>
      <c r="I194" s="211"/>
      <c r="J194" s="212">
        <f>ROUND(I194*H194,2)</f>
        <v>0</v>
      </c>
      <c r="K194" s="208" t="s">
        <v>123</v>
      </c>
      <c r="L194" s="46"/>
      <c r="M194" s="213" t="s">
        <v>19</v>
      </c>
      <c r="N194" s="214" t="s">
        <v>43</v>
      </c>
      <c r="O194" s="86"/>
      <c r="P194" s="215">
        <f>O194*H194</f>
        <v>0</v>
      </c>
      <c r="Q194" s="215">
        <v>0.00036</v>
      </c>
      <c r="R194" s="215">
        <f>Q194*H194</f>
        <v>0.0108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124</v>
      </c>
      <c r="AT194" s="217" t="s">
        <v>119</v>
      </c>
      <c r="AU194" s="217" t="s">
        <v>83</v>
      </c>
      <c r="AY194" s="19" t="s">
        <v>117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80</v>
      </c>
      <c r="BK194" s="218">
        <f>ROUND(I194*H194,2)</f>
        <v>0</v>
      </c>
      <c r="BL194" s="19" t="s">
        <v>124</v>
      </c>
      <c r="BM194" s="217" t="s">
        <v>270</v>
      </c>
    </row>
    <row r="195" spans="1:47" s="2" customFormat="1" ht="12">
      <c r="A195" s="40"/>
      <c r="B195" s="41"/>
      <c r="C195" s="42"/>
      <c r="D195" s="219" t="s">
        <v>126</v>
      </c>
      <c r="E195" s="42"/>
      <c r="F195" s="220" t="s">
        <v>271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126</v>
      </c>
      <c r="AU195" s="19" t="s">
        <v>83</v>
      </c>
    </row>
    <row r="196" spans="1:51" s="14" customFormat="1" ht="12">
      <c r="A196" s="14"/>
      <c r="B196" s="236"/>
      <c r="C196" s="237"/>
      <c r="D196" s="226" t="s">
        <v>128</v>
      </c>
      <c r="E196" s="238" t="s">
        <v>19</v>
      </c>
      <c r="F196" s="239" t="s">
        <v>272</v>
      </c>
      <c r="G196" s="237"/>
      <c r="H196" s="238" t="s">
        <v>19</v>
      </c>
      <c r="I196" s="240"/>
      <c r="J196" s="237"/>
      <c r="K196" s="237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128</v>
      </c>
      <c r="AU196" s="245" t="s">
        <v>83</v>
      </c>
      <c r="AV196" s="14" t="s">
        <v>80</v>
      </c>
      <c r="AW196" s="14" t="s">
        <v>33</v>
      </c>
      <c r="AX196" s="14" t="s">
        <v>72</v>
      </c>
      <c r="AY196" s="245" t="s">
        <v>117</v>
      </c>
    </row>
    <row r="197" spans="1:51" s="13" customFormat="1" ht="12">
      <c r="A197" s="13"/>
      <c r="B197" s="224"/>
      <c r="C197" s="225"/>
      <c r="D197" s="226" t="s">
        <v>128</v>
      </c>
      <c r="E197" s="227" t="s">
        <v>19</v>
      </c>
      <c r="F197" s="228" t="s">
        <v>273</v>
      </c>
      <c r="G197" s="225"/>
      <c r="H197" s="229">
        <v>30</v>
      </c>
      <c r="I197" s="230"/>
      <c r="J197" s="225"/>
      <c r="K197" s="225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128</v>
      </c>
      <c r="AU197" s="235" t="s">
        <v>83</v>
      </c>
      <c r="AV197" s="13" t="s">
        <v>83</v>
      </c>
      <c r="AW197" s="13" t="s">
        <v>33</v>
      </c>
      <c r="AX197" s="13" t="s">
        <v>80</v>
      </c>
      <c r="AY197" s="235" t="s">
        <v>117</v>
      </c>
    </row>
    <row r="198" spans="1:65" s="2" customFormat="1" ht="16.5" customHeight="1">
      <c r="A198" s="40"/>
      <c r="B198" s="41"/>
      <c r="C198" s="257" t="s">
        <v>274</v>
      </c>
      <c r="D198" s="257" t="s">
        <v>234</v>
      </c>
      <c r="E198" s="258" t="s">
        <v>275</v>
      </c>
      <c r="F198" s="259" t="s">
        <v>276</v>
      </c>
      <c r="G198" s="260" t="s">
        <v>269</v>
      </c>
      <c r="H198" s="261">
        <v>30</v>
      </c>
      <c r="I198" s="262"/>
      <c r="J198" s="263">
        <f>ROUND(I198*H198,2)</f>
        <v>0</v>
      </c>
      <c r="K198" s="259" t="s">
        <v>123</v>
      </c>
      <c r="L198" s="264"/>
      <c r="M198" s="265" t="s">
        <v>19</v>
      </c>
      <c r="N198" s="266" t="s">
        <v>43</v>
      </c>
      <c r="O198" s="86"/>
      <c r="P198" s="215">
        <f>O198*H198</f>
        <v>0</v>
      </c>
      <c r="Q198" s="215">
        <v>0.0025</v>
      </c>
      <c r="R198" s="215">
        <f>Q198*H198</f>
        <v>0.075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176</v>
      </c>
      <c r="AT198" s="217" t="s">
        <v>234</v>
      </c>
      <c r="AU198" s="217" t="s">
        <v>83</v>
      </c>
      <c r="AY198" s="19" t="s">
        <v>117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80</v>
      </c>
      <c r="BK198" s="218">
        <f>ROUND(I198*H198,2)</f>
        <v>0</v>
      </c>
      <c r="BL198" s="19" t="s">
        <v>124</v>
      </c>
      <c r="BM198" s="217" t="s">
        <v>277</v>
      </c>
    </row>
    <row r="199" spans="1:65" s="2" customFormat="1" ht="16.5" customHeight="1">
      <c r="A199" s="40"/>
      <c r="B199" s="41"/>
      <c r="C199" s="206" t="s">
        <v>278</v>
      </c>
      <c r="D199" s="206" t="s">
        <v>119</v>
      </c>
      <c r="E199" s="207" t="s">
        <v>279</v>
      </c>
      <c r="F199" s="208" t="s">
        <v>280</v>
      </c>
      <c r="G199" s="209" t="s">
        <v>269</v>
      </c>
      <c r="H199" s="210">
        <v>152</v>
      </c>
      <c r="I199" s="211"/>
      <c r="J199" s="212">
        <f>ROUND(I199*H199,2)</f>
        <v>0</v>
      </c>
      <c r="K199" s="208" t="s">
        <v>123</v>
      </c>
      <c r="L199" s="46"/>
      <c r="M199" s="213" t="s">
        <v>19</v>
      </c>
      <c r="N199" s="214" t="s">
        <v>43</v>
      </c>
      <c r="O199" s="86"/>
      <c r="P199" s="215">
        <f>O199*H199</f>
        <v>0</v>
      </c>
      <c r="Q199" s="215">
        <v>0.00018</v>
      </c>
      <c r="R199" s="215">
        <f>Q199*H199</f>
        <v>0.027360000000000002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124</v>
      </c>
      <c r="AT199" s="217" t="s">
        <v>119</v>
      </c>
      <c r="AU199" s="217" t="s">
        <v>83</v>
      </c>
      <c r="AY199" s="19" t="s">
        <v>117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80</v>
      </c>
      <c r="BK199" s="218">
        <f>ROUND(I199*H199,2)</f>
        <v>0</v>
      </c>
      <c r="BL199" s="19" t="s">
        <v>124</v>
      </c>
      <c r="BM199" s="217" t="s">
        <v>281</v>
      </c>
    </row>
    <row r="200" spans="1:47" s="2" customFormat="1" ht="12">
      <c r="A200" s="40"/>
      <c r="B200" s="41"/>
      <c r="C200" s="42"/>
      <c r="D200" s="219" t="s">
        <v>126</v>
      </c>
      <c r="E200" s="42"/>
      <c r="F200" s="220" t="s">
        <v>282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126</v>
      </c>
      <c r="AU200" s="19" t="s">
        <v>83</v>
      </c>
    </row>
    <row r="201" spans="1:51" s="13" customFormat="1" ht="12">
      <c r="A201" s="13"/>
      <c r="B201" s="224"/>
      <c r="C201" s="225"/>
      <c r="D201" s="226" t="s">
        <v>128</v>
      </c>
      <c r="E201" s="227" t="s">
        <v>19</v>
      </c>
      <c r="F201" s="228" t="s">
        <v>283</v>
      </c>
      <c r="G201" s="225"/>
      <c r="H201" s="229">
        <v>152</v>
      </c>
      <c r="I201" s="230"/>
      <c r="J201" s="225"/>
      <c r="K201" s="225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128</v>
      </c>
      <c r="AU201" s="235" t="s">
        <v>83</v>
      </c>
      <c r="AV201" s="13" t="s">
        <v>83</v>
      </c>
      <c r="AW201" s="13" t="s">
        <v>33</v>
      </c>
      <c r="AX201" s="13" t="s">
        <v>80</v>
      </c>
      <c r="AY201" s="235" t="s">
        <v>117</v>
      </c>
    </row>
    <row r="202" spans="1:65" s="2" customFormat="1" ht="16.5" customHeight="1">
      <c r="A202" s="40"/>
      <c r="B202" s="41"/>
      <c r="C202" s="257" t="s">
        <v>284</v>
      </c>
      <c r="D202" s="257" t="s">
        <v>234</v>
      </c>
      <c r="E202" s="258" t="s">
        <v>285</v>
      </c>
      <c r="F202" s="259" t="s">
        <v>286</v>
      </c>
      <c r="G202" s="260" t="s">
        <v>269</v>
      </c>
      <c r="H202" s="261">
        <v>152</v>
      </c>
      <c r="I202" s="262"/>
      <c r="J202" s="263">
        <f>ROUND(I202*H202,2)</f>
        <v>0</v>
      </c>
      <c r="K202" s="259" t="s">
        <v>123</v>
      </c>
      <c r="L202" s="264"/>
      <c r="M202" s="265" t="s">
        <v>19</v>
      </c>
      <c r="N202" s="266" t="s">
        <v>43</v>
      </c>
      <c r="O202" s="86"/>
      <c r="P202" s="215">
        <f>O202*H202</f>
        <v>0</v>
      </c>
      <c r="Q202" s="215">
        <v>0.0004</v>
      </c>
      <c r="R202" s="215">
        <f>Q202*H202</f>
        <v>0.0608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176</v>
      </c>
      <c r="AT202" s="217" t="s">
        <v>234</v>
      </c>
      <c r="AU202" s="217" t="s">
        <v>83</v>
      </c>
      <c r="AY202" s="19" t="s">
        <v>117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80</v>
      </c>
      <c r="BK202" s="218">
        <f>ROUND(I202*H202,2)</f>
        <v>0</v>
      </c>
      <c r="BL202" s="19" t="s">
        <v>124</v>
      </c>
      <c r="BM202" s="217" t="s">
        <v>287</v>
      </c>
    </row>
    <row r="203" spans="1:65" s="2" customFormat="1" ht="21.75" customHeight="1">
      <c r="A203" s="40"/>
      <c r="B203" s="41"/>
      <c r="C203" s="206" t="s">
        <v>288</v>
      </c>
      <c r="D203" s="206" t="s">
        <v>119</v>
      </c>
      <c r="E203" s="207" t="s">
        <v>289</v>
      </c>
      <c r="F203" s="208" t="s">
        <v>290</v>
      </c>
      <c r="G203" s="209" t="s">
        <v>269</v>
      </c>
      <c r="H203" s="210">
        <v>30</v>
      </c>
      <c r="I203" s="211"/>
      <c r="J203" s="212">
        <f>ROUND(I203*H203,2)</f>
        <v>0</v>
      </c>
      <c r="K203" s="208" t="s">
        <v>123</v>
      </c>
      <c r="L203" s="46"/>
      <c r="M203" s="213" t="s">
        <v>19</v>
      </c>
      <c r="N203" s="214" t="s">
        <v>43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124</v>
      </c>
      <c r="AT203" s="217" t="s">
        <v>119</v>
      </c>
      <c r="AU203" s="217" t="s">
        <v>83</v>
      </c>
      <c r="AY203" s="19" t="s">
        <v>117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80</v>
      </c>
      <c r="BK203" s="218">
        <f>ROUND(I203*H203,2)</f>
        <v>0</v>
      </c>
      <c r="BL203" s="19" t="s">
        <v>124</v>
      </c>
      <c r="BM203" s="217" t="s">
        <v>291</v>
      </c>
    </row>
    <row r="204" spans="1:47" s="2" customFormat="1" ht="12">
      <c r="A204" s="40"/>
      <c r="B204" s="41"/>
      <c r="C204" s="42"/>
      <c r="D204" s="219" t="s">
        <v>126</v>
      </c>
      <c r="E204" s="42"/>
      <c r="F204" s="220" t="s">
        <v>292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126</v>
      </c>
      <c r="AU204" s="19" t="s">
        <v>83</v>
      </c>
    </row>
    <row r="205" spans="1:51" s="14" customFormat="1" ht="12">
      <c r="A205" s="14"/>
      <c r="B205" s="236"/>
      <c r="C205" s="237"/>
      <c r="D205" s="226" t="s">
        <v>128</v>
      </c>
      <c r="E205" s="238" t="s">
        <v>19</v>
      </c>
      <c r="F205" s="239" t="s">
        <v>293</v>
      </c>
      <c r="G205" s="237"/>
      <c r="H205" s="238" t="s">
        <v>19</v>
      </c>
      <c r="I205" s="240"/>
      <c r="J205" s="237"/>
      <c r="K205" s="237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128</v>
      </c>
      <c r="AU205" s="245" t="s">
        <v>83</v>
      </c>
      <c r="AV205" s="14" t="s">
        <v>80</v>
      </c>
      <c r="AW205" s="14" t="s">
        <v>33</v>
      </c>
      <c r="AX205" s="14" t="s">
        <v>72</v>
      </c>
      <c r="AY205" s="245" t="s">
        <v>117</v>
      </c>
    </row>
    <row r="206" spans="1:51" s="13" customFormat="1" ht="12">
      <c r="A206" s="13"/>
      <c r="B206" s="224"/>
      <c r="C206" s="225"/>
      <c r="D206" s="226" t="s">
        <v>128</v>
      </c>
      <c r="E206" s="227" t="s">
        <v>19</v>
      </c>
      <c r="F206" s="228" t="s">
        <v>294</v>
      </c>
      <c r="G206" s="225"/>
      <c r="H206" s="229">
        <v>6</v>
      </c>
      <c r="I206" s="230"/>
      <c r="J206" s="225"/>
      <c r="K206" s="225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128</v>
      </c>
      <c r="AU206" s="235" t="s">
        <v>83</v>
      </c>
      <c r="AV206" s="13" t="s">
        <v>83</v>
      </c>
      <c r="AW206" s="13" t="s">
        <v>33</v>
      </c>
      <c r="AX206" s="13" t="s">
        <v>72</v>
      </c>
      <c r="AY206" s="235" t="s">
        <v>117</v>
      </c>
    </row>
    <row r="207" spans="1:51" s="13" customFormat="1" ht="12">
      <c r="A207" s="13"/>
      <c r="B207" s="224"/>
      <c r="C207" s="225"/>
      <c r="D207" s="226" t="s">
        <v>128</v>
      </c>
      <c r="E207" s="227" t="s">
        <v>19</v>
      </c>
      <c r="F207" s="228" t="s">
        <v>295</v>
      </c>
      <c r="G207" s="225"/>
      <c r="H207" s="229">
        <v>4</v>
      </c>
      <c r="I207" s="230"/>
      <c r="J207" s="225"/>
      <c r="K207" s="225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128</v>
      </c>
      <c r="AU207" s="235" t="s">
        <v>83</v>
      </c>
      <c r="AV207" s="13" t="s">
        <v>83</v>
      </c>
      <c r="AW207" s="13" t="s">
        <v>33</v>
      </c>
      <c r="AX207" s="13" t="s">
        <v>72</v>
      </c>
      <c r="AY207" s="235" t="s">
        <v>117</v>
      </c>
    </row>
    <row r="208" spans="1:51" s="13" customFormat="1" ht="12">
      <c r="A208" s="13"/>
      <c r="B208" s="224"/>
      <c r="C208" s="225"/>
      <c r="D208" s="226" t="s">
        <v>128</v>
      </c>
      <c r="E208" s="227" t="s">
        <v>19</v>
      </c>
      <c r="F208" s="228" t="s">
        <v>296</v>
      </c>
      <c r="G208" s="225"/>
      <c r="H208" s="229">
        <v>4</v>
      </c>
      <c r="I208" s="230"/>
      <c r="J208" s="225"/>
      <c r="K208" s="225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128</v>
      </c>
      <c r="AU208" s="235" t="s">
        <v>83</v>
      </c>
      <c r="AV208" s="13" t="s">
        <v>83</v>
      </c>
      <c r="AW208" s="13" t="s">
        <v>33</v>
      </c>
      <c r="AX208" s="13" t="s">
        <v>72</v>
      </c>
      <c r="AY208" s="235" t="s">
        <v>117</v>
      </c>
    </row>
    <row r="209" spans="1:51" s="13" customFormat="1" ht="12">
      <c r="A209" s="13"/>
      <c r="B209" s="224"/>
      <c r="C209" s="225"/>
      <c r="D209" s="226" t="s">
        <v>128</v>
      </c>
      <c r="E209" s="227" t="s">
        <v>19</v>
      </c>
      <c r="F209" s="228" t="s">
        <v>297</v>
      </c>
      <c r="G209" s="225"/>
      <c r="H209" s="229">
        <v>2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128</v>
      </c>
      <c r="AU209" s="235" t="s">
        <v>83</v>
      </c>
      <c r="AV209" s="13" t="s">
        <v>83</v>
      </c>
      <c r="AW209" s="13" t="s">
        <v>33</v>
      </c>
      <c r="AX209" s="13" t="s">
        <v>72</v>
      </c>
      <c r="AY209" s="235" t="s">
        <v>117</v>
      </c>
    </row>
    <row r="210" spans="1:51" s="13" customFormat="1" ht="12">
      <c r="A210" s="13"/>
      <c r="B210" s="224"/>
      <c r="C210" s="225"/>
      <c r="D210" s="226" t="s">
        <v>128</v>
      </c>
      <c r="E210" s="227" t="s">
        <v>19</v>
      </c>
      <c r="F210" s="228" t="s">
        <v>298</v>
      </c>
      <c r="G210" s="225"/>
      <c r="H210" s="229">
        <v>4</v>
      </c>
      <c r="I210" s="230"/>
      <c r="J210" s="225"/>
      <c r="K210" s="225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128</v>
      </c>
      <c r="AU210" s="235" t="s">
        <v>83</v>
      </c>
      <c r="AV210" s="13" t="s">
        <v>83</v>
      </c>
      <c r="AW210" s="13" t="s">
        <v>33</v>
      </c>
      <c r="AX210" s="13" t="s">
        <v>72</v>
      </c>
      <c r="AY210" s="235" t="s">
        <v>117</v>
      </c>
    </row>
    <row r="211" spans="1:51" s="13" customFormat="1" ht="12">
      <c r="A211" s="13"/>
      <c r="B211" s="224"/>
      <c r="C211" s="225"/>
      <c r="D211" s="226" t="s">
        <v>128</v>
      </c>
      <c r="E211" s="227" t="s">
        <v>19</v>
      </c>
      <c r="F211" s="228" t="s">
        <v>299</v>
      </c>
      <c r="G211" s="225"/>
      <c r="H211" s="229">
        <v>4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128</v>
      </c>
      <c r="AU211" s="235" t="s">
        <v>83</v>
      </c>
      <c r="AV211" s="13" t="s">
        <v>83</v>
      </c>
      <c r="AW211" s="13" t="s">
        <v>33</v>
      </c>
      <c r="AX211" s="13" t="s">
        <v>72</v>
      </c>
      <c r="AY211" s="235" t="s">
        <v>117</v>
      </c>
    </row>
    <row r="212" spans="1:51" s="13" customFormat="1" ht="12">
      <c r="A212" s="13"/>
      <c r="B212" s="224"/>
      <c r="C212" s="225"/>
      <c r="D212" s="226" t="s">
        <v>128</v>
      </c>
      <c r="E212" s="227" t="s">
        <v>19</v>
      </c>
      <c r="F212" s="228" t="s">
        <v>300</v>
      </c>
      <c r="G212" s="225"/>
      <c r="H212" s="229">
        <v>2</v>
      </c>
      <c r="I212" s="230"/>
      <c r="J212" s="225"/>
      <c r="K212" s="225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128</v>
      </c>
      <c r="AU212" s="235" t="s">
        <v>83</v>
      </c>
      <c r="AV212" s="13" t="s">
        <v>83</v>
      </c>
      <c r="AW212" s="13" t="s">
        <v>33</v>
      </c>
      <c r="AX212" s="13" t="s">
        <v>72</v>
      </c>
      <c r="AY212" s="235" t="s">
        <v>117</v>
      </c>
    </row>
    <row r="213" spans="1:51" s="13" customFormat="1" ht="12">
      <c r="A213" s="13"/>
      <c r="B213" s="224"/>
      <c r="C213" s="225"/>
      <c r="D213" s="226" t="s">
        <v>128</v>
      </c>
      <c r="E213" s="227" t="s">
        <v>19</v>
      </c>
      <c r="F213" s="228" t="s">
        <v>301</v>
      </c>
      <c r="G213" s="225"/>
      <c r="H213" s="229">
        <v>4</v>
      </c>
      <c r="I213" s="230"/>
      <c r="J213" s="225"/>
      <c r="K213" s="225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128</v>
      </c>
      <c r="AU213" s="235" t="s">
        <v>83</v>
      </c>
      <c r="AV213" s="13" t="s">
        <v>83</v>
      </c>
      <c r="AW213" s="13" t="s">
        <v>33</v>
      </c>
      <c r="AX213" s="13" t="s">
        <v>72</v>
      </c>
      <c r="AY213" s="235" t="s">
        <v>117</v>
      </c>
    </row>
    <row r="214" spans="1:51" s="15" customFormat="1" ht="12">
      <c r="A214" s="15"/>
      <c r="B214" s="246"/>
      <c r="C214" s="247"/>
      <c r="D214" s="226" t="s">
        <v>128</v>
      </c>
      <c r="E214" s="248" t="s">
        <v>19</v>
      </c>
      <c r="F214" s="249" t="s">
        <v>151</v>
      </c>
      <c r="G214" s="247"/>
      <c r="H214" s="250">
        <v>30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6" t="s">
        <v>128</v>
      </c>
      <c r="AU214" s="256" t="s">
        <v>83</v>
      </c>
      <c r="AV214" s="15" t="s">
        <v>124</v>
      </c>
      <c r="AW214" s="15" t="s">
        <v>33</v>
      </c>
      <c r="AX214" s="15" t="s">
        <v>80</v>
      </c>
      <c r="AY214" s="256" t="s">
        <v>117</v>
      </c>
    </row>
    <row r="215" spans="1:65" s="2" customFormat="1" ht="24.15" customHeight="1">
      <c r="A215" s="40"/>
      <c r="B215" s="41"/>
      <c r="C215" s="206" t="s">
        <v>302</v>
      </c>
      <c r="D215" s="206" t="s">
        <v>119</v>
      </c>
      <c r="E215" s="207" t="s">
        <v>303</v>
      </c>
      <c r="F215" s="208" t="s">
        <v>304</v>
      </c>
      <c r="G215" s="209" t="s">
        <v>269</v>
      </c>
      <c r="H215" s="210">
        <v>1800</v>
      </c>
      <c r="I215" s="211"/>
      <c r="J215" s="212">
        <f>ROUND(I215*H215,2)</f>
        <v>0</v>
      </c>
      <c r="K215" s="208" t="s">
        <v>123</v>
      </c>
      <c r="L215" s="46"/>
      <c r="M215" s="213" t="s">
        <v>19</v>
      </c>
      <c r="N215" s="214" t="s">
        <v>43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124</v>
      </c>
      <c r="AT215" s="217" t="s">
        <v>119</v>
      </c>
      <c r="AU215" s="217" t="s">
        <v>83</v>
      </c>
      <c r="AY215" s="19" t="s">
        <v>117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80</v>
      </c>
      <c r="BK215" s="218">
        <f>ROUND(I215*H215,2)</f>
        <v>0</v>
      </c>
      <c r="BL215" s="19" t="s">
        <v>124</v>
      </c>
      <c r="BM215" s="217" t="s">
        <v>305</v>
      </c>
    </row>
    <row r="216" spans="1:47" s="2" customFormat="1" ht="12">
      <c r="A216" s="40"/>
      <c r="B216" s="41"/>
      <c r="C216" s="42"/>
      <c r="D216" s="219" t="s">
        <v>126</v>
      </c>
      <c r="E216" s="42"/>
      <c r="F216" s="220" t="s">
        <v>306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126</v>
      </c>
      <c r="AU216" s="19" t="s">
        <v>83</v>
      </c>
    </row>
    <row r="217" spans="1:51" s="14" customFormat="1" ht="12">
      <c r="A217" s="14"/>
      <c r="B217" s="236"/>
      <c r="C217" s="237"/>
      <c r="D217" s="226" t="s">
        <v>128</v>
      </c>
      <c r="E217" s="238" t="s">
        <v>19</v>
      </c>
      <c r="F217" s="239" t="s">
        <v>307</v>
      </c>
      <c r="G217" s="237"/>
      <c r="H217" s="238" t="s">
        <v>19</v>
      </c>
      <c r="I217" s="240"/>
      <c r="J217" s="237"/>
      <c r="K217" s="237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128</v>
      </c>
      <c r="AU217" s="245" t="s">
        <v>83</v>
      </c>
      <c r="AV217" s="14" t="s">
        <v>80</v>
      </c>
      <c r="AW217" s="14" t="s">
        <v>33</v>
      </c>
      <c r="AX217" s="14" t="s">
        <v>72</v>
      </c>
      <c r="AY217" s="245" t="s">
        <v>117</v>
      </c>
    </row>
    <row r="218" spans="1:51" s="13" customFormat="1" ht="12">
      <c r="A218" s="13"/>
      <c r="B218" s="224"/>
      <c r="C218" s="225"/>
      <c r="D218" s="226" t="s">
        <v>128</v>
      </c>
      <c r="E218" s="227" t="s">
        <v>19</v>
      </c>
      <c r="F218" s="228" t="s">
        <v>308</v>
      </c>
      <c r="G218" s="225"/>
      <c r="H218" s="229">
        <v>1800</v>
      </c>
      <c r="I218" s="230"/>
      <c r="J218" s="225"/>
      <c r="K218" s="225"/>
      <c r="L218" s="231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128</v>
      </c>
      <c r="AU218" s="235" t="s">
        <v>83</v>
      </c>
      <c r="AV218" s="13" t="s">
        <v>83</v>
      </c>
      <c r="AW218" s="13" t="s">
        <v>33</v>
      </c>
      <c r="AX218" s="13" t="s">
        <v>80</v>
      </c>
      <c r="AY218" s="235" t="s">
        <v>117</v>
      </c>
    </row>
    <row r="219" spans="1:65" s="2" customFormat="1" ht="16.5" customHeight="1">
      <c r="A219" s="40"/>
      <c r="B219" s="41"/>
      <c r="C219" s="206" t="s">
        <v>309</v>
      </c>
      <c r="D219" s="206" t="s">
        <v>119</v>
      </c>
      <c r="E219" s="207" t="s">
        <v>310</v>
      </c>
      <c r="F219" s="208" t="s">
        <v>311</v>
      </c>
      <c r="G219" s="209" t="s">
        <v>269</v>
      </c>
      <c r="H219" s="210">
        <v>40</v>
      </c>
      <c r="I219" s="211"/>
      <c r="J219" s="212">
        <f>ROUND(I219*H219,2)</f>
        <v>0</v>
      </c>
      <c r="K219" s="208" t="s">
        <v>123</v>
      </c>
      <c r="L219" s="46"/>
      <c r="M219" s="213" t="s">
        <v>19</v>
      </c>
      <c r="N219" s="214" t="s">
        <v>43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124</v>
      </c>
      <c r="AT219" s="217" t="s">
        <v>119</v>
      </c>
      <c r="AU219" s="217" t="s">
        <v>83</v>
      </c>
      <c r="AY219" s="19" t="s">
        <v>117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80</v>
      </c>
      <c r="BK219" s="218">
        <f>ROUND(I219*H219,2)</f>
        <v>0</v>
      </c>
      <c r="BL219" s="19" t="s">
        <v>124</v>
      </c>
      <c r="BM219" s="217" t="s">
        <v>312</v>
      </c>
    </row>
    <row r="220" spans="1:47" s="2" customFormat="1" ht="12">
      <c r="A220" s="40"/>
      <c r="B220" s="41"/>
      <c r="C220" s="42"/>
      <c r="D220" s="219" t="s">
        <v>126</v>
      </c>
      <c r="E220" s="42"/>
      <c r="F220" s="220" t="s">
        <v>313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126</v>
      </c>
      <c r="AU220" s="19" t="s">
        <v>83</v>
      </c>
    </row>
    <row r="221" spans="1:51" s="14" customFormat="1" ht="12">
      <c r="A221" s="14"/>
      <c r="B221" s="236"/>
      <c r="C221" s="237"/>
      <c r="D221" s="226" t="s">
        <v>128</v>
      </c>
      <c r="E221" s="238" t="s">
        <v>19</v>
      </c>
      <c r="F221" s="239" t="s">
        <v>293</v>
      </c>
      <c r="G221" s="237"/>
      <c r="H221" s="238" t="s">
        <v>19</v>
      </c>
      <c r="I221" s="240"/>
      <c r="J221" s="237"/>
      <c r="K221" s="237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128</v>
      </c>
      <c r="AU221" s="245" t="s">
        <v>83</v>
      </c>
      <c r="AV221" s="14" t="s">
        <v>80</v>
      </c>
      <c r="AW221" s="14" t="s">
        <v>33</v>
      </c>
      <c r="AX221" s="14" t="s">
        <v>72</v>
      </c>
      <c r="AY221" s="245" t="s">
        <v>117</v>
      </c>
    </row>
    <row r="222" spans="1:51" s="13" customFormat="1" ht="12">
      <c r="A222" s="13"/>
      <c r="B222" s="224"/>
      <c r="C222" s="225"/>
      <c r="D222" s="226" t="s">
        <v>128</v>
      </c>
      <c r="E222" s="227" t="s">
        <v>19</v>
      </c>
      <c r="F222" s="228" t="s">
        <v>314</v>
      </c>
      <c r="G222" s="225"/>
      <c r="H222" s="229">
        <v>40</v>
      </c>
      <c r="I222" s="230"/>
      <c r="J222" s="225"/>
      <c r="K222" s="225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128</v>
      </c>
      <c r="AU222" s="235" t="s">
        <v>83</v>
      </c>
      <c r="AV222" s="13" t="s">
        <v>83</v>
      </c>
      <c r="AW222" s="13" t="s">
        <v>33</v>
      </c>
      <c r="AX222" s="13" t="s">
        <v>80</v>
      </c>
      <c r="AY222" s="235" t="s">
        <v>117</v>
      </c>
    </row>
    <row r="223" spans="1:51" s="14" customFormat="1" ht="12">
      <c r="A223" s="14"/>
      <c r="B223" s="236"/>
      <c r="C223" s="237"/>
      <c r="D223" s="226" t="s">
        <v>128</v>
      </c>
      <c r="E223" s="238" t="s">
        <v>19</v>
      </c>
      <c r="F223" s="239" t="s">
        <v>315</v>
      </c>
      <c r="G223" s="237"/>
      <c r="H223" s="238" t="s">
        <v>19</v>
      </c>
      <c r="I223" s="240"/>
      <c r="J223" s="237"/>
      <c r="K223" s="237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128</v>
      </c>
      <c r="AU223" s="245" t="s">
        <v>83</v>
      </c>
      <c r="AV223" s="14" t="s">
        <v>80</v>
      </c>
      <c r="AW223" s="14" t="s">
        <v>33</v>
      </c>
      <c r="AX223" s="14" t="s">
        <v>72</v>
      </c>
      <c r="AY223" s="245" t="s">
        <v>117</v>
      </c>
    </row>
    <row r="224" spans="1:65" s="2" customFormat="1" ht="24.15" customHeight="1">
      <c r="A224" s="40"/>
      <c r="B224" s="41"/>
      <c r="C224" s="206" t="s">
        <v>316</v>
      </c>
      <c r="D224" s="206" t="s">
        <v>119</v>
      </c>
      <c r="E224" s="207" t="s">
        <v>317</v>
      </c>
      <c r="F224" s="208" t="s">
        <v>318</v>
      </c>
      <c r="G224" s="209" t="s">
        <v>269</v>
      </c>
      <c r="H224" s="210">
        <v>800</v>
      </c>
      <c r="I224" s="211"/>
      <c r="J224" s="212">
        <f>ROUND(I224*H224,2)</f>
        <v>0</v>
      </c>
      <c r="K224" s="208" t="s">
        <v>123</v>
      </c>
      <c r="L224" s="46"/>
      <c r="M224" s="213" t="s">
        <v>19</v>
      </c>
      <c r="N224" s="214" t="s">
        <v>43</v>
      </c>
      <c r="O224" s="86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124</v>
      </c>
      <c r="AT224" s="217" t="s">
        <v>119</v>
      </c>
      <c r="AU224" s="217" t="s">
        <v>83</v>
      </c>
      <c r="AY224" s="19" t="s">
        <v>117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80</v>
      </c>
      <c r="BK224" s="218">
        <f>ROUND(I224*H224,2)</f>
        <v>0</v>
      </c>
      <c r="BL224" s="19" t="s">
        <v>124</v>
      </c>
      <c r="BM224" s="217" t="s">
        <v>319</v>
      </c>
    </row>
    <row r="225" spans="1:47" s="2" customFormat="1" ht="12">
      <c r="A225" s="40"/>
      <c r="B225" s="41"/>
      <c r="C225" s="42"/>
      <c r="D225" s="219" t="s">
        <v>126</v>
      </c>
      <c r="E225" s="42"/>
      <c r="F225" s="220" t="s">
        <v>320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126</v>
      </c>
      <c r="AU225" s="19" t="s">
        <v>83</v>
      </c>
    </row>
    <row r="226" spans="1:51" s="14" customFormat="1" ht="12">
      <c r="A226" s="14"/>
      <c r="B226" s="236"/>
      <c r="C226" s="237"/>
      <c r="D226" s="226" t="s">
        <v>128</v>
      </c>
      <c r="E226" s="238" t="s">
        <v>19</v>
      </c>
      <c r="F226" s="239" t="s">
        <v>321</v>
      </c>
      <c r="G226" s="237"/>
      <c r="H226" s="238" t="s">
        <v>19</v>
      </c>
      <c r="I226" s="240"/>
      <c r="J226" s="237"/>
      <c r="K226" s="237"/>
      <c r="L226" s="241"/>
      <c r="M226" s="242"/>
      <c r="N226" s="243"/>
      <c r="O226" s="243"/>
      <c r="P226" s="243"/>
      <c r="Q226" s="243"/>
      <c r="R226" s="243"/>
      <c r="S226" s="243"/>
      <c r="T226" s="24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5" t="s">
        <v>128</v>
      </c>
      <c r="AU226" s="245" t="s">
        <v>83</v>
      </c>
      <c r="AV226" s="14" t="s">
        <v>80</v>
      </c>
      <c r="AW226" s="14" t="s">
        <v>33</v>
      </c>
      <c r="AX226" s="14" t="s">
        <v>72</v>
      </c>
      <c r="AY226" s="245" t="s">
        <v>117</v>
      </c>
    </row>
    <row r="227" spans="1:51" s="13" customFormat="1" ht="12">
      <c r="A227" s="13"/>
      <c r="B227" s="224"/>
      <c r="C227" s="225"/>
      <c r="D227" s="226" t="s">
        <v>128</v>
      </c>
      <c r="E227" s="227" t="s">
        <v>19</v>
      </c>
      <c r="F227" s="228" t="s">
        <v>322</v>
      </c>
      <c r="G227" s="225"/>
      <c r="H227" s="229">
        <v>800</v>
      </c>
      <c r="I227" s="230"/>
      <c r="J227" s="225"/>
      <c r="K227" s="225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128</v>
      </c>
      <c r="AU227" s="235" t="s">
        <v>83</v>
      </c>
      <c r="AV227" s="13" t="s">
        <v>83</v>
      </c>
      <c r="AW227" s="13" t="s">
        <v>33</v>
      </c>
      <c r="AX227" s="13" t="s">
        <v>80</v>
      </c>
      <c r="AY227" s="235" t="s">
        <v>117</v>
      </c>
    </row>
    <row r="228" spans="1:65" s="2" customFormat="1" ht="16.5" customHeight="1">
      <c r="A228" s="40"/>
      <c r="B228" s="41"/>
      <c r="C228" s="206" t="s">
        <v>323</v>
      </c>
      <c r="D228" s="206" t="s">
        <v>119</v>
      </c>
      <c r="E228" s="207" t="s">
        <v>324</v>
      </c>
      <c r="F228" s="208" t="s">
        <v>325</v>
      </c>
      <c r="G228" s="209" t="s">
        <v>269</v>
      </c>
      <c r="H228" s="210">
        <v>11</v>
      </c>
      <c r="I228" s="211"/>
      <c r="J228" s="212">
        <f>ROUND(I228*H228,2)</f>
        <v>0</v>
      </c>
      <c r="K228" s="208" t="s">
        <v>123</v>
      </c>
      <c r="L228" s="46"/>
      <c r="M228" s="213" t="s">
        <v>19</v>
      </c>
      <c r="N228" s="214" t="s">
        <v>43</v>
      </c>
      <c r="O228" s="86"/>
      <c r="P228" s="215">
        <f>O228*H228</f>
        <v>0</v>
      </c>
      <c r="Q228" s="215">
        <v>0.0007</v>
      </c>
      <c r="R228" s="215">
        <f>Q228*H228</f>
        <v>0.0077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124</v>
      </c>
      <c r="AT228" s="217" t="s">
        <v>119</v>
      </c>
      <c r="AU228" s="217" t="s">
        <v>83</v>
      </c>
      <c r="AY228" s="19" t="s">
        <v>117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80</v>
      </c>
      <c r="BK228" s="218">
        <f>ROUND(I228*H228,2)</f>
        <v>0</v>
      </c>
      <c r="BL228" s="19" t="s">
        <v>124</v>
      </c>
      <c r="BM228" s="217" t="s">
        <v>326</v>
      </c>
    </row>
    <row r="229" spans="1:47" s="2" customFormat="1" ht="12">
      <c r="A229" s="40"/>
      <c r="B229" s="41"/>
      <c r="C229" s="42"/>
      <c r="D229" s="219" t="s">
        <v>126</v>
      </c>
      <c r="E229" s="42"/>
      <c r="F229" s="220" t="s">
        <v>327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126</v>
      </c>
      <c r="AU229" s="19" t="s">
        <v>83</v>
      </c>
    </row>
    <row r="230" spans="1:51" s="14" customFormat="1" ht="12">
      <c r="A230" s="14"/>
      <c r="B230" s="236"/>
      <c r="C230" s="237"/>
      <c r="D230" s="226" t="s">
        <v>128</v>
      </c>
      <c r="E230" s="238" t="s">
        <v>19</v>
      </c>
      <c r="F230" s="239" t="s">
        <v>328</v>
      </c>
      <c r="G230" s="237"/>
      <c r="H230" s="238" t="s">
        <v>19</v>
      </c>
      <c r="I230" s="240"/>
      <c r="J230" s="237"/>
      <c r="K230" s="237"/>
      <c r="L230" s="241"/>
      <c r="M230" s="242"/>
      <c r="N230" s="243"/>
      <c r="O230" s="243"/>
      <c r="P230" s="243"/>
      <c r="Q230" s="243"/>
      <c r="R230" s="243"/>
      <c r="S230" s="243"/>
      <c r="T230" s="24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5" t="s">
        <v>128</v>
      </c>
      <c r="AU230" s="245" t="s">
        <v>83</v>
      </c>
      <c r="AV230" s="14" t="s">
        <v>80</v>
      </c>
      <c r="AW230" s="14" t="s">
        <v>33</v>
      </c>
      <c r="AX230" s="14" t="s">
        <v>72</v>
      </c>
      <c r="AY230" s="245" t="s">
        <v>117</v>
      </c>
    </row>
    <row r="231" spans="1:51" s="13" customFormat="1" ht="12">
      <c r="A231" s="13"/>
      <c r="B231" s="224"/>
      <c r="C231" s="225"/>
      <c r="D231" s="226" t="s">
        <v>128</v>
      </c>
      <c r="E231" s="227" t="s">
        <v>19</v>
      </c>
      <c r="F231" s="228" t="s">
        <v>329</v>
      </c>
      <c r="G231" s="225"/>
      <c r="H231" s="229">
        <v>1</v>
      </c>
      <c r="I231" s="230"/>
      <c r="J231" s="225"/>
      <c r="K231" s="225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128</v>
      </c>
      <c r="AU231" s="235" t="s">
        <v>83</v>
      </c>
      <c r="AV231" s="13" t="s">
        <v>83</v>
      </c>
      <c r="AW231" s="13" t="s">
        <v>33</v>
      </c>
      <c r="AX231" s="13" t="s">
        <v>72</v>
      </c>
      <c r="AY231" s="235" t="s">
        <v>117</v>
      </c>
    </row>
    <row r="232" spans="1:51" s="13" customFormat="1" ht="12">
      <c r="A232" s="13"/>
      <c r="B232" s="224"/>
      <c r="C232" s="225"/>
      <c r="D232" s="226" t="s">
        <v>128</v>
      </c>
      <c r="E232" s="227" t="s">
        <v>19</v>
      </c>
      <c r="F232" s="228" t="s">
        <v>330</v>
      </c>
      <c r="G232" s="225"/>
      <c r="H232" s="229">
        <v>1</v>
      </c>
      <c r="I232" s="230"/>
      <c r="J232" s="225"/>
      <c r="K232" s="225"/>
      <c r="L232" s="231"/>
      <c r="M232" s="232"/>
      <c r="N232" s="233"/>
      <c r="O232" s="233"/>
      <c r="P232" s="233"/>
      <c r="Q232" s="233"/>
      <c r="R232" s="233"/>
      <c r="S232" s="233"/>
      <c r="T232" s="23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5" t="s">
        <v>128</v>
      </c>
      <c r="AU232" s="235" t="s">
        <v>83</v>
      </c>
      <c r="AV232" s="13" t="s">
        <v>83</v>
      </c>
      <c r="AW232" s="13" t="s">
        <v>33</v>
      </c>
      <c r="AX232" s="13" t="s">
        <v>72</v>
      </c>
      <c r="AY232" s="235" t="s">
        <v>117</v>
      </c>
    </row>
    <row r="233" spans="1:51" s="13" customFormat="1" ht="12">
      <c r="A233" s="13"/>
      <c r="B233" s="224"/>
      <c r="C233" s="225"/>
      <c r="D233" s="226" t="s">
        <v>128</v>
      </c>
      <c r="E233" s="227" t="s">
        <v>19</v>
      </c>
      <c r="F233" s="228" t="s">
        <v>331</v>
      </c>
      <c r="G233" s="225"/>
      <c r="H233" s="229">
        <v>1</v>
      </c>
      <c r="I233" s="230"/>
      <c r="J233" s="225"/>
      <c r="K233" s="225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128</v>
      </c>
      <c r="AU233" s="235" t="s">
        <v>83</v>
      </c>
      <c r="AV233" s="13" t="s">
        <v>83</v>
      </c>
      <c r="AW233" s="13" t="s">
        <v>33</v>
      </c>
      <c r="AX233" s="13" t="s">
        <v>72</v>
      </c>
      <c r="AY233" s="235" t="s">
        <v>117</v>
      </c>
    </row>
    <row r="234" spans="1:51" s="13" customFormat="1" ht="12">
      <c r="A234" s="13"/>
      <c r="B234" s="224"/>
      <c r="C234" s="225"/>
      <c r="D234" s="226" t="s">
        <v>128</v>
      </c>
      <c r="E234" s="227" t="s">
        <v>19</v>
      </c>
      <c r="F234" s="228" t="s">
        <v>332</v>
      </c>
      <c r="G234" s="225"/>
      <c r="H234" s="229">
        <v>8</v>
      </c>
      <c r="I234" s="230"/>
      <c r="J234" s="225"/>
      <c r="K234" s="225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128</v>
      </c>
      <c r="AU234" s="235" t="s">
        <v>83</v>
      </c>
      <c r="AV234" s="13" t="s">
        <v>83</v>
      </c>
      <c r="AW234" s="13" t="s">
        <v>33</v>
      </c>
      <c r="AX234" s="13" t="s">
        <v>72</v>
      </c>
      <c r="AY234" s="235" t="s">
        <v>117</v>
      </c>
    </row>
    <row r="235" spans="1:51" s="15" customFormat="1" ht="12">
      <c r="A235" s="15"/>
      <c r="B235" s="246"/>
      <c r="C235" s="247"/>
      <c r="D235" s="226" t="s">
        <v>128</v>
      </c>
      <c r="E235" s="248" t="s">
        <v>19</v>
      </c>
      <c r="F235" s="249" t="s">
        <v>151</v>
      </c>
      <c r="G235" s="247"/>
      <c r="H235" s="250">
        <v>11</v>
      </c>
      <c r="I235" s="251"/>
      <c r="J235" s="247"/>
      <c r="K235" s="247"/>
      <c r="L235" s="252"/>
      <c r="M235" s="253"/>
      <c r="N235" s="254"/>
      <c r="O235" s="254"/>
      <c r="P235" s="254"/>
      <c r="Q235" s="254"/>
      <c r="R235" s="254"/>
      <c r="S235" s="254"/>
      <c r="T235" s="25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6" t="s">
        <v>128</v>
      </c>
      <c r="AU235" s="256" t="s">
        <v>83</v>
      </c>
      <c r="AV235" s="15" t="s">
        <v>124</v>
      </c>
      <c r="AW235" s="15" t="s">
        <v>33</v>
      </c>
      <c r="AX235" s="15" t="s">
        <v>80</v>
      </c>
      <c r="AY235" s="256" t="s">
        <v>117</v>
      </c>
    </row>
    <row r="236" spans="1:65" s="2" customFormat="1" ht="16.5" customHeight="1">
      <c r="A236" s="40"/>
      <c r="B236" s="41"/>
      <c r="C236" s="257" t="s">
        <v>333</v>
      </c>
      <c r="D236" s="257" t="s">
        <v>234</v>
      </c>
      <c r="E236" s="258" t="s">
        <v>334</v>
      </c>
      <c r="F236" s="259" t="s">
        <v>335</v>
      </c>
      <c r="G236" s="260" t="s">
        <v>269</v>
      </c>
      <c r="H236" s="261">
        <v>2</v>
      </c>
      <c r="I236" s="262"/>
      <c r="J236" s="263">
        <f>ROUND(I236*H236,2)</f>
        <v>0</v>
      </c>
      <c r="K236" s="259" t="s">
        <v>123</v>
      </c>
      <c r="L236" s="264"/>
      <c r="M236" s="265" t="s">
        <v>19</v>
      </c>
      <c r="N236" s="266" t="s">
        <v>43</v>
      </c>
      <c r="O236" s="86"/>
      <c r="P236" s="215">
        <f>O236*H236</f>
        <v>0</v>
      </c>
      <c r="Q236" s="215">
        <v>0.004</v>
      </c>
      <c r="R236" s="215">
        <f>Q236*H236</f>
        <v>0.008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176</v>
      </c>
      <c r="AT236" s="217" t="s">
        <v>234</v>
      </c>
      <c r="AU236" s="217" t="s">
        <v>83</v>
      </c>
      <c r="AY236" s="19" t="s">
        <v>117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80</v>
      </c>
      <c r="BK236" s="218">
        <f>ROUND(I236*H236,2)</f>
        <v>0</v>
      </c>
      <c r="BL236" s="19" t="s">
        <v>124</v>
      </c>
      <c r="BM236" s="217" t="s">
        <v>336</v>
      </c>
    </row>
    <row r="237" spans="1:51" s="14" customFormat="1" ht="12">
      <c r="A237" s="14"/>
      <c r="B237" s="236"/>
      <c r="C237" s="237"/>
      <c r="D237" s="226" t="s">
        <v>128</v>
      </c>
      <c r="E237" s="238" t="s">
        <v>19</v>
      </c>
      <c r="F237" s="239" t="s">
        <v>337</v>
      </c>
      <c r="G237" s="237"/>
      <c r="H237" s="238" t="s">
        <v>19</v>
      </c>
      <c r="I237" s="240"/>
      <c r="J237" s="237"/>
      <c r="K237" s="237"/>
      <c r="L237" s="241"/>
      <c r="M237" s="242"/>
      <c r="N237" s="243"/>
      <c r="O237" s="243"/>
      <c r="P237" s="243"/>
      <c r="Q237" s="243"/>
      <c r="R237" s="243"/>
      <c r="S237" s="243"/>
      <c r="T237" s="24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5" t="s">
        <v>128</v>
      </c>
      <c r="AU237" s="245" t="s">
        <v>83</v>
      </c>
      <c r="AV237" s="14" t="s">
        <v>80</v>
      </c>
      <c r="AW237" s="14" t="s">
        <v>33</v>
      </c>
      <c r="AX237" s="14" t="s">
        <v>72</v>
      </c>
      <c r="AY237" s="245" t="s">
        <v>117</v>
      </c>
    </row>
    <row r="238" spans="1:51" s="13" customFormat="1" ht="12">
      <c r="A238" s="13"/>
      <c r="B238" s="224"/>
      <c r="C238" s="225"/>
      <c r="D238" s="226" t="s">
        <v>128</v>
      </c>
      <c r="E238" s="227" t="s">
        <v>19</v>
      </c>
      <c r="F238" s="228" t="s">
        <v>329</v>
      </c>
      <c r="G238" s="225"/>
      <c r="H238" s="229">
        <v>1</v>
      </c>
      <c r="I238" s="230"/>
      <c r="J238" s="225"/>
      <c r="K238" s="225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128</v>
      </c>
      <c r="AU238" s="235" t="s">
        <v>83</v>
      </c>
      <c r="AV238" s="13" t="s">
        <v>83</v>
      </c>
      <c r="AW238" s="13" t="s">
        <v>33</v>
      </c>
      <c r="AX238" s="13" t="s">
        <v>72</v>
      </c>
      <c r="AY238" s="235" t="s">
        <v>117</v>
      </c>
    </row>
    <row r="239" spans="1:51" s="13" customFormat="1" ht="12">
      <c r="A239" s="13"/>
      <c r="B239" s="224"/>
      <c r="C239" s="225"/>
      <c r="D239" s="226" t="s">
        <v>128</v>
      </c>
      <c r="E239" s="227" t="s">
        <v>19</v>
      </c>
      <c r="F239" s="228" t="s">
        <v>330</v>
      </c>
      <c r="G239" s="225"/>
      <c r="H239" s="229">
        <v>1</v>
      </c>
      <c r="I239" s="230"/>
      <c r="J239" s="225"/>
      <c r="K239" s="225"/>
      <c r="L239" s="231"/>
      <c r="M239" s="232"/>
      <c r="N239" s="233"/>
      <c r="O239" s="233"/>
      <c r="P239" s="233"/>
      <c r="Q239" s="233"/>
      <c r="R239" s="233"/>
      <c r="S239" s="233"/>
      <c r="T239" s="23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5" t="s">
        <v>128</v>
      </c>
      <c r="AU239" s="235" t="s">
        <v>83</v>
      </c>
      <c r="AV239" s="13" t="s">
        <v>83</v>
      </c>
      <c r="AW239" s="13" t="s">
        <v>33</v>
      </c>
      <c r="AX239" s="13" t="s">
        <v>72</v>
      </c>
      <c r="AY239" s="235" t="s">
        <v>117</v>
      </c>
    </row>
    <row r="240" spans="1:51" s="15" customFormat="1" ht="12">
      <c r="A240" s="15"/>
      <c r="B240" s="246"/>
      <c r="C240" s="247"/>
      <c r="D240" s="226" t="s">
        <v>128</v>
      </c>
      <c r="E240" s="248" t="s">
        <v>19</v>
      </c>
      <c r="F240" s="249" t="s">
        <v>151</v>
      </c>
      <c r="G240" s="247"/>
      <c r="H240" s="250">
        <v>2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6" t="s">
        <v>128</v>
      </c>
      <c r="AU240" s="256" t="s">
        <v>83</v>
      </c>
      <c r="AV240" s="15" t="s">
        <v>124</v>
      </c>
      <c r="AW240" s="15" t="s">
        <v>33</v>
      </c>
      <c r="AX240" s="15" t="s">
        <v>80</v>
      </c>
      <c r="AY240" s="256" t="s">
        <v>117</v>
      </c>
    </row>
    <row r="241" spans="1:65" s="2" customFormat="1" ht="16.5" customHeight="1">
      <c r="A241" s="40"/>
      <c r="B241" s="41"/>
      <c r="C241" s="257" t="s">
        <v>338</v>
      </c>
      <c r="D241" s="257" t="s">
        <v>234</v>
      </c>
      <c r="E241" s="258" t="s">
        <v>339</v>
      </c>
      <c r="F241" s="259" t="s">
        <v>340</v>
      </c>
      <c r="G241" s="260" t="s">
        <v>269</v>
      </c>
      <c r="H241" s="261">
        <v>1</v>
      </c>
      <c r="I241" s="262"/>
      <c r="J241" s="263">
        <f>ROUND(I241*H241,2)</f>
        <v>0</v>
      </c>
      <c r="K241" s="259" t="s">
        <v>123</v>
      </c>
      <c r="L241" s="264"/>
      <c r="M241" s="265" t="s">
        <v>19</v>
      </c>
      <c r="N241" s="266" t="s">
        <v>43</v>
      </c>
      <c r="O241" s="86"/>
      <c r="P241" s="215">
        <f>O241*H241</f>
        <v>0</v>
      </c>
      <c r="Q241" s="215">
        <v>0.0025</v>
      </c>
      <c r="R241" s="215">
        <f>Q241*H241</f>
        <v>0.0025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176</v>
      </c>
      <c r="AT241" s="217" t="s">
        <v>234</v>
      </c>
      <c r="AU241" s="217" t="s">
        <v>83</v>
      </c>
      <c r="AY241" s="19" t="s">
        <v>117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80</v>
      </c>
      <c r="BK241" s="218">
        <f>ROUND(I241*H241,2)</f>
        <v>0</v>
      </c>
      <c r="BL241" s="19" t="s">
        <v>124</v>
      </c>
      <c r="BM241" s="217" t="s">
        <v>341</v>
      </c>
    </row>
    <row r="242" spans="1:51" s="14" customFormat="1" ht="12">
      <c r="A242" s="14"/>
      <c r="B242" s="236"/>
      <c r="C242" s="237"/>
      <c r="D242" s="226" t="s">
        <v>128</v>
      </c>
      <c r="E242" s="238" t="s">
        <v>19</v>
      </c>
      <c r="F242" s="239" t="s">
        <v>337</v>
      </c>
      <c r="G242" s="237"/>
      <c r="H242" s="238" t="s">
        <v>19</v>
      </c>
      <c r="I242" s="240"/>
      <c r="J242" s="237"/>
      <c r="K242" s="237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128</v>
      </c>
      <c r="AU242" s="245" t="s">
        <v>83</v>
      </c>
      <c r="AV242" s="14" t="s">
        <v>80</v>
      </c>
      <c r="AW242" s="14" t="s">
        <v>33</v>
      </c>
      <c r="AX242" s="14" t="s">
        <v>72</v>
      </c>
      <c r="AY242" s="245" t="s">
        <v>117</v>
      </c>
    </row>
    <row r="243" spans="1:51" s="13" customFormat="1" ht="12">
      <c r="A243" s="13"/>
      <c r="B243" s="224"/>
      <c r="C243" s="225"/>
      <c r="D243" s="226" t="s">
        <v>128</v>
      </c>
      <c r="E243" s="227" t="s">
        <v>19</v>
      </c>
      <c r="F243" s="228" t="s">
        <v>331</v>
      </c>
      <c r="G243" s="225"/>
      <c r="H243" s="229">
        <v>1</v>
      </c>
      <c r="I243" s="230"/>
      <c r="J243" s="225"/>
      <c r="K243" s="225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128</v>
      </c>
      <c r="AU243" s="235" t="s">
        <v>83</v>
      </c>
      <c r="AV243" s="13" t="s">
        <v>83</v>
      </c>
      <c r="AW243" s="13" t="s">
        <v>33</v>
      </c>
      <c r="AX243" s="13" t="s">
        <v>80</v>
      </c>
      <c r="AY243" s="235" t="s">
        <v>117</v>
      </c>
    </row>
    <row r="244" spans="1:65" s="2" customFormat="1" ht="16.5" customHeight="1">
      <c r="A244" s="40"/>
      <c r="B244" s="41"/>
      <c r="C244" s="257" t="s">
        <v>342</v>
      </c>
      <c r="D244" s="257" t="s">
        <v>234</v>
      </c>
      <c r="E244" s="258" t="s">
        <v>343</v>
      </c>
      <c r="F244" s="259" t="s">
        <v>344</v>
      </c>
      <c r="G244" s="260" t="s">
        <v>269</v>
      </c>
      <c r="H244" s="261">
        <v>8</v>
      </c>
      <c r="I244" s="262"/>
      <c r="J244" s="263">
        <f>ROUND(I244*H244,2)</f>
        <v>0</v>
      </c>
      <c r="K244" s="259" t="s">
        <v>123</v>
      </c>
      <c r="L244" s="264"/>
      <c r="M244" s="265" t="s">
        <v>19</v>
      </c>
      <c r="N244" s="266" t="s">
        <v>43</v>
      </c>
      <c r="O244" s="86"/>
      <c r="P244" s="215">
        <f>O244*H244</f>
        <v>0</v>
      </c>
      <c r="Q244" s="215">
        <v>0.0025</v>
      </c>
      <c r="R244" s="215">
        <f>Q244*H244</f>
        <v>0.02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176</v>
      </c>
      <c r="AT244" s="217" t="s">
        <v>234</v>
      </c>
      <c r="AU244" s="217" t="s">
        <v>83</v>
      </c>
      <c r="AY244" s="19" t="s">
        <v>117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124</v>
      </c>
      <c r="BM244" s="217" t="s">
        <v>345</v>
      </c>
    </row>
    <row r="245" spans="1:51" s="14" customFormat="1" ht="12">
      <c r="A245" s="14"/>
      <c r="B245" s="236"/>
      <c r="C245" s="237"/>
      <c r="D245" s="226" t="s">
        <v>128</v>
      </c>
      <c r="E245" s="238" t="s">
        <v>19</v>
      </c>
      <c r="F245" s="239" t="s">
        <v>337</v>
      </c>
      <c r="G245" s="237"/>
      <c r="H245" s="238" t="s">
        <v>19</v>
      </c>
      <c r="I245" s="240"/>
      <c r="J245" s="237"/>
      <c r="K245" s="237"/>
      <c r="L245" s="241"/>
      <c r="M245" s="242"/>
      <c r="N245" s="243"/>
      <c r="O245" s="243"/>
      <c r="P245" s="243"/>
      <c r="Q245" s="243"/>
      <c r="R245" s="243"/>
      <c r="S245" s="243"/>
      <c r="T245" s="24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5" t="s">
        <v>128</v>
      </c>
      <c r="AU245" s="245" t="s">
        <v>83</v>
      </c>
      <c r="AV245" s="14" t="s">
        <v>80</v>
      </c>
      <c r="AW245" s="14" t="s">
        <v>33</v>
      </c>
      <c r="AX245" s="14" t="s">
        <v>72</v>
      </c>
      <c r="AY245" s="245" t="s">
        <v>117</v>
      </c>
    </row>
    <row r="246" spans="1:51" s="13" customFormat="1" ht="12">
      <c r="A246" s="13"/>
      <c r="B246" s="224"/>
      <c r="C246" s="225"/>
      <c r="D246" s="226" t="s">
        <v>128</v>
      </c>
      <c r="E246" s="227" t="s">
        <v>19</v>
      </c>
      <c r="F246" s="228" t="s">
        <v>332</v>
      </c>
      <c r="G246" s="225"/>
      <c r="H246" s="229">
        <v>8</v>
      </c>
      <c r="I246" s="230"/>
      <c r="J246" s="225"/>
      <c r="K246" s="225"/>
      <c r="L246" s="231"/>
      <c r="M246" s="232"/>
      <c r="N246" s="233"/>
      <c r="O246" s="233"/>
      <c r="P246" s="233"/>
      <c r="Q246" s="233"/>
      <c r="R246" s="233"/>
      <c r="S246" s="233"/>
      <c r="T246" s="23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5" t="s">
        <v>128</v>
      </c>
      <c r="AU246" s="235" t="s">
        <v>83</v>
      </c>
      <c r="AV246" s="13" t="s">
        <v>83</v>
      </c>
      <c r="AW246" s="13" t="s">
        <v>33</v>
      </c>
      <c r="AX246" s="13" t="s">
        <v>80</v>
      </c>
      <c r="AY246" s="235" t="s">
        <v>117</v>
      </c>
    </row>
    <row r="247" spans="1:65" s="2" customFormat="1" ht="16.5" customHeight="1">
      <c r="A247" s="40"/>
      <c r="B247" s="41"/>
      <c r="C247" s="206" t="s">
        <v>346</v>
      </c>
      <c r="D247" s="206" t="s">
        <v>119</v>
      </c>
      <c r="E247" s="207" t="s">
        <v>347</v>
      </c>
      <c r="F247" s="208" t="s">
        <v>348</v>
      </c>
      <c r="G247" s="209" t="s">
        <v>269</v>
      </c>
      <c r="H247" s="210">
        <v>1</v>
      </c>
      <c r="I247" s="211"/>
      <c r="J247" s="212">
        <f>ROUND(I247*H247,2)</f>
        <v>0</v>
      </c>
      <c r="K247" s="208" t="s">
        <v>123</v>
      </c>
      <c r="L247" s="46"/>
      <c r="M247" s="213" t="s">
        <v>19</v>
      </c>
      <c r="N247" s="214" t="s">
        <v>43</v>
      </c>
      <c r="O247" s="86"/>
      <c r="P247" s="215">
        <f>O247*H247</f>
        <v>0</v>
      </c>
      <c r="Q247" s="215">
        <v>0.00105</v>
      </c>
      <c r="R247" s="215">
        <f>Q247*H247</f>
        <v>0.00105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124</v>
      </c>
      <c r="AT247" s="217" t="s">
        <v>119</v>
      </c>
      <c r="AU247" s="217" t="s">
        <v>83</v>
      </c>
      <c r="AY247" s="19" t="s">
        <v>117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80</v>
      </c>
      <c r="BK247" s="218">
        <f>ROUND(I247*H247,2)</f>
        <v>0</v>
      </c>
      <c r="BL247" s="19" t="s">
        <v>124</v>
      </c>
      <c r="BM247" s="217" t="s">
        <v>349</v>
      </c>
    </row>
    <row r="248" spans="1:47" s="2" customFormat="1" ht="12">
      <c r="A248" s="40"/>
      <c r="B248" s="41"/>
      <c r="C248" s="42"/>
      <c r="D248" s="219" t="s">
        <v>126</v>
      </c>
      <c r="E248" s="42"/>
      <c r="F248" s="220" t="s">
        <v>350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126</v>
      </c>
      <c r="AU248" s="19" t="s">
        <v>83</v>
      </c>
    </row>
    <row r="249" spans="1:51" s="14" customFormat="1" ht="12">
      <c r="A249" s="14"/>
      <c r="B249" s="236"/>
      <c r="C249" s="237"/>
      <c r="D249" s="226" t="s">
        <v>128</v>
      </c>
      <c r="E249" s="238" t="s">
        <v>19</v>
      </c>
      <c r="F249" s="239" t="s">
        <v>328</v>
      </c>
      <c r="G249" s="237"/>
      <c r="H249" s="238" t="s">
        <v>19</v>
      </c>
      <c r="I249" s="240"/>
      <c r="J249" s="237"/>
      <c r="K249" s="237"/>
      <c r="L249" s="241"/>
      <c r="M249" s="242"/>
      <c r="N249" s="243"/>
      <c r="O249" s="243"/>
      <c r="P249" s="243"/>
      <c r="Q249" s="243"/>
      <c r="R249" s="243"/>
      <c r="S249" s="243"/>
      <c r="T249" s="24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5" t="s">
        <v>128</v>
      </c>
      <c r="AU249" s="245" t="s">
        <v>83</v>
      </c>
      <c r="AV249" s="14" t="s">
        <v>80</v>
      </c>
      <c r="AW249" s="14" t="s">
        <v>33</v>
      </c>
      <c r="AX249" s="14" t="s">
        <v>72</v>
      </c>
      <c r="AY249" s="245" t="s">
        <v>117</v>
      </c>
    </row>
    <row r="250" spans="1:51" s="13" customFormat="1" ht="12">
      <c r="A250" s="13"/>
      <c r="B250" s="224"/>
      <c r="C250" s="225"/>
      <c r="D250" s="226" t="s">
        <v>128</v>
      </c>
      <c r="E250" s="227" t="s">
        <v>19</v>
      </c>
      <c r="F250" s="228" t="s">
        <v>351</v>
      </c>
      <c r="G250" s="225"/>
      <c r="H250" s="229">
        <v>1</v>
      </c>
      <c r="I250" s="230"/>
      <c r="J250" s="225"/>
      <c r="K250" s="225"/>
      <c r="L250" s="231"/>
      <c r="M250" s="232"/>
      <c r="N250" s="233"/>
      <c r="O250" s="233"/>
      <c r="P250" s="233"/>
      <c r="Q250" s="233"/>
      <c r="R250" s="233"/>
      <c r="S250" s="233"/>
      <c r="T250" s="23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5" t="s">
        <v>128</v>
      </c>
      <c r="AU250" s="235" t="s">
        <v>83</v>
      </c>
      <c r="AV250" s="13" t="s">
        <v>83</v>
      </c>
      <c r="AW250" s="13" t="s">
        <v>33</v>
      </c>
      <c r="AX250" s="13" t="s">
        <v>80</v>
      </c>
      <c r="AY250" s="235" t="s">
        <v>117</v>
      </c>
    </row>
    <row r="251" spans="1:65" s="2" customFormat="1" ht="16.5" customHeight="1">
      <c r="A251" s="40"/>
      <c r="B251" s="41"/>
      <c r="C251" s="257" t="s">
        <v>352</v>
      </c>
      <c r="D251" s="257" t="s">
        <v>234</v>
      </c>
      <c r="E251" s="258" t="s">
        <v>353</v>
      </c>
      <c r="F251" s="259" t="s">
        <v>354</v>
      </c>
      <c r="G251" s="260" t="s">
        <v>269</v>
      </c>
      <c r="H251" s="261">
        <v>1</v>
      </c>
      <c r="I251" s="262"/>
      <c r="J251" s="263">
        <f>ROUND(I251*H251,2)</f>
        <v>0</v>
      </c>
      <c r="K251" s="259" t="s">
        <v>123</v>
      </c>
      <c r="L251" s="264"/>
      <c r="M251" s="265" t="s">
        <v>19</v>
      </c>
      <c r="N251" s="266" t="s">
        <v>43</v>
      </c>
      <c r="O251" s="86"/>
      <c r="P251" s="215">
        <f>O251*H251</f>
        <v>0</v>
      </c>
      <c r="Q251" s="215">
        <v>0.0155</v>
      </c>
      <c r="R251" s="215">
        <f>Q251*H251</f>
        <v>0.0155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176</v>
      </c>
      <c r="AT251" s="217" t="s">
        <v>234</v>
      </c>
      <c r="AU251" s="217" t="s">
        <v>83</v>
      </c>
      <c r="AY251" s="19" t="s">
        <v>117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80</v>
      </c>
      <c r="BK251" s="218">
        <f>ROUND(I251*H251,2)</f>
        <v>0</v>
      </c>
      <c r="BL251" s="19" t="s">
        <v>124</v>
      </c>
      <c r="BM251" s="217" t="s">
        <v>355</v>
      </c>
    </row>
    <row r="252" spans="1:65" s="2" customFormat="1" ht="16.5" customHeight="1">
      <c r="A252" s="40"/>
      <c r="B252" s="41"/>
      <c r="C252" s="206" t="s">
        <v>356</v>
      </c>
      <c r="D252" s="206" t="s">
        <v>119</v>
      </c>
      <c r="E252" s="207" t="s">
        <v>357</v>
      </c>
      <c r="F252" s="208" t="s">
        <v>358</v>
      </c>
      <c r="G252" s="209" t="s">
        <v>269</v>
      </c>
      <c r="H252" s="210">
        <v>12</v>
      </c>
      <c r="I252" s="211"/>
      <c r="J252" s="212">
        <f>ROUND(I252*H252,2)</f>
        <v>0</v>
      </c>
      <c r="K252" s="208" t="s">
        <v>123</v>
      </c>
      <c r="L252" s="46"/>
      <c r="M252" s="213" t="s">
        <v>19</v>
      </c>
      <c r="N252" s="214" t="s">
        <v>43</v>
      </c>
      <c r="O252" s="86"/>
      <c r="P252" s="215">
        <f>O252*H252</f>
        <v>0</v>
      </c>
      <c r="Q252" s="215">
        <v>0.11241</v>
      </c>
      <c r="R252" s="215">
        <f>Q252*H252</f>
        <v>1.34892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124</v>
      </c>
      <c r="AT252" s="217" t="s">
        <v>119</v>
      </c>
      <c r="AU252" s="217" t="s">
        <v>83</v>
      </c>
      <c r="AY252" s="19" t="s">
        <v>117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80</v>
      </c>
      <c r="BK252" s="218">
        <f>ROUND(I252*H252,2)</f>
        <v>0</v>
      </c>
      <c r="BL252" s="19" t="s">
        <v>124</v>
      </c>
      <c r="BM252" s="217" t="s">
        <v>359</v>
      </c>
    </row>
    <row r="253" spans="1:47" s="2" customFormat="1" ht="12">
      <c r="A253" s="40"/>
      <c r="B253" s="41"/>
      <c r="C253" s="42"/>
      <c r="D253" s="219" t="s">
        <v>126</v>
      </c>
      <c r="E253" s="42"/>
      <c r="F253" s="220" t="s">
        <v>360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126</v>
      </c>
      <c r="AU253" s="19" t="s">
        <v>83</v>
      </c>
    </row>
    <row r="254" spans="1:51" s="14" customFormat="1" ht="12">
      <c r="A254" s="14"/>
      <c r="B254" s="236"/>
      <c r="C254" s="237"/>
      <c r="D254" s="226" t="s">
        <v>128</v>
      </c>
      <c r="E254" s="238" t="s">
        <v>19</v>
      </c>
      <c r="F254" s="239" t="s">
        <v>328</v>
      </c>
      <c r="G254" s="237"/>
      <c r="H254" s="238" t="s">
        <v>19</v>
      </c>
      <c r="I254" s="240"/>
      <c r="J254" s="237"/>
      <c r="K254" s="237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128</v>
      </c>
      <c r="AU254" s="245" t="s">
        <v>83</v>
      </c>
      <c r="AV254" s="14" t="s">
        <v>80</v>
      </c>
      <c r="AW254" s="14" t="s">
        <v>33</v>
      </c>
      <c r="AX254" s="14" t="s">
        <v>72</v>
      </c>
      <c r="AY254" s="245" t="s">
        <v>117</v>
      </c>
    </row>
    <row r="255" spans="1:51" s="13" customFormat="1" ht="12">
      <c r="A255" s="13"/>
      <c r="B255" s="224"/>
      <c r="C255" s="225"/>
      <c r="D255" s="226" t="s">
        <v>128</v>
      </c>
      <c r="E255" s="227" t="s">
        <v>19</v>
      </c>
      <c r="F255" s="228" t="s">
        <v>361</v>
      </c>
      <c r="G255" s="225"/>
      <c r="H255" s="229">
        <v>2</v>
      </c>
      <c r="I255" s="230"/>
      <c r="J255" s="225"/>
      <c r="K255" s="225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128</v>
      </c>
      <c r="AU255" s="235" t="s">
        <v>83</v>
      </c>
      <c r="AV255" s="13" t="s">
        <v>83</v>
      </c>
      <c r="AW255" s="13" t="s">
        <v>33</v>
      </c>
      <c r="AX255" s="13" t="s">
        <v>72</v>
      </c>
      <c r="AY255" s="235" t="s">
        <v>117</v>
      </c>
    </row>
    <row r="256" spans="1:51" s="13" customFormat="1" ht="12">
      <c r="A256" s="13"/>
      <c r="B256" s="224"/>
      <c r="C256" s="225"/>
      <c r="D256" s="226" t="s">
        <v>128</v>
      </c>
      <c r="E256" s="227" t="s">
        <v>19</v>
      </c>
      <c r="F256" s="228" t="s">
        <v>329</v>
      </c>
      <c r="G256" s="225"/>
      <c r="H256" s="229">
        <v>1</v>
      </c>
      <c r="I256" s="230"/>
      <c r="J256" s="225"/>
      <c r="K256" s="225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128</v>
      </c>
      <c r="AU256" s="235" t="s">
        <v>83</v>
      </c>
      <c r="AV256" s="13" t="s">
        <v>83</v>
      </c>
      <c r="AW256" s="13" t="s">
        <v>33</v>
      </c>
      <c r="AX256" s="13" t="s">
        <v>72</v>
      </c>
      <c r="AY256" s="235" t="s">
        <v>117</v>
      </c>
    </row>
    <row r="257" spans="1:51" s="13" customFormat="1" ht="12">
      <c r="A257" s="13"/>
      <c r="B257" s="224"/>
      <c r="C257" s="225"/>
      <c r="D257" s="226" t="s">
        <v>128</v>
      </c>
      <c r="E257" s="227" t="s">
        <v>19</v>
      </c>
      <c r="F257" s="228" t="s">
        <v>362</v>
      </c>
      <c r="G257" s="225"/>
      <c r="H257" s="229">
        <v>1</v>
      </c>
      <c r="I257" s="230"/>
      <c r="J257" s="225"/>
      <c r="K257" s="225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128</v>
      </c>
      <c r="AU257" s="235" t="s">
        <v>83</v>
      </c>
      <c r="AV257" s="13" t="s">
        <v>83</v>
      </c>
      <c r="AW257" s="13" t="s">
        <v>33</v>
      </c>
      <c r="AX257" s="13" t="s">
        <v>72</v>
      </c>
      <c r="AY257" s="235" t="s">
        <v>117</v>
      </c>
    </row>
    <row r="258" spans="1:51" s="13" customFormat="1" ht="12">
      <c r="A258" s="13"/>
      <c r="B258" s="224"/>
      <c r="C258" s="225"/>
      <c r="D258" s="226" t="s">
        <v>128</v>
      </c>
      <c r="E258" s="227" t="s">
        <v>19</v>
      </c>
      <c r="F258" s="228" t="s">
        <v>332</v>
      </c>
      <c r="G258" s="225"/>
      <c r="H258" s="229">
        <v>8</v>
      </c>
      <c r="I258" s="230"/>
      <c r="J258" s="225"/>
      <c r="K258" s="225"/>
      <c r="L258" s="231"/>
      <c r="M258" s="232"/>
      <c r="N258" s="233"/>
      <c r="O258" s="233"/>
      <c r="P258" s="233"/>
      <c r="Q258" s="233"/>
      <c r="R258" s="233"/>
      <c r="S258" s="233"/>
      <c r="T258" s="23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5" t="s">
        <v>128</v>
      </c>
      <c r="AU258" s="235" t="s">
        <v>83</v>
      </c>
      <c r="AV258" s="13" t="s">
        <v>83</v>
      </c>
      <c r="AW258" s="13" t="s">
        <v>33</v>
      </c>
      <c r="AX258" s="13" t="s">
        <v>72</v>
      </c>
      <c r="AY258" s="235" t="s">
        <v>117</v>
      </c>
    </row>
    <row r="259" spans="1:51" s="15" customFormat="1" ht="12">
      <c r="A259" s="15"/>
      <c r="B259" s="246"/>
      <c r="C259" s="247"/>
      <c r="D259" s="226" t="s">
        <v>128</v>
      </c>
      <c r="E259" s="248" t="s">
        <v>19</v>
      </c>
      <c r="F259" s="249" t="s">
        <v>151</v>
      </c>
      <c r="G259" s="247"/>
      <c r="H259" s="250">
        <v>12</v>
      </c>
      <c r="I259" s="251"/>
      <c r="J259" s="247"/>
      <c r="K259" s="247"/>
      <c r="L259" s="252"/>
      <c r="M259" s="253"/>
      <c r="N259" s="254"/>
      <c r="O259" s="254"/>
      <c r="P259" s="254"/>
      <c r="Q259" s="254"/>
      <c r="R259" s="254"/>
      <c r="S259" s="254"/>
      <c r="T259" s="25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6" t="s">
        <v>128</v>
      </c>
      <c r="AU259" s="256" t="s">
        <v>83</v>
      </c>
      <c r="AV259" s="15" t="s">
        <v>124</v>
      </c>
      <c r="AW259" s="15" t="s">
        <v>33</v>
      </c>
      <c r="AX259" s="15" t="s">
        <v>80</v>
      </c>
      <c r="AY259" s="256" t="s">
        <v>117</v>
      </c>
    </row>
    <row r="260" spans="1:65" s="2" customFormat="1" ht="16.5" customHeight="1">
      <c r="A260" s="40"/>
      <c r="B260" s="41"/>
      <c r="C260" s="257" t="s">
        <v>363</v>
      </c>
      <c r="D260" s="257" t="s">
        <v>234</v>
      </c>
      <c r="E260" s="258" t="s">
        <v>364</v>
      </c>
      <c r="F260" s="259" t="s">
        <v>365</v>
      </c>
      <c r="G260" s="260" t="s">
        <v>269</v>
      </c>
      <c r="H260" s="261">
        <v>12</v>
      </c>
      <c r="I260" s="262"/>
      <c r="J260" s="263">
        <f>ROUND(I260*H260,2)</f>
        <v>0</v>
      </c>
      <c r="K260" s="259" t="s">
        <v>123</v>
      </c>
      <c r="L260" s="264"/>
      <c r="M260" s="265" t="s">
        <v>19</v>
      </c>
      <c r="N260" s="266" t="s">
        <v>43</v>
      </c>
      <c r="O260" s="86"/>
      <c r="P260" s="215">
        <f>O260*H260</f>
        <v>0</v>
      </c>
      <c r="Q260" s="215">
        <v>0.0061</v>
      </c>
      <c r="R260" s="215">
        <f>Q260*H260</f>
        <v>0.0732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176</v>
      </c>
      <c r="AT260" s="217" t="s">
        <v>234</v>
      </c>
      <c r="AU260" s="217" t="s">
        <v>83</v>
      </c>
      <c r="AY260" s="19" t="s">
        <v>117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80</v>
      </c>
      <c r="BK260" s="218">
        <f>ROUND(I260*H260,2)</f>
        <v>0</v>
      </c>
      <c r="BL260" s="19" t="s">
        <v>124</v>
      </c>
      <c r="BM260" s="217" t="s">
        <v>366</v>
      </c>
    </row>
    <row r="261" spans="1:65" s="2" customFormat="1" ht="16.5" customHeight="1">
      <c r="A261" s="40"/>
      <c r="B261" s="41"/>
      <c r="C261" s="257" t="s">
        <v>367</v>
      </c>
      <c r="D261" s="257" t="s">
        <v>234</v>
      </c>
      <c r="E261" s="258" t="s">
        <v>368</v>
      </c>
      <c r="F261" s="259" t="s">
        <v>369</v>
      </c>
      <c r="G261" s="260" t="s">
        <v>269</v>
      </c>
      <c r="H261" s="261">
        <v>12</v>
      </c>
      <c r="I261" s="262"/>
      <c r="J261" s="263">
        <f>ROUND(I261*H261,2)</f>
        <v>0</v>
      </c>
      <c r="K261" s="259" t="s">
        <v>123</v>
      </c>
      <c r="L261" s="264"/>
      <c r="M261" s="265" t="s">
        <v>19</v>
      </c>
      <c r="N261" s="266" t="s">
        <v>43</v>
      </c>
      <c r="O261" s="86"/>
      <c r="P261" s="215">
        <f>O261*H261</f>
        <v>0</v>
      </c>
      <c r="Q261" s="215">
        <v>0.003</v>
      </c>
      <c r="R261" s="215">
        <f>Q261*H261</f>
        <v>0.036000000000000004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176</v>
      </c>
      <c r="AT261" s="217" t="s">
        <v>234</v>
      </c>
      <c r="AU261" s="217" t="s">
        <v>83</v>
      </c>
      <c r="AY261" s="19" t="s">
        <v>117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80</v>
      </c>
      <c r="BK261" s="218">
        <f>ROUND(I261*H261,2)</f>
        <v>0</v>
      </c>
      <c r="BL261" s="19" t="s">
        <v>124</v>
      </c>
      <c r="BM261" s="217" t="s">
        <v>370</v>
      </c>
    </row>
    <row r="262" spans="1:65" s="2" customFormat="1" ht="16.5" customHeight="1">
      <c r="A262" s="40"/>
      <c r="B262" s="41"/>
      <c r="C262" s="257" t="s">
        <v>371</v>
      </c>
      <c r="D262" s="257" t="s">
        <v>234</v>
      </c>
      <c r="E262" s="258" t="s">
        <v>372</v>
      </c>
      <c r="F262" s="259" t="s">
        <v>373</v>
      </c>
      <c r="G262" s="260" t="s">
        <v>269</v>
      </c>
      <c r="H262" s="261">
        <v>24</v>
      </c>
      <c r="I262" s="262"/>
      <c r="J262" s="263">
        <f>ROUND(I262*H262,2)</f>
        <v>0</v>
      </c>
      <c r="K262" s="259" t="s">
        <v>123</v>
      </c>
      <c r="L262" s="264"/>
      <c r="M262" s="265" t="s">
        <v>19</v>
      </c>
      <c r="N262" s="266" t="s">
        <v>43</v>
      </c>
      <c r="O262" s="86"/>
      <c r="P262" s="215">
        <f>O262*H262</f>
        <v>0</v>
      </c>
      <c r="Q262" s="215">
        <v>0.00035</v>
      </c>
      <c r="R262" s="215">
        <f>Q262*H262</f>
        <v>0.0084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176</v>
      </c>
      <c r="AT262" s="217" t="s">
        <v>234</v>
      </c>
      <c r="AU262" s="217" t="s">
        <v>83</v>
      </c>
      <c r="AY262" s="19" t="s">
        <v>117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80</v>
      </c>
      <c r="BK262" s="218">
        <f>ROUND(I262*H262,2)</f>
        <v>0</v>
      </c>
      <c r="BL262" s="19" t="s">
        <v>124</v>
      </c>
      <c r="BM262" s="217" t="s">
        <v>374</v>
      </c>
    </row>
    <row r="263" spans="1:51" s="13" customFormat="1" ht="12">
      <c r="A263" s="13"/>
      <c r="B263" s="224"/>
      <c r="C263" s="225"/>
      <c r="D263" s="226" t="s">
        <v>128</v>
      </c>
      <c r="E263" s="225"/>
      <c r="F263" s="228" t="s">
        <v>375</v>
      </c>
      <c r="G263" s="225"/>
      <c r="H263" s="229">
        <v>24</v>
      </c>
      <c r="I263" s="230"/>
      <c r="J263" s="225"/>
      <c r="K263" s="225"/>
      <c r="L263" s="231"/>
      <c r="M263" s="232"/>
      <c r="N263" s="233"/>
      <c r="O263" s="233"/>
      <c r="P263" s="233"/>
      <c r="Q263" s="233"/>
      <c r="R263" s="233"/>
      <c r="S263" s="233"/>
      <c r="T263" s="23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5" t="s">
        <v>128</v>
      </c>
      <c r="AU263" s="235" t="s">
        <v>83</v>
      </c>
      <c r="AV263" s="13" t="s">
        <v>83</v>
      </c>
      <c r="AW263" s="13" t="s">
        <v>4</v>
      </c>
      <c r="AX263" s="13" t="s">
        <v>80</v>
      </c>
      <c r="AY263" s="235" t="s">
        <v>117</v>
      </c>
    </row>
    <row r="264" spans="1:65" s="2" customFormat="1" ht="16.5" customHeight="1">
      <c r="A264" s="40"/>
      <c r="B264" s="41"/>
      <c r="C264" s="257" t="s">
        <v>376</v>
      </c>
      <c r="D264" s="257" t="s">
        <v>234</v>
      </c>
      <c r="E264" s="258" t="s">
        <v>377</v>
      </c>
      <c r="F264" s="259" t="s">
        <v>378</v>
      </c>
      <c r="G264" s="260" t="s">
        <v>269</v>
      </c>
      <c r="H264" s="261">
        <v>12</v>
      </c>
      <c r="I264" s="262"/>
      <c r="J264" s="263">
        <f>ROUND(I264*H264,2)</f>
        <v>0</v>
      </c>
      <c r="K264" s="259" t="s">
        <v>123</v>
      </c>
      <c r="L264" s="264"/>
      <c r="M264" s="265" t="s">
        <v>19</v>
      </c>
      <c r="N264" s="266" t="s">
        <v>43</v>
      </c>
      <c r="O264" s="86"/>
      <c r="P264" s="215">
        <f>O264*H264</f>
        <v>0</v>
      </c>
      <c r="Q264" s="215">
        <v>0.0001</v>
      </c>
      <c r="R264" s="215">
        <f>Q264*H264</f>
        <v>0.0012000000000000001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176</v>
      </c>
      <c r="AT264" s="217" t="s">
        <v>234</v>
      </c>
      <c r="AU264" s="217" t="s">
        <v>83</v>
      </c>
      <c r="AY264" s="19" t="s">
        <v>117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80</v>
      </c>
      <c r="BK264" s="218">
        <f>ROUND(I264*H264,2)</f>
        <v>0</v>
      </c>
      <c r="BL264" s="19" t="s">
        <v>124</v>
      </c>
      <c r="BM264" s="217" t="s">
        <v>379</v>
      </c>
    </row>
    <row r="265" spans="1:65" s="2" customFormat="1" ht="21.75" customHeight="1">
      <c r="A265" s="40"/>
      <c r="B265" s="41"/>
      <c r="C265" s="206" t="s">
        <v>380</v>
      </c>
      <c r="D265" s="206" t="s">
        <v>119</v>
      </c>
      <c r="E265" s="207" t="s">
        <v>381</v>
      </c>
      <c r="F265" s="208" t="s">
        <v>382</v>
      </c>
      <c r="G265" s="209" t="s">
        <v>211</v>
      </c>
      <c r="H265" s="210">
        <v>7839</v>
      </c>
      <c r="I265" s="211"/>
      <c r="J265" s="212">
        <f>ROUND(I265*H265,2)</f>
        <v>0</v>
      </c>
      <c r="K265" s="208" t="s">
        <v>123</v>
      </c>
      <c r="L265" s="46"/>
      <c r="M265" s="213" t="s">
        <v>19</v>
      </c>
      <c r="N265" s="214" t="s">
        <v>43</v>
      </c>
      <c r="O265" s="86"/>
      <c r="P265" s="215">
        <f>O265*H265</f>
        <v>0</v>
      </c>
      <c r="Q265" s="215">
        <v>0.00033</v>
      </c>
      <c r="R265" s="215">
        <f>Q265*H265</f>
        <v>2.58687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124</v>
      </c>
      <c r="AT265" s="217" t="s">
        <v>119</v>
      </c>
      <c r="AU265" s="217" t="s">
        <v>83</v>
      </c>
      <c r="AY265" s="19" t="s">
        <v>117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80</v>
      </c>
      <c r="BK265" s="218">
        <f>ROUND(I265*H265,2)</f>
        <v>0</v>
      </c>
      <c r="BL265" s="19" t="s">
        <v>124</v>
      </c>
      <c r="BM265" s="217" t="s">
        <v>383</v>
      </c>
    </row>
    <row r="266" spans="1:47" s="2" customFormat="1" ht="12">
      <c r="A266" s="40"/>
      <c r="B266" s="41"/>
      <c r="C266" s="42"/>
      <c r="D266" s="219" t="s">
        <v>126</v>
      </c>
      <c r="E266" s="42"/>
      <c r="F266" s="220" t="s">
        <v>384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126</v>
      </c>
      <c r="AU266" s="19" t="s">
        <v>83</v>
      </c>
    </row>
    <row r="267" spans="1:51" s="14" customFormat="1" ht="12">
      <c r="A267" s="14"/>
      <c r="B267" s="236"/>
      <c r="C267" s="237"/>
      <c r="D267" s="226" t="s">
        <v>128</v>
      </c>
      <c r="E267" s="238" t="s">
        <v>19</v>
      </c>
      <c r="F267" s="239" t="s">
        <v>385</v>
      </c>
      <c r="G267" s="237"/>
      <c r="H267" s="238" t="s">
        <v>19</v>
      </c>
      <c r="I267" s="240"/>
      <c r="J267" s="237"/>
      <c r="K267" s="237"/>
      <c r="L267" s="241"/>
      <c r="M267" s="242"/>
      <c r="N267" s="243"/>
      <c r="O267" s="243"/>
      <c r="P267" s="243"/>
      <c r="Q267" s="243"/>
      <c r="R267" s="243"/>
      <c r="S267" s="243"/>
      <c r="T267" s="24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5" t="s">
        <v>128</v>
      </c>
      <c r="AU267" s="245" t="s">
        <v>83</v>
      </c>
      <c r="AV267" s="14" t="s">
        <v>80</v>
      </c>
      <c r="AW267" s="14" t="s">
        <v>33</v>
      </c>
      <c r="AX267" s="14" t="s">
        <v>72</v>
      </c>
      <c r="AY267" s="245" t="s">
        <v>117</v>
      </c>
    </row>
    <row r="268" spans="1:51" s="13" customFormat="1" ht="12">
      <c r="A268" s="13"/>
      <c r="B268" s="224"/>
      <c r="C268" s="225"/>
      <c r="D268" s="226" t="s">
        <v>128</v>
      </c>
      <c r="E268" s="227" t="s">
        <v>19</v>
      </c>
      <c r="F268" s="228" t="s">
        <v>386</v>
      </c>
      <c r="G268" s="225"/>
      <c r="H268" s="229">
        <v>4296</v>
      </c>
      <c r="I268" s="230"/>
      <c r="J268" s="225"/>
      <c r="K268" s="225"/>
      <c r="L268" s="231"/>
      <c r="M268" s="232"/>
      <c r="N268" s="233"/>
      <c r="O268" s="233"/>
      <c r="P268" s="233"/>
      <c r="Q268" s="233"/>
      <c r="R268" s="233"/>
      <c r="S268" s="233"/>
      <c r="T268" s="23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128</v>
      </c>
      <c r="AU268" s="235" t="s">
        <v>83</v>
      </c>
      <c r="AV268" s="13" t="s">
        <v>83</v>
      </c>
      <c r="AW268" s="13" t="s">
        <v>33</v>
      </c>
      <c r="AX268" s="13" t="s">
        <v>72</v>
      </c>
      <c r="AY268" s="235" t="s">
        <v>117</v>
      </c>
    </row>
    <row r="269" spans="1:51" s="13" customFormat="1" ht="12">
      <c r="A269" s="13"/>
      <c r="B269" s="224"/>
      <c r="C269" s="225"/>
      <c r="D269" s="226" t="s">
        <v>128</v>
      </c>
      <c r="E269" s="227" t="s">
        <v>19</v>
      </c>
      <c r="F269" s="228" t="s">
        <v>387</v>
      </c>
      <c r="G269" s="225"/>
      <c r="H269" s="229">
        <v>383</v>
      </c>
      <c r="I269" s="230"/>
      <c r="J269" s="225"/>
      <c r="K269" s="225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128</v>
      </c>
      <c r="AU269" s="235" t="s">
        <v>83</v>
      </c>
      <c r="AV269" s="13" t="s">
        <v>83</v>
      </c>
      <c r="AW269" s="13" t="s">
        <v>33</v>
      </c>
      <c r="AX269" s="13" t="s">
        <v>72</v>
      </c>
      <c r="AY269" s="235" t="s">
        <v>117</v>
      </c>
    </row>
    <row r="270" spans="1:51" s="13" customFormat="1" ht="12">
      <c r="A270" s="13"/>
      <c r="B270" s="224"/>
      <c r="C270" s="225"/>
      <c r="D270" s="226" t="s">
        <v>128</v>
      </c>
      <c r="E270" s="227" t="s">
        <v>19</v>
      </c>
      <c r="F270" s="228" t="s">
        <v>388</v>
      </c>
      <c r="G270" s="225"/>
      <c r="H270" s="229">
        <v>3160</v>
      </c>
      <c r="I270" s="230"/>
      <c r="J270" s="225"/>
      <c r="K270" s="225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128</v>
      </c>
      <c r="AU270" s="235" t="s">
        <v>83</v>
      </c>
      <c r="AV270" s="13" t="s">
        <v>83</v>
      </c>
      <c r="AW270" s="13" t="s">
        <v>33</v>
      </c>
      <c r="AX270" s="13" t="s">
        <v>72</v>
      </c>
      <c r="AY270" s="235" t="s">
        <v>117</v>
      </c>
    </row>
    <row r="271" spans="1:51" s="15" customFormat="1" ht="12">
      <c r="A271" s="15"/>
      <c r="B271" s="246"/>
      <c r="C271" s="247"/>
      <c r="D271" s="226" t="s">
        <v>128</v>
      </c>
      <c r="E271" s="248" t="s">
        <v>19</v>
      </c>
      <c r="F271" s="249" t="s">
        <v>151</v>
      </c>
      <c r="G271" s="247"/>
      <c r="H271" s="250">
        <v>7839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6" t="s">
        <v>128</v>
      </c>
      <c r="AU271" s="256" t="s">
        <v>83</v>
      </c>
      <c r="AV271" s="15" t="s">
        <v>124</v>
      </c>
      <c r="AW271" s="15" t="s">
        <v>33</v>
      </c>
      <c r="AX271" s="15" t="s">
        <v>80</v>
      </c>
      <c r="AY271" s="256" t="s">
        <v>117</v>
      </c>
    </row>
    <row r="272" spans="1:65" s="2" customFormat="1" ht="21.75" customHeight="1">
      <c r="A272" s="40"/>
      <c r="B272" s="41"/>
      <c r="C272" s="206" t="s">
        <v>389</v>
      </c>
      <c r="D272" s="206" t="s">
        <v>119</v>
      </c>
      <c r="E272" s="207" t="s">
        <v>390</v>
      </c>
      <c r="F272" s="208" t="s">
        <v>391</v>
      </c>
      <c r="G272" s="209" t="s">
        <v>211</v>
      </c>
      <c r="H272" s="210">
        <v>1821</v>
      </c>
      <c r="I272" s="211"/>
      <c r="J272" s="212">
        <f>ROUND(I272*H272,2)</f>
        <v>0</v>
      </c>
      <c r="K272" s="208" t="s">
        <v>123</v>
      </c>
      <c r="L272" s="46"/>
      <c r="M272" s="213" t="s">
        <v>19</v>
      </c>
      <c r="N272" s="214" t="s">
        <v>43</v>
      </c>
      <c r="O272" s="86"/>
      <c r="P272" s="215">
        <f>O272*H272</f>
        <v>0</v>
      </c>
      <c r="Q272" s="215">
        <v>0.00011</v>
      </c>
      <c r="R272" s="215">
        <f>Q272*H272</f>
        <v>0.20031000000000002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124</v>
      </c>
      <c r="AT272" s="217" t="s">
        <v>119</v>
      </c>
      <c r="AU272" s="217" t="s">
        <v>83</v>
      </c>
      <c r="AY272" s="19" t="s">
        <v>117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80</v>
      </c>
      <c r="BK272" s="218">
        <f>ROUND(I272*H272,2)</f>
        <v>0</v>
      </c>
      <c r="BL272" s="19" t="s">
        <v>124</v>
      </c>
      <c r="BM272" s="217" t="s">
        <v>392</v>
      </c>
    </row>
    <row r="273" spans="1:47" s="2" customFormat="1" ht="12">
      <c r="A273" s="40"/>
      <c r="B273" s="41"/>
      <c r="C273" s="42"/>
      <c r="D273" s="219" t="s">
        <v>126</v>
      </c>
      <c r="E273" s="42"/>
      <c r="F273" s="220" t="s">
        <v>393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126</v>
      </c>
      <c r="AU273" s="19" t="s">
        <v>83</v>
      </c>
    </row>
    <row r="274" spans="1:51" s="14" customFormat="1" ht="12">
      <c r="A274" s="14"/>
      <c r="B274" s="236"/>
      <c r="C274" s="237"/>
      <c r="D274" s="226" t="s">
        <v>128</v>
      </c>
      <c r="E274" s="238" t="s">
        <v>19</v>
      </c>
      <c r="F274" s="239" t="s">
        <v>385</v>
      </c>
      <c r="G274" s="237"/>
      <c r="H274" s="238" t="s">
        <v>19</v>
      </c>
      <c r="I274" s="240"/>
      <c r="J274" s="237"/>
      <c r="K274" s="237"/>
      <c r="L274" s="241"/>
      <c r="M274" s="242"/>
      <c r="N274" s="243"/>
      <c r="O274" s="243"/>
      <c r="P274" s="243"/>
      <c r="Q274" s="243"/>
      <c r="R274" s="243"/>
      <c r="S274" s="243"/>
      <c r="T274" s="24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5" t="s">
        <v>128</v>
      </c>
      <c r="AU274" s="245" t="s">
        <v>83</v>
      </c>
      <c r="AV274" s="14" t="s">
        <v>80</v>
      </c>
      <c r="AW274" s="14" t="s">
        <v>33</v>
      </c>
      <c r="AX274" s="14" t="s">
        <v>72</v>
      </c>
      <c r="AY274" s="245" t="s">
        <v>117</v>
      </c>
    </row>
    <row r="275" spans="1:51" s="13" customFormat="1" ht="12">
      <c r="A275" s="13"/>
      <c r="B275" s="224"/>
      <c r="C275" s="225"/>
      <c r="D275" s="226" t="s">
        <v>128</v>
      </c>
      <c r="E275" s="227" t="s">
        <v>19</v>
      </c>
      <c r="F275" s="228" t="s">
        <v>394</v>
      </c>
      <c r="G275" s="225"/>
      <c r="H275" s="229">
        <v>1223</v>
      </c>
      <c r="I275" s="230"/>
      <c r="J275" s="225"/>
      <c r="K275" s="225"/>
      <c r="L275" s="231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128</v>
      </c>
      <c r="AU275" s="235" t="s">
        <v>83</v>
      </c>
      <c r="AV275" s="13" t="s">
        <v>83</v>
      </c>
      <c r="AW275" s="13" t="s">
        <v>33</v>
      </c>
      <c r="AX275" s="13" t="s">
        <v>72</v>
      </c>
      <c r="AY275" s="235" t="s">
        <v>117</v>
      </c>
    </row>
    <row r="276" spans="1:51" s="13" customFormat="1" ht="12">
      <c r="A276" s="13"/>
      <c r="B276" s="224"/>
      <c r="C276" s="225"/>
      <c r="D276" s="226" t="s">
        <v>128</v>
      </c>
      <c r="E276" s="227" t="s">
        <v>19</v>
      </c>
      <c r="F276" s="228" t="s">
        <v>395</v>
      </c>
      <c r="G276" s="225"/>
      <c r="H276" s="229">
        <v>598</v>
      </c>
      <c r="I276" s="230"/>
      <c r="J276" s="225"/>
      <c r="K276" s="225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128</v>
      </c>
      <c r="AU276" s="235" t="s">
        <v>83</v>
      </c>
      <c r="AV276" s="13" t="s">
        <v>83</v>
      </c>
      <c r="AW276" s="13" t="s">
        <v>33</v>
      </c>
      <c r="AX276" s="13" t="s">
        <v>72</v>
      </c>
      <c r="AY276" s="235" t="s">
        <v>117</v>
      </c>
    </row>
    <row r="277" spans="1:51" s="15" customFormat="1" ht="12">
      <c r="A277" s="15"/>
      <c r="B277" s="246"/>
      <c r="C277" s="247"/>
      <c r="D277" s="226" t="s">
        <v>128</v>
      </c>
      <c r="E277" s="248" t="s">
        <v>19</v>
      </c>
      <c r="F277" s="249" t="s">
        <v>151</v>
      </c>
      <c r="G277" s="247"/>
      <c r="H277" s="250">
        <v>1821</v>
      </c>
      <c r="I277" s="251"/>
      <c r="J277" s="247"/>
      <c r="K277" s="247"/>
      <c r="L277" s="252"/>
      <c r="M277" s="253"/>
      <c r="N277" s="254"/>
      <c r="O277" s="254"/>
      <c r="P277" s="254"/>
      <c r="Q277" s="254"/>
      <c r="R277" s="254"/>
      <c r="S277" s="254"/>
      <c r="T277" s="25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6" t="s">
        <v>128</v>
      </c>
      <c r="AU277" s="256" t="s">
        <v>83</v>
      </c>
      <c r="AV277" s="15" t="s">
        <v>124</v>
      </c>
      <c r="AW277" s="15" t="s">
        <v>33</v>
      </c>
      <c r="AX277" s="15" t="s">
        <v>80</v>
      </c>
      <c r="AY277" s="256" t="s">
        <v>117</v>
      </c>
    </row>
    <row r="278" spans="1:65" s="2" customFormat="1" ht="21.75" customHeight="1">
      <c r="A278" s="40"/>
      <c r="B278" s="41"/>
      <c r="C278" s="206" t="s">
        <v>396</v>
      </c>
      <c r="D278" s="206" t="s">
        <v>119</v>
      </c>
      <c r="E278" s="207" t="s">
        <v>397</v>
      </c>
      <c r="F278" s="208" t="s">
        <v>398</v>
      </c>
      <c r="G278" s="209" t="s">
        <v>211</v>
      </c>
      <c r="H278" s="210">
        <v>43.5</v>
      </c>
      <c r="I278" s="211"/>
      <c r="J278" s="212">
        <f>ROUND(I278*H278,2)</f>
        <v>0</v>
      </c>
      <c r="K278" s="208" t="s">
        <v>123</v>
      </c>
      <c r="L278" s="46"/>
      <c r="M278" s="213" t="s">
        <v>19</v>
      </c>
      <c r="N278" s="214" t="s">
        <v>43</v>
      </c>
      <c r="O278" s="86"/>
      <c r="P278" s="215">
        <f>O278*H278</f>
        <v>0</v>
      </c>
      <c r="Q278" s="215">
        <v>0.00038</v>
      </c>
      <c r="R278" s="215">
        <f>Q278*H278</f>
        <v>0.01653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124</v>
      </c>
      <c r="AT278" s="217" t="s">
        <v>119</v>
      </c>
      <c r="AU278" s="217" t="s">
        <v>83</v>
      </c>
      <c r="AY278" s="19" t="s">
        <v>117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80</v>
      </c>
      <c r="BK278" s="218">
        <f>ROUND(I278*H278,2)</f>
        <v>0</v>
      </c>
      <c r="BL278" s="19" t="s">
        <v>124</v>
      </c>
      <c r="BM278" s="217" t="s">
        <v>399</v>
      </c>
    </row>
    <row r="279" spans="1:47" s="2" customFormat="1" ht="12">
      <c r="A279" s="40"/>
      <c r="B279" s="41"/>
      <c r="C279" s="42"/>
      <c r="D279" s="219" t="s">
        <v>126</v>
      </c>
      <c r="E279" s="42"/>
      <c r="F279" s="220" t="s">
        <v>400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126</v>
      </c>
      <c r="AU279" s="19" t="s">
        <v>83</v>
      </c>
    </row>
    <row r="280" spans="1:51" s="14" customFormat="1" ht="12">
      <c r="A280" s="14"/>
      <c r="B280" s="236"/>
      <c r="C280" s="237"/>
      <c r="D280" s="226" t="s">
        <v>128</v>
      </c>
      <c r="E280" s="238" t="s">
        <v>19</v>
      </c>
      <c r="F280" s="239" t="s">
        <v>385</v>
      </c>
      <c r="G280" s="237"/>
      <c r="H280" s="238" t="s">
        <v>19</v>
      </c>
      <c r="I280" s="240"/>
      <c r="J280" s="237"/>
      <c r="K280" s="237"/>
      <c r="L280" s="241"/>
      <c r="M280" s="242"/>
      <c r="N280" s="243"/>
      <c r="O280" s="243"/>
      <c r="P280" s="243"/>
      <c r="Q280" s="243"/>
      <c r="R280" s="243"/>
      <c r="S280" s="243"/>
      <c r="T280" s="24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5" t="s">
        <v>128</v>
      </c>
      <c r="AU280" s="245" t="s">
        <v>83</v>
      </c>
      <c r="AV280" s="14" t="s">
        <v>80</v>
      </c>
      <c r="AW280" s="14" t="s">
        <v>33</v>
      </c>
      <c r="AX280" s="14" t="s">
        <v>72</v>
      </c>
      <c r="AY280" s="245" t="s">
        <v>117</v>
      </c>
    </row>
    <row r="281" spans="1:51" s="13" customFormat="1" ht="12">
      <c r="A281" s="13"/>
      <c r="B281" s="224"/>
      <c r="C281" s="225"/>
      <c r="D281" s="226" t="s">
        <v>128</v>
      </c>
      <c r="E281" s="227" t="s">
        <v>19</v>
      </c>
      <c r="F281" s="228" t="s">
        <v>401</v>
      </c>
      <c r="G281" s="225"/>
      <c r="H281" s="229">
        <v>43.5</v>
      </c>
      <c r="I281" s="230"/>
      <c r="J281" s="225"/>
      <c r="K281" s="225"/>
      <c r="L281" s="231"/>
      <c r="M281" s="232"/>
      <c r="N281" s="233"/>
      <c r="O281" s="233"/>
      <c r="P281" s="233"/>
      <c r="Q281" s="233"/>
      <c r="R281" s="233"/>
      <c r="S281" s="233"/>
      <c r="T281" s="23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5" t="s">
        <v>128</v>
      </c>
      <c r="AU281" s="235" t="s">
        <v>83</v>
      </c>
      <c r="AV281" s="13" t="s">
        <v>83</v>
      </c>
      <c r="AW281" s="13" t="s">
        <v>33</v>
      </c>
      <c r="AX281" s="13" t="s">
        <v>80</v>
      </c>
      <c r="AY281" s="235" t="s">
        <v>117</v>
      </c>
    </row>
    <row r="282" spans="1:65" s="2" customFormat="1" ht="21.75" customHeight="1">
      <c r="A282" s="40"/>
      <c r="B282" s="41"/>
      <c r="C282" s="206" t="s">
        <v>402</v>
      </c>
      <c r="D282" s="206" t="s">
        <v>119</v>
      </c>
      <c r="E282" s="207" t="s">
        <v>403</v>
      </c>
      <c r="F282" s="208" t="s">
        <v>404</v>
      </c>
      <c r="G282" s="209" t="s">
        <v>122</v>
      </c>
      <c r="H282" s="210">
        <v>25</v>
      </c>
      <c r="I282" s="211"/>
      <c r="J282" s="212">
        <f>ROUND(I282*H282,2)</f>
        <v>0</v>
      </c>
      <c r="K282" s="208" t="s">
        <v>123</v>
      </c>
      <c r="L282" s="46"/>
      <c r="M282" s="213" t="s">
        <v>19</v>
      </c>
      <c r="N282" s="214" t="s">
        <v>43</v>
      </c>
      <c r="O282" s="86"/>
      <c r="P282" s="215">
        <f>O282*H282</f>
        <v>0</v>
      </c>
      <c r="Q282" s="215">
        <v>0.0026</v>
      </c>
      <c r="R282" s="215">
        <f>Q282*H282</f>
        <v>0.065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124</v>
      </c>
      <c r="AT282" s="217" t="s">
        <v>119</v>
      </c>
      <c r="AU282" s="217" t="s">
        <v>83</v>
      </c>
      <c r="AY282" s="19" t="s">
        <v>117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80</v>
      </c>
      <c r="BK282" s="218">
        <f>ROUND(I282*H282,2)</f>
        <v>0</v>
      </c>
      <c r="BL282" s="19" t="s">
        <v>124</v>
      </c>
      <c r="BM282" s="217" t="s">
        <v>405</v>
      </c>
    </row>
    <row r="283" spans="1:47" s="2" customFormat="1" ht="12">
      <c r="A283" s="40"/>
      <c r="B283" s="41"/>
      <c r="C283" s="42"/>
      <c r="D283" s="219" t="s">
        <v>126</v>
      </c>
      <c r="E283" s="42"/>
      <c r="F283" s="220" t="s">
        <v>406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126</v>
      </c>
      <c r="AU283" s="19" t="s">
        <v>83</v>
      </c>
    </row>
    <row r="284" spans="1:51" s="14" customFormat="1" ht="12">
      <c r="A284" s="14"/>
      <c r="B284" s="236"/>
      <c r="C284" s="237"/>
      <c r="D284" s="226" t="s">
        <v>128</v>
      </c>
      <c r="E284" s="238" t="s">
        <v>19</v>
      </c>
      <c r="F284" s="239" t="s">
        <v>385</v>
      </c>
      <c r="G284" s="237"/>
      <c r="H284" s="238" t="s">
        <v>19</v>
      </c>
      <c r="I284" s="240"/>
      <c r="J284" s="237"/>
      <c r="K284" s="237"/>
      <c r="L284" s="241"/>
      <c r="M284" s="242"/>
      <c r="N284" s="243"/>
      <c r="O284" s="243"/>
      <c r="P284" s="243"/>
      <c r="Q284" s="243"/>
      <c r="R284" s="243"/>
      <c r="S284" s="243"/>
      <c r="T284" s="24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5" t="s">
        <v>128</v>
      </c>
      <c r="AU284" s="245" t="s">
        <v>83</v>
      </c>
      <c r="AV284" s="14" t="s">
        <v>80</v>
      </c>
      <c r="AW284" s="14" t="s">
        <v>33</v>
      </c>
      <c r="AX284" s="14" t="s">
        <v>72</v>
      </c>
      <c r="AY284" s="245" t="s">
        <v>117</v>
      </c>
    </row>
    <row r="285" spans="1:51" s="13" customFormat="1" ht="12">
      <c r="A285" s="13"/>
      <c r="B285" s="224"/>
      <c r="C285" s="225"/>
      <c r="D285" s="226" t="s">
        <v>128</v>
      </c>
      <c r="E285" s="227" t="s">
        <v>19</v>
      </c>
      <c r="F285" s="228" t="s">
        <v>407</v>
      </c>
      <c r="G285" s="225"/>
      <c r="H285" s="229">
        <v>25</v>
      </c>
      <c r="I285" s="230"/>
      <c r="J285" s="225"/>
      <c r="K285" s="225"/>
      <c r="L285" s="231"/>
      <c r="M285" s="232"/>
      <c r="N285" s="233"/>
      <c r="O285" s="233"/>
      <c r="P285" s="233"/>
      <c r="Q285" s="233"/>
      <c r="R285" s="233"/>
      <c r="S285" s="233"/>
      <c r="T285" s="23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5" t="s">
        <v>128</v>
      </c>
      <c r="AU285" s="235" t="s">
        <v>83</v>
      </c>
      <c r="AV285" s="13" t="s">
        <v>83</v>
      </c>
      <c r="AW285" s="13" t="s">
        <v>33</v>
      </c>
      <c r="AX285" s="13" t="s">
        <v>80</v>
      </c>
      <c r="AY285" s="235" t="s">
        <v>117</v>
      </c>
    </row>
    <row r="286" spans="1:65" s="2" customFormat="1" ht="24.15" customHeight="1">
      <c r="A286" s="40"/>
      <c r="B286" s="41"/>
      <c r="C286" s="206" t="s">
        <v>408</v>
      </c>
      <c r="D286" s="206" t="s">
        <v>119</v>
      </c>
      <c r="E286" s="207" t="s">
        <v>409</v>
      </c>
      <c r="F286" s="208" t="s">
        <v>410</v>
      </c>
      <c r="G286" s="209" t="s">
        <v>211</v>
      </c>
      <c r="H286" s="210">
        <v>9703.5</v>
      </c>
      <c r="I286" s="211"/>
      <c r="J286" s="212">
        <f>ROUND(I286*H286,2)</f>
        <v>0</v>
      </c>
      <c r="K286" s="208" t="s">
        <v>123</v>
      </c>
      <c r="L286" s="46"/>
      <c r="M286" s="213" t="s">
        <v>19</v>
      </c>
      <c r="N286" s="214" t="s">
        <v>43</v>
      </c>
      <c r="O286" s="86"/>
      <c r="P286" s="215">
        <f>O286*H286</f>
        <v>0</v>
      </c>
      <c r="Q286" s="215">
        <v>0</v>
      </c>
      <c r="R286" s="215">
        <f>Q286*H286</f>
        <v>0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124</v>
      </c>
      <c r="AT286" s="217" t="s">
        <v>119</v>
      </c>
      <c r="AU286" s="217" t="s">
        <v>83</v>
      </c>
      <c r="AY286" s="19" t="s">
        <v>117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80</v>
      </c>
      <c r="BK286" s="218">
        <f>ROUND(I286*H286,2)</f>
        <v>0</v>
      </c>
      <c r="BL286" s="19" t="s">
        <v>124</v>
      </c>
      <c r="BM286" s="217" t="s">
        <v>411</v>
      </c>
    </row>
    <row r="287" spans="1:47" s="2" customFormat="1" ht="12">
      <c r="A287" s="40"/>
      <c r="B287" s="41"/>
      <c r="C287" s="42"/>
      <c r="D287" s="219" t="s">
        <v>126</v>
      </c>
      <c r="E287" s="42"/>
      <c r="F287" s="220" t="s">
        <v>412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126</v>
      </c>
      <c r="AU287" s="19" t="s">
        <v>83</v>
      </c>
    </row>
    <row r="288" spans="1:51" s="14" customFormat="1" ht="12">
      <c r="A288" s="14"/>
      <c r="B288" s="236"/>
      <c r="C288" s="237"/>
      <c r="D288" s="226" t="s">
        <v>128</v>
      </c>
      <c r="E288" s="238" t="s">
        <v>19</v>
      </c>
      <c r="F288" s="239" t="s">
        <v>385</v>
      </c>
      <c r="G288" s="237"/>
      <c r="H288" s="238" t="s">
        <v>19</v>
      </c>
      <c r="I288" s="240"/>
      <c r="J288" s="237"/>
      <c r="K288" s="237"/>
      <c r="L288" s="241"/>
      <c r="M288" s="242"/>
      <c r="N288" s="243"/>
      <c r="O288" s="243"/>
      <c r="P288" s="243"/>
      <c r="Q288" s="243"/>
      <c r="R288" s="243"/>
      <c r="S288" s="243"/>
      <c r="T288" s="24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5" t="s">
        <v>128</v>
      </c>
      <c r="AU288" s="245" t="s">
        <v>83</v>
      </c>
      <c r="AV288" s="14" t="s">
        <v>80</v>
      </c>
      <c r="AW288" s="14" t="s">
        <v>33</v>
      </c>
      <c r="AX288" s="14" t="s">
        <v>72</v>
      </c>
      <c r="AY288" s="245" t="s">
        <v>117</v>
      </c>
    </row>
    <row r="289" spans="1:51" s="13" customFormat="1" ht="12">
      <c r="A289" s="13"/>
      <c r="B289" s="224"/>
      <c r="C289" s="225"/>
      <c r="D289" s="226" t="s">
        <v>128</v>
      </c>
      <c r="E289" s="227" t="s">
        <v>19</v>
      </c>
      <c r="F289" s="228" t="s">
        <v>386</v>
      </c>
      <c r="G289" s="225"/>
      <c r="H289" s="229">
        <v>4296</v>
      </c>
      <c r="I289" s="230"/>
      <c r="J289" s="225"/>
      <c r="K289" s="225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128</v>
      </c>
      <c r="AU289" s="235" t="s">
        <v>83</v>
      </c>
      <c r="AV289" s="13" t="s">
        <v>83</v>
      </c>
      <c r="AW289" s="13" t="s">
        <v>33</v>
      </c>
      <c r="AX289" s="13" t="s">
        <v>72</v>
      </c>
      <c r="AY289" s="235" t="s">
        <v>117</v>
      </c>
    </row>
    <row r="290" spans="1:51" s="13" customFormat="1" ht="12">
      <c r="A290" s="13"/>
      <c r="B290" s="224"/>
      <c r="C290" s="225"/>
      <c r="D290" s="226" t="s">
        <v>128</v>
      </c>
      <c r="E290" s="227" t="s">
        <v>19</v>
      </c>
      <c r="F290" s="228" t="s">
        <v>387</v>
      </c>
      <c r="G290" s="225"/>
      <c r="H290" s="229">
        <v>383</v>
      </c>
      <c r="I290" s="230"/>
      <c r="J290" s="225"/>
      <c r="K290" s="225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128</v>
      </c>
      <c r="AU290" s="235" t="s">
        <v>83</v>
      </c>
      <c r="AV290" s="13" t="s">
        <v>83</v>
      </c>
      <c r="AW290" s="13" t="s">
        <v>33</v>
      </c>
      <c r="AX290" s="13" t="s">
        <v>72</v>
      </c>
      <c r="AY290" s="235" t="s">
        <v>117</v>
      </c>
    </row>
    <row r="291" spans="1:51" s="13" customFormat="1" ht="12">
      <c r="A291" s="13"/>
      <c r="B291" s="224"/>
      <c r="C291" s="225"/>
      <c r="D291" s="226" t="s">
        <v>128</v>
      </c>
      <c r="E291" s="227" t="s">
        <v>19</v>
      </c>
      <c r="F291" s="228" t="s">
        <v>388</v>
      </c>
      <c r="G291" s="225"/>
      <c r="H291" s="229">
        <v>3160</v>
      </c>
      <c r="I291" s="230"/>
      <c r="J291" s="225"/>
      <c r="K291" s="225"/>
      <c r="L291" s="231"/>
      <c r="M291" s="232"/>
      <c r="N291" s="233"/>
      <c r="O291" s="233"/>
      <c r="P291" s="233"/>
      <c r="Q291" s="233"/>
      <c r="R291" s="233"/>
      <c r="S291" s="233"/>
      <c r="T291" s="23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5" t="s">
        <v>128</v>
      </c>
      <c r="AU291" s="235" t="s">
        <v>83</v>
      </c>
      <c r="AV291" s="13" t="s">
        <v>83</v>
      </c>
      <c r="AW291" s="13" t="s">
        <v>33</v>
      </c>
      <c r="AX291" s="13" t="s">
        <v>72</v>
      </c>
      <c r="AY291" s="235" t="s">
        <v>117</v>
      </c>
    </row>
    <row r="292" spans="1:51" s="13" customFormat="1" ht="12">
      <c r="A292" s="13"/>
      <c r="B292" s="224"/>
      <c r="C292" s="225"/>
      <c r="D292" s="226" t="s">
        <v>128</v>
      </c>
      <c r="E292" s="227" t="s">
        <v>19</v>
      </c>
      <c r="F292" s="228" t="s">
        <v>394</v>
      </c>
      <c r="G292" s="225"/>
      <c r="H292" s="229">
        <v>1223</v>
      </c>
      <c r="I292" s="230"/>
      <c r="J292" s="225"/>
      <c r="K292" s="225"/>
      <c r="L292" s="231"/>
      <c r="M292" s="232"/>
      <c r="N292" s="233"/>
      <c r="O292" s="233"/>
      <c r="P292" s="233"/>
      <c r="Q292" s="233"/>
      <c r="R292" s="233"/>
      <c r="S292" s="233"/>
      <c r="T292" s="23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5" t="s">
        <v>128</v>
      </c>
      <c r="AU292" s="235" t="s">
        <v>83</v>
      </c>
      <c r="AV292" s="13" t="s">
        <v>83</v>
      </c>
      <c r="AW292" s="13" t="s">
        <v>33</v>
      </c>
      <c r="AX292" s="13" t="s">
        <v>72</v>
      </c>
      <c r="AY292" s="235" t="s">
        <v>117</v>
      </c>
    </row>
    <row r="293" spans="1:51" s="13" customFormat="1" ht="12">
      <c r="A293" s="13"/>
      <c r="B293" s="224"/>
      <c r="C293" s="225"/>
      <c r="D293" s="226" t="s">
        <v>128</v>
      </c>
      <c r="E293" s="227" t="s">
        <v>19</v>
      </c>
      <c r="F293" s="228" t="s">
        <v>413</v>
      </c>
      <c r="G293" s="225"/>
      <c r="H293" s="229">
        <v>641.5</v>
      </c>
      <c r="I293" s="230"/>
      <c r="J293" s="225"/>
      <c r="K293" s="225"/>
      <c r="L293" s="231"/>
      <c r="M293" s="232"/>
      <c r="N293" s="233"/>
      <c r="O293" s="233"/>
      <c r="P293" s="233"/>
      <c r="Q293" s="233"/>
      <c r="R293" s="233"/>
      <c r="S293" s="233"/>
      <c r="T293" s="23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5" t="s">
        <v>128</v>
      </c>
      <c r="AU293" s="235" t="s">
        <v>83</v>
      </c>
      <c r="AV293" s="13" t="s">
        <v>83</v>
      </c>
      <c r="AW293" s="13" t="s">
        <v>33</v>
      </c>
      <c r="AX293" s="13" t="s">
        <v>72</v>
      </c>
      <c r="AY293" s="235" t="s">
        <v>117</v>
      </c>
    </row>
    <row r="294" spans="1:51" s="15" customFormat="1" ht="12">
      <c r="A294" s="15"/>
      <c r="B294" s="246"/>
      <c r="C294" s="247"/>
      <c r="D294" s="226" t="s">
        <v>128</v>
      </c>
      <c r="E294" s="248" t="s">
        <v>19</v>
      </c>
      <c r="F294" s="249" t="s">
        <v>151</v>
      </c>
      <c r="G294" s="247"/>
      <c r="H294" s="250">
        <v>9703.5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6" t="s">
        <v>128</v>
      </c>
      <c r="AU294" s="256" t="s">
        <v>83</v>
      </c>
      <c r="AV294" s="15" t="s">
        <v>124</v>
      </c>
      <c r="AW294" s="15" t="s">
        <v>33</v>
      </c>
      <c r="AX294" s="15" t="s">
        <v>80</v>
      </c>
      <c r="AY294" s="256" t="s">
        <v>117</v>
      </c>
    </row>
    <row r="295" spans="1:65" s="2" customFormat="1" ht="24.15" customHeight="1">
      <c r="A295" s="40"/>
      <c r="B295" s="41"/>
      <c r="C295" s="206" t="s">
        <v>414</v>
      </c>
      <c r="D295" s="206" t="s">
        <v>119</v>
      </c>
      <c r="E295" s="207" t="s">
        <v>415</v>
      </c>
      <c r="F295" s="208" t="s">
        <v>416</v>
      </c>
      <c r="G295" s="209" t="s">
        <v>122</v>
      </c>
      <c r="H295" s="210">
        <v>25</v>
      </c>
      <c r="I295" s="211"/>
      <c r="J295" s="212">
        <f>ROUND(I295*H295,2)</f>
        <v>0</v>
      </c>
      <c r="K295" s="208" t="s">
        <v>123</v>
      </c>
      <c r="L295" s="46"/>
      <c r="M295" s="213" t="s">
        <v>19</v>
      </c>
      <c r="N295" s="214" t="s">
        <v>43</v>
      </c>
      <c r="O295" s="86"/>
      <c r="P295" s="215">
        <f>O295*H295</f>
        <v>0</v>
      </c>
      <c r="Q295" s="215">
        <v>1E-05</v>
      </c>
      <c r="R295" s="215">
        <f>Q295*H295</f>
        <v>0.00025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124</v>
      </c>
      <c r="AT295" s="217" t="s">
        <v>119</v>
      </c>
      <c r="AU295" s="217" t="s">
        <v>83</v>
      </c>
      <c r="AY295" s="19" t="s">
        <v>117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80</v>
      </c>
      <c r="BK295" s="218">
        <f>ROUND(I295*H295,2)</f>
        <v>0</v>
      </c>
      <c r="BL295" s="19" t="s">
        <v>124</v>
      </c>
      <c r="BM295" s="217" t="s">
        <v>417</v>
      </c>
    </row>
    <row r="296" spans="1:47" s="2" customFormat="1" ht="12">
      <c r="A296" s="40"/>
      <c r="B296" s="41"/>
      <c r="C296" s="42"/>
      <c r="D296" s="219" t="s">
        <v>126</v>
      </c>
      <c r="E296" s="42"/>
      <c r="F296" s="220" t="s">
        <v>418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126</v>
      </c>
      <c r="AU296" s="19" t="s">
        <v>83</v>
      </c>
    </row>
    <row r="297" spans="1:65" s="2" customFormat="1" ht="24.15" customHeight="1">
      <c r="A297" s="40"/>
      <c r="B297" s="41"/>
      <c r="C297" s="206" t="s">
        <v>419</v>
      </c>
      <c r="D297" s="206" t="s">
        <v>119</v>
      </c>
      <c r="E297" s="207" t="s">
        <v>420</v>
      </c>
      <c r="F297" s="208" t="s">
        <v>421</v>
      </c>
      <c r="G297" s="209" t="s">
        <v>122</v>
      </c>
      <c r="H297" s="210">
        <v>720</v>
      </c>
      <c r="I297" s="211"/>
      <c r="J297" s="212">
        <f>ROUND(I297*H297,2)</f>
        <v>0</v>
      </c>
      <c r="K297" s="208" t="s">
        <v>19</v>
      </c>
      <c r="L297" s="46"/>
      <c r="M297" s="213" t="s">
        <v>19</v>
      </c>
      <c r="N297" s="214" t="s">
        <v>43</v>
      </c>
      <c r="O297" s="86"/>
      <c r="P297" s="215">
        <f>O297*H297</f>
        <v>0</v>
      </c>
      <c r="Q297" s="215">
        <v>0.00388</v>
      </c>
      <c r="R297" s="215">
        <f>Q297*H297</f>
        <v>2.7936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124</v>
      </c>
      <c r="AT297" s="217" t="s">
        <v>119</v>
      </c>
      <c r="AU297" s="217" t="s">
        <v>83</v>
      </c>
      <c r="AY297" s="19" t="s">
        <v>117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80</v>
      </c>
      <c r="BK297" s="218">
        <f>ROUND(I297*H297,2)</f>
        <v>0</v>
      </c>
      <c r="BL297" s="19" t="s">
        <v>124</v>
      </c>
      <c r="BM297" s="217" t="s">
        <v>422</v>
      </c>
    </row>
    <row r="298" spans="1:51" s="14" customFormat="1" ht="12">
      <c r="A298" s="14"/>
      <c r="B298" s="236"/>
      <c r="C298" s="237"/>
      <c r="D298" s="226" t="s">
        <v>128</v>
      </c>
      <c r="E298" s="238" t="s">
        <v>19</v>
      </c>
      <c r="F298" s="239" t="s">
        <v>214</v>
      </c>
      <c r="G298" s="237"/>
      <c r="H298" s="238" t="s">
        <v>19</v>
      </c>
      <c r="I298" s="240"/>
      <c r="J298" s="237"/>
      <c r="K298" s="237"/>
      <c r="L298" s="241"/>
      <c r="M298" s="242"/>
      <c r="N298" s="243"/>
      <c r="O298" s="243"/>
      <c r="P298" s="243"/>
      <c r="Q298" s="243"/>
      <c r="R298" s="243"/>
      <c r="S298" s="243"/>
      <c r="T298" s="24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5" t="s">
        <v>128</v>
      </c>
      <c r="AU298" s="245" t="s">
        <v>83</v>
      </c>
      <c r="AV298" s="14" t="s">
        <v>80</v>
      </c>
      <c r="AW298" s="14" t="s">
        <v>33</v>
      </c>
      <c r="AX298" s="14" t="s">
        <v>72</v>
      </c>
      <c r="AY298" s="245" t="s">
        <v>117</v>
      </c>
    </row>
    <row r="299" spans="1:51" s="13" customFormat="1" ht="12">
      <c r="A299" s="13"/>
      <c r="B299" s="224"/>
      <c r="C299" s="225"/>
      <c r="D299" s="226" t="s">
        <v>128</v>
      </c>
      <c r="E299" s="227" t="s">
        <v>19</v>
      </c>
      <c r="F299" s="228" t="s">
        <v>423</v>
      </c>
      <c r="G299" s="225"/>
      <c r="H299" s="229">
        <v>720</v>
      </c>
      <c r="I299" s="230"/>
      <c r="J299" s="225"/>
      <c r="K299" s="225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128</v>
      </c>
      <c r="AU299" s="235" t="s">
        <v>83</v>
      </c>
      <c r="AV299" s="13" t="s">
        <v>83</v>
      </c>
      <c r="AW299" s="13" t="s">
        <v>33</v>
      </c>
      <c r="AX299" s="13" t="s">
        <v>80</v>
      </c>
      <c r="AY299" s="235" t="s">
        <v>117</v>
      </c>
    </row>
    <row r="300" spans="1:51" s="14" customFormat="1" ht="12">
      <c r="A300" s="14"/>
      <c r="B300" s="236"/>
      <c r="C300" s="237"/>
      <c r="D300" s="226" t="s">
        <v>128</v>
      </c>
      <c r="E300" s="238" t="s">
        <v>19</v>
      </c>
      <c r="F300" s="239" t="s">
        <v>216</v>
      </c>
      <c r="G300" s="237"/>
      <c r="H300" s="238" t="s">
        <v>19</v>
      </c>
      <c r="I300" s="240"/>
      <c r="J300" s="237"/>
      <c r="K300" s="237"/>
      <c r="L300" s="241"/>
      <c r="M300" s="242"/>
      <c r="N300" s="243"/>
      <c r="O300" s="243"/>
      <c r="P300" s="243"/>
      <c r="Q300" s="243"/>
      <c r="R300" s="243"/>
      <c r="S300" s="243"/>
      <c r="T300" s="24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5" t="s">
        <v>128</v>
      </c>
      <c r="AU300" s="245" t="s">
        <v>83</v>
      </c>
      <c r="AV300" s="14" t="s">
        <v>80</v>
      </c>
      <c r="AW300" s="14" t="s">
        <v>33</v>
      </c>
      <c r="AX300" s="14" t="s">
        <v>72</v>
      </c>
      <c r="AY300" s="245" t="s">
        <v>117</v>
      </c>
    </row>
    <row r="301" spans="1:65" s="2" customFormat="1" ht="24.15" customHeight="1">
      <c r="A301" s="40"/>
      <c r="B301" s="41"/>
      <c r="C301" s="206" t="s">
        <v>424</v>
      </c>
      <c r="D301" s="206" t="s">
        <v>119</v>
      </c>
      <c r="E301" s="207" t="s">
        <v>425</v>
      </c>
      <c r="F301" s="208" t="s">
        <v>426</v>
      </c>
      <c r="G301" s="209" t="s">
        <v>211</v>
      </c>
      <c r="H301" s="210">
        <v>85</v>
      </c>
      <c r="I301" s="211"/>
      <c r="J301" s="212">
        <f>ROUND(I301*H301,2)</f>
        <v>0</v>
      </c>
      <c r="K301" s="208" t="s">
        <v>123</v>
      </c>
      <c r="L301" s="46"/>
      <c r="M301" s="213" t="s">
        <v>19</v>
      </c>
      <c r="N301" s="214" t="s">
        <v>43</v>
      </c>
      <c r="O301" s="86"/>
      <c r="P301" s="215">
        <f>O301*H301</f>
        <v>0</v>
      </c>
      <c r="Q301" s="215">
        <v>0</v>
      </c>
      <c r="R301" s="215">
        <f>Q301*H301</f>
        <v>0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124</v>
      </c>
      <c r="AT301" s="217" t="s">
        <v>119</v>
      </c>
      <c r="AU301" s="217" t="s">
        <v>83</v>
      </c>
      <c r="AY301" s="19" t="s">
        <v>117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80</v>
      </c>
      <c r="BK301" s="218">
        <f>ROUND(I301*H301,2)</f>
        <v>0</v>
      </c>
      <c r="BL301" s="19" t="s">
        <v>124</v>
      </c>
      <c r="BM301" s="217" t="s">
        <v>427</v>
      </c>
    </row>
    <row r="302" spans="1:47" s="2" customFormat="1" ht="12">
      <c r="A302" s="40"/>
      <c r="B302" s="41"/>
      <c r="C302" s="42"/>
      <c r="D302" s="219" t="s">
        <v>126</v>
      </c>
      <c r="E302" s="42"/>
      <c r="F302" s="220" t="s">
        <v>428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126</v>
      </c>
      <c r="AU302" s="19" t="s">
        <v>83</v>
      </c>
    </row>
    <row r="303" spans="1:51" s="14" customFormat="1" ht="12">
      <c r="A303" s="14"/>
      <c r="B303" s="236"/>
      <c r="C303" s="237"/>
      <c r="D303" s="226" t="s">
        <v>128</v>
      </c>
      <c r="E303" s="238" t="s">
        <v>19</v>
      </c>
      <c r="F303" s="239" t="s">
        <v>429</v>
      </c>
      <c r="G303" s="237"/>
      <c r="H303" s="238" t="s">
        <v>19</v>
      </c>
      <c r="I303" s="240"/>
      <c r="J303" s="237"/>
      <c r="K303" s="237"/>
      <c r="L303" s="241"/>
      <c r="M303" s="242"/>
      <c r="N303" s="243"/>
      <c r="O303" s="243"/>
      <c r="P303" s="243"/>
      <c r="Q303" s="243"/>
      <c r="R303" s="243"/>
      <c r="S303" s="243"/>
      <c r="T303" s="24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5" t="s">
        <v>128</v>
      </c>
      <c r="AU303" s="245" t="s">
        <v>83</v>
      </c>
      <c r="AV303" s="14" t="s">
        <v>80</v>
      </c>
      <c r="AW303" s="14" t="s">
        <v>33</v>
      </c>
      <c r="AX303" s="14" t="s">
        <v>72</v>
      </c>
      <c r="AY303" s="245" t="s">
        <v>117</v>
      </c>
    </row>
    <row r="304" spans="1:51" s="14" customFormat="1" ht="12">
      <c r="A304" s="14"/>
      <c r="B304" s="236"/>
      <c r="C304" s="237"/>
      <c r="D304" s="226" t="s">
        <v>128</v>
      </c>
      <c r="E304" s="238" t="s">
        <v>19</v>
      </c>
      <c r="F304" s="239" t="s">
        <v>147</v>
      </c>
      <c r="G304" s="237"/>
      <c r="H304" s="238" t="s">
        <v>19</v>
      </c>
      <c r="I304" s="240"/>
      <c r="J304" s="237"/>
      <c r="K304" s="237"/>
      <c r="L304" s="241"/>
      <c r="M304" s="242"/>
      <c r="N304" s="243"/>
      <c r="O304" s="243"/>
      <c r="P304" s="243"/>
      <c r="Q304" s="243"/>
      <c r="R304" s="243"/>
      <c r="S304" s="243"/>
      <c r="T304" s="24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5" t="s">
        <v>128</v>
      </c>
      <c r="AU304" s="245" t="s">
        <v>83</v>
      </c>
      <c r="AV304" s="14" t="s">
        <v>80</v>
      </c>
      <c r="AW304" s="14" t="s">
        <v>33</v>
      </c>
      <c r="AX304" s="14" t="s">
        <v>72</v>
      </c>
      <c r="AY304" s="245" t="s">
        <v>117</v>
      </c>
    </row>
    <row r="305" spans="1:51" s="13" customFormat="1" ht="12">
      <c r="A305" s="13"/>
      <c r="B305" s="224"/>
      <c r="C305" s="225"/>
      <c r="D305" s="226" t="s">
        <v>128</v>
      </c>
      <c r="E305" s="227" t="s">
        <v>19</v>
      </c>
      <c r="F305" s="228" t="s">
        <v>430</v>
      </c>
      <c r="G305" s="225"/>
      <c r="H305" s="229">
        <v>7.5</v>
      </c>
      <c r="I305" s="230"/>
      <c r="J305" s="225"/>
      <c r="K305" s="225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128</v>
      </c>
      <c r="AU305" s="235" t="s">
        <v>83</v>
      </c>
      <c r="AV305" s="13" t="s">
        <v>83</v>
      </c>
      <c r="AW305" s="13" t="s">
        <v>33</v>
      </c>
      <c r="AX305" s="13" t="s">
        <v>72</v>
      </c>
      <c r="AY305" s="235" t="s">
        <v>117</v>
      </c>
    </row>
    <row r="306" spans="1:51" s="13" customFormat="1" ht="12">
      <c r="A306" s="13"/>
      <c r="B306" s="224"/>
      <c r="C306" s="225"/>
      <c r="D306" s="226" t="s">
        <v>128</v>
      </c>
      <c r="E306" s="227" t="s">
        <v>19</v>
      </c>
      <c r="F306" s="228" t="s">
        <v>431</v>
      </c>
      <c r="G306" s="225"/>
      <c r="H306" s="229">
        <v>7.5</v>
      </c>
      <c r="I306" s="230"/>
      <c r="J306" s="225"/>
      <c r="K306" s="225"/>
      <c r="L306" s="231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5" t="s">
        <v>128</v>
      </c>
      <c r="AU306" s="235" t="s">
        <v>83</v>
      </c>
      <c r="AV306" s="13" t="s">
        <v>83</v>
      </c>
      <c r="AW306" s="13" t="s">
        <v>33</v>
      </c>
      <c r="AX306" s="13" t="s">
        <v>72</v>
      </c>
      <c r="AY306" s="235" t="s">
        <v>117</v>
      </c>
    </row>
    <row r="307" spans="1:51" s="13" customFormat="1" ht="12">
      <c r="A307" s="13"/>
      <c r="B307" s="224"/>
      <c r="C307" s="225"/>
      <c r="D307" s="226" t="s">
        <v>128</v>
      </c>
      <c r="E307" s="227" t="s">
        <v>19</v>
      </c>
      <c r="F307" s="228" t="s">
        <v>432</v>
      </c>
      <c r="G307" s="225"/>
      <c r="H307" s="229">
        <v>70</v>
      </c>
      <c r="I307" s="230"/>
      <c r="J307" s="225"/>
      <c r="K307" s="225"/>
      <c r="L307" s="231"/>
      <c r="M307" s="232"/>
      <c r="N307" s="233"/>
      <c r="O307" s="233"/>
      <c r="P307" s="233"/>
      <c r="Q307" s="233"/>
      <c r="R307" s="233"/>
      <c r="S307" s="233"/>
      <c r="T307" s="23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5" t="s">
        <v>128</v>
      </c>
      <c r="AU307" s="235" t="s">
        <v>83</v>
      </c>
      <c r="AV307" s="13" t="s">
        <v>83</v>
      </c>
      <c r="AW307" s="13" t="s">
        <v>33</v>
      </c>
      <c r="AX307" s="13" t="s">
        <v>72</v>
      </c>
      <c r="AY307" s="235" t="s">
        <v>117</v>
      </c>
    </row>
    <row r="308" spans="1:51" s="15" customFormat="1" ht="12">
      <c r="A308" s="15"/>
      <c r="B308" s="246"/>
      <c r="C308" s="247"/>
      <c r="D308" s="226" t="s">
        <v>128</v>
      </c>
      <c r="E308" s="248" t="s">
        <v>19</v>
      </c>
      <c r="F308" s="249" t="s">
        <v>151</v>
      </c>
      <c r="G308" s="247"/>
      <c r="H308" s="250">
        <v>85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6" t="s">
        <v>128</v>
      </c>
      <c r="AU308" s="256" t="s">
        <v>83</v>
      </c>
      <c r="AV308" s="15" t="s">
        <v>124</v>
      </c>
      <c r="AW308" s="15" t="s">
        <v>33</v>
      </c>
      <c r="AX308" s="15" t="s">
        <v>80</v>
      </c>
      <c r="AY308" s="256" t="s">
        <v>117</v>
      </c>
    </row>
    <row r="309" spans="1:65" s="2" customFormat="1" ht="33" customHeight="1">
      <c r="A309" s="40"/>
      <c r="B309" s="41"/>
      <c r="C309" s="206" t="s">
        <v>433</v>
      </c>
      <c r="D309" s="206" t="s">
        <v>119</v>
      </c>
      <c r="E309" s="207" t="s">
        <v>434</v>
      </c>
      <c r="F309" s="208" t="s">
        <v>435</v>
      </c>
      <c r="G309" s="209" t="s">
        <v>211</v>
      </c>
      <c r="H309" s="210">
        <v>85</v>
      </c>
      <c r="I309" s="211"/>
      <c r="J309" s="212">
        <f>ROUND(I309*H309,2)</f>
        <v>0</v>
      </c>
      <c r="K309" s="208" t="s">
        <v>123</v>
      </c>
      <c r="L309" s="46"/>
      <c r="M309" s="213" t="s">
        <v>19</v>
      </c>
      <c r="N309" s="214" t="s">
        <v>43</v>
      </c>
      <c r="O309" s="86"/>
      <c r="P309" s="215">
        <f>O309*H309</f>
        <v>0</v>
      </c>
      <c r="Q309" s="215">
        <v>0.00061</v>
      </c>
      <c r="R309" s="215">
        <f>Q309*H309</f>
        <v>0.05185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124</v>
      </c>
      <c r="AT309" s="217" t="s">
        <v>119</v>
      </c>
      <c r="AU309" s="217" t="s">
        <v>83</v>
      </c>
      <c r="AY309" s="19" t="s">
        <v>117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80</v>
      </c>
      <c r="BK309" s="218">
        <f>ROUND(I309*H309,2)</f>
        <v>0</v>
      </c>
      <c r="BL309" s="19" t="s">
        <v>124</v>
      </c>
      <c r="BM309" s="217" t="s">
        <v>436</v>
      </c>
    </row>
    <row r="310" spans="1:47" s="2" customFormat="1" ht="12">
      <c r="A310" s="40"/>
      <c r="B310" s="41"/>
      <c r="C310" s="42"/>
      <c r="D310" s="219" t="s">
        <v>126</v>
      </c>
      <c r="E310" s="42"/>
      <c r="F310" s="220" t="s">
        <v>437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126</v>
      </c>
      <c r="AU310" s="19" t="s">
        <v>83</v>
      </c>
    </row>
    <row r="311" spans="1:51" s="14" customFormat="1" ht="12">
      <c r="A311" s="14"/>
      <c r="B311" s="236"/>
      <c r="C311" s="237"/>
      <c r="D311" s="226" t="s">
        <v>128</v>
      </c>
      <c r="E311" s="238" t="s">
        <v>19</v>
      </c>
      <c r="F311" s="239" t="s">
        <v>429</v>
      </c>
      <c r="G311" s="237"/>
      <c r="H311" s="238" t="s">
        <v>19</v>
      </c>
      <c r="I311" s="240"/>
      <c r="J311" s="237"/>
      <c r="K311" s="237"/>
      <c r="L311" s="241"/>
      <c r="M311" s="242"/>
      <c r="N311" s="243"/>
      <c r="O311" s="243"/>
      <c r="P311" s="243"/>
      <c r="Q311" s="243"/>
      <c r="R311" s="243"/>
      <c r="S311" s="243"/>
      <c r="T311" s="24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5" t="s">
        <v>128</v>
      </c>
      <c r="AU311" s="245" t="s">
        <v>83</v>
      </c>
      <c r="AV311" s="14" t="s">
        <v>80</v>
      </c>
      <c r="AW311" s="14" t="s">
        <v>33</v>
      </c>
      <c r="AX311" s="14" t="s">
        <v>72</v>
      </c>
      <c r="AY311" s="245" t="s">
        <v>117</v>
      </c>
    </row>
    <row r="312" spans="1:51" s="14" customFormat="1" ht="12">
      <c r="A312" s="14"/>
      <c r="B312" s="236"/>
      <c r="C312" s="237"/>
      <c r="D312" s="226" t="s">
        <v>128</v>
      </c>
      <c r="E312" s="238" t="s">
        <v>19</v>
      </c>
      <c r="F312" s="239" t="s">
        <v>147</v>
      </c>
      <c r="G312" s="237"/>
      <c r="H312" s="238" t="s">
        <v>19</v>
      </c>
      <c r="I312" s="240"/>
      <c r="J312" s="237"/>
      <c r="K312" s="237"/>
      <c r="L312" s="241"/>
      <c r="M312" s="242"/>
      <c r="N312" s="243"/>
      <c r="O312" s="243"/>
      <c r="P312" s="243"/>
      <c r="Q312" s="243"/>
      <c r="R312" s="243"/>
      <c r="S312" s="243"/>
      <c r="T312" s="24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5" t="s">
        <v>128</v>
      </c>
      <c r="AU312" s="245" t="s">
        <v>83</v>
      </c>
      <c r="AV312" s="14" t="s">
        <v>80</v>
      </c>
      <c r="AW312" s="14" t="s">
        <v>33</v>
      </c>
      <c r="AX312" s="14" t="s">
        <v>72</v>
      </c>
      <c r="AY312" s="245" t="s">
        <v>117</v>
      </c>
    </row>
    <row r="313" spans="1:51" s="13" customFormat="1" ht="12">
      <c r="A313" s="13"/>
      <c r="B313" s="224"/>
      <c r="C313" s="225"/>
      <c r="D313" s="226" t="s">
        <v>128</v>
      </c>
      <c r="E313" s="227" t="s">
        <v>19</v>
      </c>
      <c r="F313" s="228" t="s">
        <v>430</v>
      </c>
      <c r="G313" s="225"/>
      <c r="H313" s="229">
        <v>7.5</v>
      </c>
      <c r="I313" s="230"/>
      <c r="J313" s="225"/>
      <c r="K313" s="225"/>
      <c r="L313" s="231"/>
      <c r="M313" s="232"/>
      <c r="N313" s="233"/>
      <c r="O313" s="233"/>
      <c r="P313" s="233"/>
      <c r="Q313" s="233"/>
      <c r="R313" s="233"/>
      <c r="S313" s="233"/>
      <c r="T313" s="23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5" t="s">
        <v>128</v>
      </c>
      <c r="AU313" s="235" t="s">
        <v>83</v>
      </c>
      <c r="AV313" s="13" t="s">
        <v>83</v>
      </c>
      <c r="AW313" s="13" t="s">
        <v>33</v>
      </c>
      <c r="AX313" s="13" t="s">
        <v>72</v>
      </c>
      <c r="AY313" s="235" t="s">
        <v>117</v>
      </c>
    </row>
    <row r="314" spans="1:51" s="13" customFormat="1" ht="12">
      <c r="A314" s="13"/>
      <c r="B314" s="224"/>
      <c r="C314" s="225"/>
      <c r="D314" s="226" t="s">
        <v>128</v>
      </c>
      <c r="E314" s="227" t="s">
        <v>19</v>
      </c>
      <c r="F314" s="228" t="s">
        <v>431</v>
      </c>
      <c r="G314" s="225"/>
      <c r="H314" s="229">
        <v>7.5</v>
      </c>
      <c r="I314" s="230"/>
      <c r="J314" s="225"/>
      <c r="K314" s="225"/>
      <c r="L314" s="231"/>
      <c r="M314" s="232"/>
      <c r="N314" s="233"/>
      <c r="O314" s="233"/>
      <c r="P314" s="233"/>
      <c r="Q314" s="233"/>
      <c r="R314" s="233"/>
      <c r="S314" s="233"/>
      <c r="T314" s="23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5" t="s">
        <v>128</v>
      </c>
      <c r="AU314" s="235" t="s">
        <v>83</v>
      </c>
      <c r="AV314" s="13" t="s">
        <v>83</v>
      </c>
      <c r="AW314" s="13" t="s">
        <v>33</v>
      </c>
      <c r="AX314" s="13" t="s">
        <v>72</v>
      </c>
      <c r="AY314" s="235" t="s">
        <v>117</v>
      </c>
    </row>
    <row r="315" spans="1:51" s="13" customFormat="1" ht="12">
      <c r="A315" s="13"/>
      <c r="B315" s="224"/>
      <c r="C315" s="225"/>
      <c r="D315" s="226" t="s">
        <v>128</v>
      </c>
      <c r="E315" s="227" t="s">
        <v>19</v>
      </c>
      <c r="F315" s="228" t="s">
        <v>432</v>
      </c>
      <c r="G315" s="225"/>
      <c r="H315" s="229">
        <v>70</v>
      </c>
      <c r="I315" s="230"/>
      <c r="J315" s="225"/>
      <c r="K315" s="225"/>
      <c r="L315" s="231"/>
      <c r="M315" s="232"/>
      <c r="N315" s="233"/>
      <c r="O315" s="233"/>
      <c r="P315" s="233"/>
      <c r="Q315" s="233"/>
      <c r="R315" s="233"/>
      <c r="S315" s="233"/>
      <c r="T315" s="23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5" t="s">
        <v>128</v>
      </c>
      <c r="AU315" s="235" t="s">
        <v>83</v>
      </c>
      <c r="AV315" s="13" t="s">
        <v>83</v>
      </c>
      <c r="AW315" s="13" t="s">
        <v>33</v>
      </c>
      <c r="AX315" s="13" t="s">
        <v>72</v>
      </c>
      <c r="AY315" s="235" t="s">
        <v>117</v>
      </c>
    </row>
    <row r="316" spans="1:51" s="15" customFormat="1" ht="12">
      <c r="A316" s="15"/>
      <c r="B316" s="246"/>
      <c r="C316" s="247"/>
      <c r="D316" s="226" t="s">
        <v>128</v>
      </c>
      <c r="E316" s="248" t="s">
        <v>19</v>
      </c>
      <c r="F316" s="249" t="s">
        <v>151</v>
      </c>
      <c r="G316" s="247"/>
      <c r="H316" s="250">
        <v>85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6" t="s">
        <v>128</v>
      </c>
      <c r="AU316" s="256" t="s">
        <v>83</v>
      </c>
      <c r="AV316" s="15" t="s">
        <v>124</v>
      </c>
      <c r="AW316" s="15" t="s">
        <v>33</v>
      </c>
      <c r="AX316" s="15" t="s">
        <v>80</v>
      </c>
      <c r="AY316" s="256" t="s">
        <v>117</v>
      </c>
    </row>
    <row r="317" spans="1:65" s="2" customFormat="1" ht="16.5" customHeight="1">
      <c r="A317" s="40"/>
      <c r="B317" s="41"/>
      <c r="C317" s="206" t="s">
        <v>438</v>
      </c>
      <c r="D317" s="206" t="s">
        <v>119</v>
      </c>
      <c r="E317" s="207" t="s">
        <v>439</v>
      </c>
      <c r="F317" s="208" t="s">
        <v>440</v>
      </c>
      <c r="G317" s="209" t="s">
        <v>211</v>
      </c>
      <c r="H317" s="210">
        <v>805</v>
      </c>
      <c r="I317" s="211"/>
      <c r="J317" s="212">
        <f>ROUND(I317*H317,2)</f>
        <v>0</v>
      </c>
      <c r="K317" s="208" t="s">
        <v>123</v>
      </c>
      <c r="L317" s="46"/>
      <c r="M317" s="213" t="s">
        <v>19</v>
      </c>
      <c r="N317" s="214" t="s">
        <v>43</v>
      </c>
      <c r="O317" s="86"/>
      <c r="P317" s="215">
        <f>O317*H317</f>
        <v>0</v>
      </c>
      <c r="Q317" s="215">
        <v>0</v>
      </c>
      <c r="R317" s="215">
        <f>Q317*H317</f>
        <v>0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124</v>
      </c>
      <c r="AT317" s="217" t="s">
        <v>119</v>
      </c>
      <c r="AU317" s="217" t="s">
        <v>83</v>
      </c>
      <c r="AY317" s="19" t="s">
        <v>117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80</v>
      </c>
      <c r="BK317" s="218">
        <f>ROUND(I317*H317,2)</f>
        <v>0</v>
      </c>
      <c r="BL317" s="19" t="s">
        <v>124</v>
      </c>
      <c r="BM317" s="217" t="s">
        <v>441</v>
      </c>
    </row>
    <row r="318" spans="1:47" s="2" customFormat="1" ht="12">
      <c r="A318" s="40"/>
      <c r="B318" s="41"/>
      <c r="C318" s="42"/>
      <c r="D318" s="219" t="s">
        <v>126</v>
      </c>
      <c r="E318" s="42"/>
      <c r="F318" s="220" t="s">
        <v>442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126</v>
      </c>
      <c r="AU318" s="19" t="s">
        <v>83</v>
      </c>
    </row>
    <row r="319" spans="1:51" s="14" customFormat="1" ht="12">
      <c r="A319" s="14"/>
      <c r="B319" s="236"/>
      <c r="C319" s="237"/>
      <c r="D319" s="226" t="s">
        <v>128</v>
      </c>
      <c r="E319" s="238" t="s">
        <v>19</v>
      </c>
      <c r="F319" s="239" t="s">
        <v>429</v>
      </c>
      <c r="G319" s="237"/>
      <c r="H319" s="238" t="s">
        <v>19</v>
      </c>
      <c r="I319" s="240"/>
      <c r="J319" s="237"/>
      <c r="K319" s="237"/>
      <c r="L319" s="241"/>
      <c r="M319" s="242"/>
      <c r="N319" s="243"/>
      <c r="O319" s="243"/>
      <c r="P319" s="243"/>
      <c r="Q319" s="243"/>
      <c r="R319" s="243"/>
      <c r="S319" s="243"/>
      <c r="T319" s="24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5" t="s">
        <v>128</v>
      </c>
      <c r="AU319" s="245" t="s">
        <v>83</v>
      </c>
      <c r="AV319" s="14" t="s">
        <v>80</v>
      </c>
      <c r="AW319" s="14" t="s">
        <v>33</v>
      </c>
      <c r="AX319" s="14" t="s">
        <v>72</v>
      </c>
      <c r="AY319" s="245" t="s">
        <v>117</v>
      </c>
    </row>
    <row r="320" spans="1:51" s="14" customFormat="1" ht="12">
      <c r="A320" s="14"/>
      <c r="B320" s="236"/>
      <c r="C320" s="237"/>
      <c r="D320" s="226" t="s">
        <v>128</v>
      </c>
      <c r="E320" s="238" t="s">
        <v>19</v>
      </c>
      <c r="F320" s="239" t="s">
        <v>147</v>
      </c>
      <c r="G320" s="237"/>
      <c r="H320" s="238" t="s">
        <v>19</v>
      </c>
      <c r="I320" s="240"/>
      <c r="J320" s="237"/>
      <c r="K320" s="237"/>
      <c r="L320" s="241"/>
      <c r="M320" s="242"/>
      <c r="N320" s="243"/>
      <c r="O320" s="243"/>
      <c r="P320" s="243"/>
      <c r="Q320" s="243"/>
      <c r="R320" s="243"/>
      <c r="S320" s="243"/>
      <c r="T320" s="24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5" t="s">
        <v>128</v>
      </c>
      <c r="AU320" s="245" t="s">
        <v>83</v>
      </c>
      <c r="AV320" s="14" t="s">
        <v>80</v>
      </c>
      <c r="AW320" s="14" t="s">
        <v>33</v>
      </c>
      <c r="AX320" s="14" t="s">
        <v>72</v>
      </c>
      <c r="AY320" s="245" t="s">
        <v>117</v>
      </c>
    </row>
    <row r="321" spans="1:51" s="13" customFormat="1" ht="12">
      <c r="A321" s="13"/>
      <c r="B321" s="224"/>
      <c r="C321" s="225"/>
      <c r="D321" s="226" t="s">
        <v>128</v>
      </c>
      <c r="E321" s="227" t="s">
        <v>19</v>
      </c>
      <c r="F321" s="228" t="s">
        <v>430</v>
      </c>
      <c r="G321" s="225"/>
      <c r="H321" s="229">
        <v>7.5</v>
      </c>
      <c r="I321" s="230"/>
      <c r="J321" s="225"/>
      <c r="K321" s="225"/>
      <c r="L321" s="231"/>
      <c r="M321" s="232"/>
      <c r="N321" s="233"/>
      <c r="O321" s="233"/>
      <c r="P321" s="233"/>
      <c r="Q321" s="233"/>
      <c r="R321" s="233"/>
      <c r="S321" s="233"/>
      <c r="T321" s="23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5" t="s">
        <v>128</v>
      </c>
      <c r="AU321" s="235" t="s">
        <v>83</v>
      </c>
      <c r="AV321" s="13" t="s">
        <v>83</v>
      </c>
      <c r="AW321" s="13" t="s">
        <v>33</v>
      </c>
      <c r="AX321" s="13" t="s">
        <v>72</v>
      </c>
      <c r="AY321" s="235" t="s">
        <v>117</v>
      </c>
    </row>
    <row r="322" spans="1:51" s="13" customFormat="1" ht="12">
      <c r="A322" s="13"/>
      <c r="B322" s="224"/>
      <c r="C322" s="225"/>
      <c r="D322" s="226" t="s">
        <v>128</v>
      </c>
      <c r="E322" s="227" t="s">
        <v>19</v>
      </c>
      <c r="F322" s="228" t="s">
        <v>431</v>
      </c>
      <c r="G322" s="225"/>
      <c r="H322" s="229">
        <v>7.5</v>
      </c>
      <c r="I322" s="230"/>
      <c r="J322" s="225"/>
      <c r="K322" s="225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128</v>
      </c>
      <c r="AU322" s="235" t="s">
        <v>83</v>
      </c>
      <c r="AV322" s="13" t="s">
        <v>83</v>
      </c>
      <c r="AW322" s="13" t="s">
        <v>33</v>
      </c>
      <c r="AX322" s="13" t="s">
        <v>72</v>
      </c>
      <c r="AY322" s="235" t="s">
        <v>117</v>
      </c>
    </row>
    <row r="323" spans="1:51" s="13" customFormat="1" ht="12">
      <c r="A323" s="13"/>
      <c r="B323" s="224"/>
      <c r="C323" s="225"/>
      <c r="D323" s="226" t="s">
        <v>128</v>
      </c>
      <c r="E323" s="227" t="s">
        <v>19</v>
      </c>
      <c r="F323" s="228" t="s">
        <v>432</v>
      </c>
      <c r="G323" s="225"/>
      <c r="H323" s="229">
        <v>70</v>
      </c>
      <c r="I323" s="230"/>
      <c r="J323" s="225"/>
      <c r="K323" s="225"/>
      <c r="L323" s="231"/>
      <c r="M323" s="232"/>
      <c r="N323" s="233"/>
      <c r="O323" s="233"/>
      <c r="P323" s="233"/>
      <c r="Q323" s="233"/>
      <c r="R323" s="233"/>
      <c r="S323" s="233"/>
      <c r="T323" s="23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5" t="s">
        <v>128</v>
      </c>
      <c r="AU323" s="235" t="s">
        <v>83</v>
      </c>
      <c r="AV323" s="13" t="s">
        <v>83</v>
      </c>
      <c r="AW323" s="13" t="s">
        <v>33</v>
      </c>
      <c r="AX323" s="13" t="s">
        <v>72</v>
      </c>
      <c r="AY323" s="235" t="s">
        <v>117</v>
      </c>
    </row>
    <row r="324" spans="1:51" s="14" customFormat="1" ht="12">
      <c r="A324" s="14"/>
      <c r="B324" s="236"/>
      <c r="C324" s="237"/>
      <c r="D324" s="226" t="s">
        <v>128</v>
      </c>
      <c r="E324" s="238" t="s">
        <v>19</v>
      </c>
      <c r="F324" s="239" t="s">
        <v>214</v>
      </c>
      <c r="G324" s="237"/>
      <c r="H324" s="238" t="s">
        <v>19</v>
      </c>
      <c r="I324" s="240"/>
      <c r="J324" s="237"/>
      <c r="K324" s="237"/>
      <c r="L324" s="241"/>
      <c r="M324" s="242"/>
      <c r="N324" s="243"/>
      <c r="O324" s="243"/>
      <c r="P324" s="243"/>
      <c r="Q324" s="243"/>
      <c r="R324" s="243"/>
      <c r="S324" s="243"/>
      <c r="T324" s="24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5" t="s">
        <v>128</v>
      </c>
      <c r="AU324" s="245" t="s">
        <v>83</v>
      </c>
      <c r="AV324" s="14" t="s">
        <v>80</v>
      </c>
      <c r="AW324" s="14" t="s">
        <v>33</v>
      </c>
      <c r="AX324" s="14" t="s">
        <v>72</v>
      </c>
      <c r="AY324" s="245" t="s">
        <v>117</v>
      </c>
    </row>
    <row r="325" spans="1:51" s="13" customFormat="1" ht="12">
      <c r="A325" s="13"/>
      <c r="B325" s="224"/>
      <c r="C325" s="225"/>
      <c r="D325" s="226" t="s">
        <v>128</v>
      </c>
      <c r="E325" s="227" t="s">
        <v>19</v>
      </c>
      <c r="F325" s="228" t="s">
        <v>215</v>
      </c>
      <c r="G325" s="225"/>
      <c r="H325" s="229">
        <v>720</v>
      </c>
      <c r="I325" s="230"/>
      <c r="J325" s="225"/>
      <c r="K325" s="225"/>
      <c r="L325" s="231"/>
      <c r="M325" s="232"/>
      <c r="N325" s="233"/>
      <c r="O325" s="233"/>
      <c r="P325" s="233"/>
      <c r="Q325" s="233"/>
      <c r="R325" s="233"/>
      <c r="S325" s="233"/>
      <c r="T325" s="23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5" t="s">
        <v>128</v>
      </c>
      <c r="AU325" s="235" t="s">
        <v>83</v>
      </c>
      <c r="AV325" s="13" t="s">
        <v>83</v>
      </c>
      <c r="AW325" s="13" t="s">
        <v>33</v>
      </c>
      <c r="AX325" s="13" t="s">
        <v>72</v>
      </c>
      <c r="AY325" s="235" t="s">
        <v>117</v>
      </c>
    </row>
    <row r="326" spans="1:51" s="14" customFormat="1" ht="12">
      <c r="A326" s="14"/>
      <c r="B326" s="236"/>
      <c r="C326" s="237"/>
      <c r="D326" s="226" t="s">
        <v>128</v>
      </c>
      <c r="E326" s="238" t="s">
        <v>19</v>
      </c>
      <c r="F326" s="239" t="s">
        <v>216</v>
      </c>
      <c r="G326" s="237"/>
      <c r="H326" s="238" t="s">
        <v>19</v>
      </c>
      <c r="I326" s="240"/>
      <c r="J326" s="237"/>
      <c r="K326" s="237"/>
      <c r="L326" s="241"/>
      <c r="M326" s="242"/>
      <c r="N326" s="243"/>
      <c r="O326" s="243"/>
      <c r="P326" s="243"/>
      <c r="Q326" s="243"/>
      <c r="R326" s="243"/>
      <c r="S326" s="243"/>
      <c r="T326" s="24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5" t="s">
        <v>128</v>
      </c>
      <c r="AU326" s="245" t="s">
        <v>83</v>
      </c>
      <c r="AV326" s="14" t="s">
        <v>80</v>
      </c>
      <c r="AW326" s="14" t="s">
        <v>33</v>
      </c>
      <c r="AX326" s="14" t="s">
        <v>72</v>
      </c>
      <c r="AY326" s="245" t="s">
        <v>117</v>
      </c>
    </row>
    <row r="327" spans="1:51" s="15" customFormat="1" ht="12">
      <c r="A327" s="15"/>
      <c r="B327" s="246"/>
      <c r="C327" s="247"/>
      <c r="D327" s="226" t="s">
        <v>128</v>
      </c>
      <c r="E327" s="248" t="s">
        <v>19</v>
      </c>
      <c r="F327" s="249" t="s">
        <v>151</v>
      </c>
      <c r="G327" s="247"/>
      <c r="H327" s="250">
        <v>805</v>
      </c>
      <c r="I327" s="251"/>
      <c r="J327" s="247"/>
      <c r="K327" s="247"/>
      <c r="L327" s="252"/>
      <c r="M327" s="253"/>
      <c r="N327" s="254"/>
      <c r="O327" s="254"/>
      <c r="P327" s="254"/>
      <c r="Q327" s="254"/>
      <c r="R327" s="254"/>
      <c r="S327" s="254"/>
      <c r="T327" s="25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6" t="s">
        <v>128</v>
      </c>
      <c r="AU327" s="256" t="s">
        <v>83</v>
      </c>
      <c r="AV327" s="15" t="s">
        <v>124</v>
      </c>
      <c r="AW327" s="15" t="s">
        <v>33</v>
      </c>
      <c r="AX327" s="15" t="s">
        <v>80</v>
      </c>
      <c r="AY327" s="256" t="s">
        <v>117</v>
      </c>
    </row>
    <row r="328" spans="1:65" s="2" customFormat="1" ht="16.5" customHeight="1">
      <c r="A328" s="40"/>
      <c r="B328" s="41"/>
      <c r="C328" s="206" t="s">
        <v>443</v>
      </c>
      <c r="D328" s="206" t="s">
        <v>119</v>
      </c>
      <c r="E328" s="207" t="s">
        <v>444</v>
      </c>
      <c r="F328" s="208" t="s">
        <v>445</v>
      </c>
      <c r="G328" s="209" t="s">
        <v>122</v>
      </c>
      <c r="H328" s="210">
        <v>20</v>
      </c>
      <c r="I328" s="211"/>
      <c r="J328" s="212">
        <f>ROUND(I328*H328,2)</f>
        <v>0</v>
      </c>
      <c r="K328" s="208" t="s">
        <v>123</v>
      </c>
      <c r="L328" s="46"/>
      <c r="M328" s="213" t="s">
        <v>19</v>
      </c>
      <c r="N328" s="214" t="s">
        <v>43</v>
      </c>
      <c r="O328" s="86"/>
      <c r="P328" s="215">
        <f>O328*H328</f>
        <v>0</v>
      </c>
      <c r="Q328" s="215">
        <v>0</v>
      </c>
      <c r="R328" s="215">
        <f>Q328*H328</f>
        <v>0</v>
      </c>
      <c r="S328" s="215">
        <v>0.0007</v>
      </c>
      <c r="T328" s="216">
        <f>S328*H328</f>
        <v>0.014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124</v>
      </c>
      <c r="AT328" s="217" t="s">
        <v>119</v>
      </c>
      <c r="AU328" s="217" t="s">
        <v>83</v>
      </c>
      <c r="AY328" s="19" t="s">
        <v>117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80</v>
      </c>
      <c r="BK328" s="218">
        <f>ROUND(I328*H328,2)</f>
        <v>0</v>
      </c>
      <c r="BL328" s="19" t="s">
        <v>124</v>
      </c>
      <c r="BM328" s="217" t="s">
        <v>446</v>
      </c>
    </row>
    <row r="329" spans="1:47" s="2" customFormat="1" ht="12">
      <c r="A329" s="40"/>
      <c r="B329" s="41"/>
      <c r="C329" s="42"/>
      <c r="D329" s="219" t="s">
        <v>126</v>
      </c>
      <c r="E329" s="42"/>
      <c r="F329" s="220" t="s">
        <v>447</v>
      </c>
      <c r="G329" s="42"/>
      <c r="H329" s="42"/>
      <c r="I329" s="221"/>
      <c r="J329" s="42"/>
      <c r="K329" s="42"/>
      <c r="L329" s="46"/>
      <c r="M329" s="222"/>
      <c r="N329" s="22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126</v>
      </c>
      <c r="AU329" s="19" t="s">
        <v>83</v>
      </c>
    </row>
    <row r="330" spans="1:51" s="13" customFormat="1" ht="12">
      <c r="A330" s="13"/>
      <c r="B330" s="224"/>
      <c r="C330" s="225"/>
      <c r="D330" s="226" t="s">
        <v>128</v>
      </c>
      <c r="E330" s="227" t="s">
        <v>19</v>
      </c>
      <c r="F330" s="228" t="s">
        <v>448</v>
      </c>
      <c r="G330" s="225"/>
      <c r="H330" s="229">
        <v>10</v>
      </c>
      <c r="I330" s="230"/>
      <c r="J330" s="225"/>
      <c r="K330" s="225"/>
      <c r="L330" s="231"/>
      <c r="M330" s="232"/>
      <c r="N330" s="233"/>
      <c r="O330" s="233"/>
      <c r="P330" s="233"/>
      <c r="Q330" s="233"/>
      <c r="R330" s="233"/>
      <c r="S330" s="233"/>
      <c r="T330" s="23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5" t="s">
        <v>128</v>
      </c>
      <c r="AU330" s="235" t="s">
        <v>83</v>
      </c>
      <c r="AV330" s="13" t="s">
        <v>83</v>
      </c>
      <c r="AW330" s="13" t="s">
        <v>33</v>
      </c>
      <c r="AX330" s="13" t="s">
        <v>72</v>
      </c>
      <c r="AY330" s="235" t="s">
        <v>117</v>
      </c>
    </row>
    <row r="331" spans="1:51" s="13" customFormat="1" ht="12">
      <c r="A331" s="13"/>
      <c r="B331" s="224"/>
      <c r="C331" s="225"/>
      <c r="D331" s="226" t="s">
        <v>128</v>
      </c>
      <c r="E331" s="227" t="s">
        <v>19</v>
      </c>
      <c r="F331" s="228" t="s">
        <v>449</v>
      </c>
      <c r="G331" s="225"/>
      <c r="H331" s="229">
        <v>5</v>
      </c>
      <c r="I331" s="230"/>
      <c r="J331" s="225"/>
      <c r="K331" s="225"/>
      <c r="L331" s="231"/>
      <c r="M331" s="232"/>
      <c r="N331" s="233"/>
      <c r="O331" s="233"/>
      <c r="P331" s="233"/>
      <c r="Q331" s="233"/>
      <c r="R331" s="233"/>
      <c r="S331" s="233"/>
      <c r="T331" s="23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5" t="s">
        <v>128</v>
      </c>
      <c r="AU331" s="235" t="s">
        <v>83</v>
      </c>
      <c r="AV331" s="13" t="s">
        <v>83</v>
      </c>
      <c r="AW331" s="13" t="s">
        <v>33</v>
      </c>
      <c r="AX331" s="13" t="s">
        <v>72</v>
      </c>
      <c r="AY331" s="235" t="s">
        <v>117</v>
      </c>
    </row>
    <row r="332" spans="1:51" s="13" customFormat="1" ht="12">
      <c r="A332" s="13"/>
      <c r="B332" s="224"/>
      <c r="C332" s="225"/>
      <c r="D332" s="226" t="s">
        <v>128</v>
      </c>
      <c r="E332" s="227" t="s">
        <v>19</v>
      </c>
      <c r="F332" s="228" t="s">
        <v>450</v>
      </c>
      <c r="G332" s="225"/>
      <c r="H332" s="229">
        <v>5</v>
      </c>
      <c r="I332" s="230"/>
      <c r="J332" s="225"/>
      <c r="K332" s="225"/>
      <c r="L332" s="231"/>
      <c r="M332" s="232"/>
      <c r="N332" s="233"/>
      <c r="O332" s="233"/>
      <c r="P332" s="233"/>
      <c r="Q332" s="233"/>
      <c r="R332" s="233"/>
      <c r="S332" s="233"/>
      <c r="T332" s="23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5" t="s">
        <v>128</v>
      </c>
      <c r="AU332" s="235" t="s">
        <v>83</v>
      </c>
      <c r="AV332" s="13" t="s">
        <v>83</v>
      </c>
      <c r="AW332" s="13" t="s">
        <v>33</v>
      </c>
      <c r="AX332" s="13" t="s">
        <v>72</v>
      </c>
      <c r="AY332" s="235" t="s">
        <v>117</v>
      </c>
    </row>
    <row r="333" spans="1:51" s="15" customFormat="1" ht="12">
      <c r="A333" s="15"/>
      <c r="B333" s="246"/>
      <c r="C333" s="247"/>
      <c r="D333" s="226" t="s">
        <v>128</v>
      </c>
      <c r="E333" s="248" t="s">
        <v>19</v>
      </c>
      <c r="F333" s="249" t="s">
        <v>151</v>
      </c>
      <c r="G333" s="247"/>
      <c r="H333" s="250">
        <v>20</v>
      </c>
      <c r="I333" s="251"/>
      <c r="J333" s="247"/>
      <c r="K333" s="247"/>
      <c r="L333" s="252"/>
      <c r="M333" s="253"/>
      <c r="N333" s="254"/>
      <c r="O333" s="254"/>
      <c r="P333" s="254"/>
      <c r="Q333" s="254"/>
      <c r="R333" s="254"/>
      <c r="S333" s="254"/>
      <c r="T333" s="25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6" t="s">
        <v>128</v>
      </c>
      <c r="AU333" s="256" t="s">
        <v>83</v>
      </c>
      <c r="AV333" s="15" t="s">
        <v>124</v>
      </c>
      <c r="AW333" s="15" t="s">
        <v>33</v>
      </c>
      <c r="AX333" s="15" t="s">
        <v>80</v>
      </c>
      <c r="AY333" s="256" t="s">
        <v>117</v>
      </c>
    </row>
    <row r="334" spans="1:65" s="2" customFormat="1" ht="44.25" customHeight="1">
      <c r="A334" s="40"/>
      <c r="B334" s="41"/>
      <c r="C334" s="206" t="s">
        <v>451</v>
      </c>
      <c r="D334" s="206" t="s">
        <v>119</v>
      </c>
      <c r="E334" s="207" t="s">
        <v>452</v>
      </c>
      <c r="F334" s="208" t="s">
        <v>453</v>
      </c>
      <c r="G334" s="209" t="s">
        <v>211</v>
      </c>
      <c r="H334" s="210">
        <v>840</v>
      </c>
      <c r="I334" s="211"/>
      <c r="J334" s="212">
        <f>ROUND(I334*H334,2)</f>
        <v>0</v>
      </c>
      <c r="K334" s="208" t="s">
        <v>123</v>
      </c>
      <c r="L334" s="46"/>
      <c r="M334" s="213" t="s">
        <v>19</v>
      </c>
      <c r="N334" s="214" t="s">
        <v>43</v>
      </c>
      <c r="O334" s="86"/>
      <c r="P334" s="215">
        <f>O334*H334</f>
        <v>0</v>
      </c>
      <c r="Q334" s="215">
        <v>0</v>
      </c>
      <c r="R334" s="215">
        <f>Q334*H334</f>
        <v>0</v>
      </c>
      <c r="S334" s="215">
        <v>0.194</v>
      </c>
      <c r="T334" s="216">
        <f>S334*H334</f>
        <v>162.96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124</v>
      </c>
      <c r="AT334" s="217" t="s">
        <v>119</v>
      </c>
      <c r="AU334" s="217" t="s">
        <v>83</v>
      </c>
      <c r="AY334" s="19" t="s">
        <v>117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80</v>
      </c>
      <c r="BK334" s="218">
        <f>ROUND(I334*H334,2)</f>
        <v>0</v>
      </c>
      <c r="BL334" s="19" t="s">
        <v>124</v>
      </c>
      <c r="BM334" s="217" t="s">
        <v>454</v>
      </c>
    </row>
    <row r="335" spans="1:47" s="2" customFormat="1" ht="12">
      <c r="A335" s="40"/>
      <c r="B335" s="41"/>
      <c r="C335" s="42"/>
      <c r="D335" s="219" t="s">
        <v>126</v>
      </c>
      <c r="E335" s="42"/>
      <c r="F335" s="220" t="s">
        <v>455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126</v>
      </c>
      <c r="AU335" s="19" t="s">
        <v>83</v>
      </c>
    </row>
    <row r="336" spans="1:51" s="14" customFormat="1" ht="12">
      <c r="A336" s="14"/>
      <c r="B336" s="236"/>
      <c r="C336" s="237"/>
      <c r="D336" s="226" t="s">
        <v>128</v>
      </c>
      <c r="E336" s="238" t="s">
        <v>19</v>
      </c>
      <c r="F336" s="239" t="s">
        <v>456</v>
      </c>
      <c r="G336" s="237"/>
      <c r="H336" s="238" t="s">
        <v>19</v>
      </c>
      <c r="I336" s="240"/>
      <c r="J336" s="237"/>
      <c r="K336" s="237"/>
      <c r="L336" s="241"/>
      <c r="M336" s="242"/>
      <c r="N336" s="243"/>
      <c r="O336" s="243"/>
      <c r="P336" s="243"/>
      <c r="Q336" s="243"/>
      <c r="R336" s="243"/>
      <c r="S336" s="243"/>
      <c r="T336" s="24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5" t="s">
        <v>128</v>
      </c>
      <c r="AU336" s="245" t="s">
        <v>83</v>
      </c>
      <c r="AV336" s="14" t="s">
        <v>80</v>
      </c>
      <c r="AW336" s="14" t="s">
        <v>33</v>
      </c>
      <c r="AX336" s="14" t="s">
        <v>72</v>
      </c>
      <c r="AY336" s="245" t="s">
        <v>117</v>
      </c>
    </row>
    <row r="337" spans="1:51" s="13" customFormat="1" ht="12">
      <c r="A337" s="13"/>
      <c r="B337" s="224"/>
      <c r="C337" s="225"/>
      <c r="D337" s="226" t="s">
        <v>128</v>
      </c>
      <c r="E337" s="227" t="s">
        <v>19</v>
      </c>
      <c r="F337" s="228" t="s">
        <v>457</v>
      </c>
      <c r="G337" s="225"/>
      <c r="H337" s="229">
        <v>840</v>
      </c>
      <c r="I337" s="230"/>
      <c r="J337" s="225"/>
      <c r="K337" s="225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128</v>
      </c>
      <c r="AU337" s="235" t="s">
        <v>83</v>
      </c>
      <c r="AV337" s="13" t="s">
        <v>83</v>
      </c>
      <c r="AW337" s="13" t="s">
        <v>33</v>
      </c>
      <c r="AX337" s="13" t="s">
        <v>80</v>
      </c>
      <c r="AY337" s="235" t="s">
        <v>117</v>
      </c>
    </row>
    <row r="338" spans="1:51" s="14" customFormat="1" ht="12">
      <c r="A338" s="14"/>
      <c r="B338" s="236"/>
      <c r="C338" s="237"/>
      <c r="D338" s="226" t="s">
        <v>128</v>
      </c>
      <c r="E338" s="238" t="s">
        <v>19</v>
      </c>
      <c r="F338" s="239" t="s">
        <v>458</v>
      </c>
      <c r="G338" s="237"/>
      <c r="H338" s="238" t="s">
        <v>19</v>
      </c>
      <c r="I338" s="240"/>
      <c r="J338" s="237"/>
      <c r="K338" s="237"/>
      <c r="L338" s="241"/>
      <c r="M338" s="242"/>
      <c r="N338" s="243"/>
      <c r="O338" s="243"/>
      <c r="P338" s="243"/>
      <c r="Q338" s="243"/>
      <c r="R338" s="243"/>
      <c r="S338" s="243"/>
      <c r="T338" s="24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5" t="s">
        <v>128</v>
      </c>
      <c r="AU338" s="245" t="s">
        <v>83</v>
      </c>
      <c r="AV338" s="14" t="s">
        <v>80</v>
      </c>
      <c r="AW338" s="14" t="s">
        <v>33</v>
      </c>
      <c r="AX338" s="14" t="s">
        <v>72</v>
      </c>
      <c r="AY338" s="245" t="s">
        <v>117</v>
      </c>
    </row>
    <row r="339" spans="1:65" s="2" customFormat="1" ht="21.75" customHeight="1">
      <c r="A339" s="40"/>
      <c r="B339" s="41"/>
      <c r="C339" s="206" t="s">
        <v>459</v>
      </c>
      <c r="D339" s="206" t="s">
        <v>119</v>
      </c>
      <c r="E339" s="207" t="s">
        <v>460</v>
      </c>
      <c r="F339" s="208" t="s">
        <v>461</v>
      </c>
      <c r="G339" s="209" t="s">
        <v>122</v>
      </c>
      <c r="H339" s="210">
        <v>23485</v>
      </c>
      <c r="I339" s="211"/>
      <c r="J339" s="212">
        <f>ROUND(I339*H339,2)</f>
        <v>0</v>
      </c>
      <c r="K339" s="208" t="s">
        <v>123</v>
      </c>
      <c r="L339" s="46"/>
      <c r="M339" s="213" t="s">
        <v>19</v>
      </c>
      <c r="N339" s="214" t="s">
        <v>43</v>
      </c>
      <c r="O339" s="86"/>
      <c r="P339" s="215">
        <f>O339*H339</f>
        <v>0</v>
      </c>
      <c r="Q339" s="215">
        <v>0</v>
      </c>
      <c r="R339" s="215">
        <f>Q339*H339</f>
        <v>0</v>
      </c>
      <c r="S339" s="215">
        <v>0.01</v>
      </c>
      <c r="T339" s="216">
        <f>S339*H339</f>
        <v>234.85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124</v>
      </c>
      <c r="AT339" s="217" t="s">
        <v>119</v>
      </c>
      <c r="AU339" s="217" t="s">
        <v>83</v>
      </c>
      <c r="AY339" s="19" t="s">
        <v>117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80</v>
      </c>
      <c r="BK339" s="218">
        <f>ROUND(I339*H339,2)</f>
        <v>0</v>
      </c>
      <c r="BL339" s="19" t="s">
        <v>124</v>
      </c>
      <c r="BM339" s="217" t="s">
        <v>462</v>
      </c>
    </row>
    <row r="340" spans="1:47" s="2" customFormat="1" ht="12">
      <c r="A340" s="40"/>
      <c r="B340" s="41"/>
      <c r="C340" s="42"/>
      <c r="D340" s="219" t="s">
        <v>126</v>
      </c>
      <c r="E340" s="42"/>
      <c r="F340" s="220" t="s">
        <v>463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126</v>
      </c>
      <c r="AU340" s="19" t="s">
        <v>83</v>
      </c>
    </row>
    <row r="341" spans="1:51" s="14" customFormat="1" ht="12">
      <c r="A341" s="14"/>
      <c r="B341" s="236"/>
      <c r="C341" s="237"/>
      <c r="D341" s="226" t="s">
        <v>128</v>
      </c>
      <c r="E341" s="238" t="s">
        <v>19</v>
      </c>
      <c r="F341" s="239" t="s">
        <v>464</v>
      </c>
      <c r="G341" s="237"/>
      <c r="H341" s="238" t="s">
        <v>19</v>
      </c>
      <c r="I341" s="240"/>
      <c r="J341" s="237"/>
      <c r="K341" s="237"/>
      <c r="L341" s="241"/>
      <c r="M341" s="242"/>
      <c r="N341" s="243"/>
      <c r="O341" s="243"/>
      <c r="P341" s="243"/>
      <c r="Q341" s="243"/>
      <c r="R341" s="243"/>
      <c r="S341" s="243"/>
      <c r="T341" s="24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5" t="s">
        <v>128</v>
      </c>
      <c r="AU341" s="245" t="s">
        <v>83</v>
      </c>
      <c r="AV341" s="14" t="s">
        <v>80</v>
      </c>
      <c r="AW341" s="14" t="s">
        <v>33</v>
      </c>
      <c r="AX341" s="14" t="s">
        <v>72</v>
      </c>
      <c r="AY341" s="245" t="s">
        <v>117</v>
      </c>
    </row>
    <row r="342" spans="1:51" s="14" customFormat="1" ht="12">
      <c r="A342" s="14"/>
      <c r="B342" s="236"/>
      <c r="C342" s="237"/>
      <c r="D342" s="226" t="s">
        <v>128</v>
      </c>
      <c r="E342" s="238" t="s">
        <v>19</v>
      </c>
      <c r="F342" s="239" t="s">
        <v>147</v>
      </c>
      <c r="G342" s="237"/>
      <c r="H342" s="238" t="s">
        <v>19</v>
      </c>
      <c r="I342" s="240"/>
      <c r="J342" s="237"/>
      <c r="K342" s="237"/>
      <c r="L342" s="241"/>
      <c r="M342" s="242"/>
      <c r="N342" s="243"/>
      <c r="O342" s="243"/>
      <c r="P342" s="243"/>
      <c r="Q342" s="243"/>
      <c r="R342" s="243"/>
      <c r="S342" s="243"/>
      <c r="T342" s="24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5" t="s">
        <v>128</v>
      </c>
      <c r="AU342" s="245" t="s">
        <v>83</v>
      </c>
      <c r="AV342" s="14" t="s">
        <v>80</v>
      </c>
      <c r="AW342" s="14" t="s">
        <v>33</v>
      </c>
      <c r="AX342" s="14" t="s">
        <v>72</v>
      </c>
      <c r="AY342" s="245" t="s">
        <v>117</v>
      </c>
    </row>
    <row r="343" spans="1:51" s="13" customFormat="1" ht="12">
      <c r="A343" s="13"/>
      <c r="B343" s="224"/>
      <c r="C343" s="225"/>
      <c r="D343" s="226" t="s">
        <v>128</v>
      </c>
      <c r="E343" s="227" t="s">
        <v>19</v>
      </c>
      <c r="F343" s="228" t="s">
        <v>465</v>
      </c>
      <c r="G343" s="225"/>
      <c r="H343" s="229">
        <v>22990</v>
      </c>
      <c r="I343" s="230"/>
      <c r="J343" s="225"/>
      <c r="K343" s="225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128</v>
      </c>
      <c r="AU343" s="235" t="s">
        <v>83</v>
      </c>
      <c r="AV343" s="13" t="s">
        <v>83</v>
      </c>
      <c r="AW343" s="13" t="s">
        <v>33</v>
      </c>
      <c r="AX343" s="13" t="s">
        <v>72</v>
      </c>
      <c r="AY343" s="235" t="s">
        <v>117</v>
      </c>
    </row>
    <row r="344" spans="1:51" s="13" customFormat="1" ht="12">
      <c r="A344" s="13"/>
      <c r="B344" s="224"/>
      <c r="C344" s="225"/>
      <c r="D344" s="226" t="s">
        <v>128</v>
      </c>
      <c r="E344" s="227" t="s">
        <v>19</v>
      </c>
      <c r="F344" s="228" t="s">
        <v>466</v>
      </c>
      <c r="G344" s="225"/>
      <c r="H344" s="229">
        <v>495</v>
      </c>
      <c r="I344" s="230"/>
      <c r="J344" s="225"/>
      <c r="K344" s="225"/>
      <c r="L344" s="231"/>
      <c r="M344" s="232"/>
      <c r="N344" s="233"/>
      <c r="O344" s="233"/>
      <c r="P344" s="233"/>
      <c r="Q344" s="233"/>
      <c r="R344" s="233"/>
      <c r="S344" s="233"/>
      <c r="T344" s="23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5" t="s">
        <v>128</v>
      </c>
      <c r="AU344" s="235" t="s">
        <v>83</v>
      </c>
      <c r="AV344" s="13" t="s">
        <v>83</v>
      </c>
      <c r="AW344" s="13" t="s">
        <v>33</v>
      </c>
      <c r="AX344" s="13" t="s">
        <v>72</v>
      </c>
      <c r="AY344" s="235" t="s">
        <v>117</v>
      </c>
    </row>
    <row r="345" spans="1:51" s="15" customFormat="1" ht="12">
      <c r="A345" s="15"/>
      <c r="B345" s="246"/>
      <c r="C345" s="247"/>
      <c r="D345" s="226" t="s">
        <v>128</v>
      </c>
      <c r="E345" s="248" t="s">
        <v>19</v>
      </c>
      <c r="F345" s="249" t="s">
        <v>151</v>
      </c>
      <c r="G345" s="247"/>
      <c r="H345" s="250">
        <v>23485</v>
      </c>
      <c r="I345" s="251"/>
      <c r="J345" s="247"/>
      <c r="K345" s="247"/>
      <c r="L345" s="252"/>
      <c r="M345" s="253"/>
      <c r="N345" s="254"/>
      <c r="O345" s="254"/>
      <c r="P345" s="254"/>
      <c r="Q345" s="254"/>
      <c r="R345" s="254"/>
      <c r="S345" s="254"/>
      <c r="T345" s="25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6" t="s">
        <v>128</v>
      </c>
      <c r="AU345" s="256" t="s">
        <v>83</v>
      </c>
      <c r="AV345" s="15" t="s">
        <v>124</v>
      </c>
      <c r="AW345" s="15" t="s">
        <v>33</v>
      </c>
      <c r="AX345" s="15" t="s">
        <v>80</v>
      </c>
      <c r="AY345" s="256" t="s">
        <v>117</v>
      </c>
    </row>
    <row r="346" spans="1:65" s="2" customFormat="1" ht="33" customHeight="1">
      <c r="A346" s="40"/>
      <c r="B346" s="41"/>
      <c r="C346" s="206" t="s">
        <v>467</v>
      </c>
      <c r="D346" s="206" t="s">
        <v>119</v>
      </c>
      <c r="E346" s="207" t="s">
        <v>468</v>
      </c>
      <c r="F346" s="208" t="s">
        <v>469</v>
      </c>
      <c r="G346" s="209" t="s">
        <v>122</v>
      </c>
      <c r="H346" s="210">
        <v>23485</v>
      </c>
      <c r="I346" s="211"/>
      <c r="J346" s="212">
        <f>ROUND(I346*H346,2)</f>
        <v>0</v>
      </c>
      <c r="K346" s="208" t="s">
        <v>123</v>
      </c>
      <c r="L346" s="46"/>
      <c r="M346" s="213" t="s">
        <v>19</v>
      </c>
      <c r="N346" s="214" t="s">
        <v>43</v>
      </c>
      <c r="O346" s="86"/>
      <c r="P346" s="215">
        <f>O346*H346</f>
        <v>0</v>
      </c>
      <c r="Q346" s="215">
        <v>0</v>
      </c>
      <c r="R346" s="215">
        <f>Q346*H346</f>
        <v>0</v>
      </c>
      <c r="S346" s="215">
        <v>0.02</v>
      </c>
      <c r="T346" s="216">
        <f>S346*H346</f>
        <v>469.7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124</v>
      </c>
      <c r="AT346" s="217" t="s">
        <v>119</v>
      </c>
      <c r="AU346" s="217" t="s">
        <v>83</v>
      </c>
      <c r="AY346" s="19" t="s">
        <v>117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9" t="s">
        <v>80</v>
      </c>
      <c r="BK346" s="218">
        <f>ROUND(I346*H346,2)</f>
        <v>0</v>
      </c>
      <c r="BL346" s="19" t="s">
        <v>124</v>
      </c>
      <c r="BM346" s="217" t="s">
        <v>470</v>
      </c>
    </row>
    <row r="347" spans="1:47" s="2" customFormat="1" ht="12">
      <c r="A347" s="40"/>
      <c r="B347" s="41"/>
      <c r="C347" s="42"/>
      <c r="D347" s="219" t="s">
        <v>126</v>
      </c>
      <c r="E347" s="42"/>
      <c r="F347" s="220" t="s">
        <v>471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126</v>
      </c>
      <c r="AU347" s="19" t="s">
        <v>83</v>
      </c>
    </row>
    <row r="348" spans="1:51" s="14" customFormat="1" ht="12">
      <c r="A348" s="14"/>
      <c r="B348" s="236"/>
      <c r="C348" s="237"/>
      <c r="D348" s="226" t="s">
        <v>128</v>
      </c>
      <c r="E348" s="238" t="s">
        <v>19</v>
      </c>
      <c r="F348" s="239" t="s">
        <v>464</v>
      </c>
      <c r="G348" s="237"/>
      <c r="H348" s="238" t="s">
        <v>19</v>
      </c>
      <c r="I348" s="240"/>
      <c r="J348" s="237"/>
      <c r="K348" s="237"/>
      <c r="L348" s="241"/>
      <c r="M348" s="242"/>
      <c r="N348" s="243"/>
      <c r="O348" s="243"/>
      <c r="P348" s="243"/>
      <c r="Q348" s="243"/>
      <c r="R348" s="243"/>
      <c r="S348" s="243"/>
      <c r="T348" s="24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5" t="s">
        <v>128</v>
      </c>
      <c r="AU348" s="245" t="s">
        <v>83</v>
      </c>
      <c r="AV348" s="14" t="s">
        <v>80</v>
      </c>
      <c r="AW348" s="14" t="s">
        <v>33</v>
      </c>
      <c r="AX348" s="14" t="s">
        <v>72</v>
      </c>
      <c r="AY348" s="245" t="s">
        <v>117</v>
      </c>
    </row>
    <row r="349" spans="1:51" s="14" customFormat="1" ht="12">
      <c r="A349" s="14"/>
      <c r="B349" s="236"/>
      <c r="C349" s="237"/>
      <c r="D349" s="226" t="s">
        <v>128</v>
      </c>
      <c r="E349" s="238" t="s">
        <v>19</v>
      </c>
      <c r="F349" s="239" t="s">
        <v>147</v>
      </c>
      <c r="G349" s="237"/>
      <c r="H349" s="238" t="s">
        <v>19</v>
      </c>
      <c r="I349" s="240"/>
      <c r="J349" s="237"/>
      <c r="K349" s="237"/>
      <c r="L349" s="241"/>
      <c r="M349" s="242"/>
      <c r="N349" s="243"/>
      <c r="O349" s="243"/>
      <c r="P349" s="243"/>
      <c r="Q349" s="243"/>
      <c r="R349" s="243"/>
      <c r="S349" s="243"/>
      <c r="T349" s="24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5" t="s">
        <v>128</v>
      </c>
      <c r="AU349" s="245" t="s">
        <v>83</v>
      </c>
      <c r="AV349" s="14" t="s">
        <v>80</v>
      </c>
      <c r="AW349" s="14" t="s">
        <v>33</v>
      </c>
      <c r="AX349" s="14" t="s">
        <v>72</v>
      </c>
      <c r="AY349" s="245" t="s">
        <v>117</v>
      </c>
    </row>
    <row r="350" spans="1:51" s="13" customFormat="1" ht="12">
      <c r="A350" s="13"/>
      <c r="B350" s="224"/>
      <c r="C350" s="225"/>
      <c r="D350" s="226" t="s">
        <v>128</v>
      </c>
      <c r="E350" s="227" t="s">
        <v>19</v>
      </c>
      <c r="F350" s="228" t="s">
        <v>157</v>
      </c>
      <c r="G350" s="225"/>
      <c r="H350" s="229">
        <v>22990</v>
      </c>
      <c r="I350" s="230"/>
      <c r="J350" s="225"/>
      <c r="K350" s="225"/>
      <c r="L350" s="231"/>
      <c r="M350" s="232"/>
      <c r="N350" s="233"/>
      <c r="O350" s="233"/>
      <c r="P350" s="233"/>
      <c r="Q350" s="233"/>
      <c r="R350" s="233"/>
      <c r="S350" s="233"/>
      <c r="T350" s="23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5" t="s">
        <v>128</v>
      </c>
      <c r="AU350" s="235" t="s">
        <v>83</v>
      </c>
      <c r="AV350" s="13" t="s">
        <v>83</v>
      </c>
      <c r="AW350" s="13" t="s">
        <v>33</v>
      </c>
      <c r="AX350" s="13" t="s">
        <v>72</v>
      </c>
      <c r="AY350" s="235" t="s">
        <v>117</v>
      </c>
    </row>
    <row r="351" spans="1:51" s="13" customFormat="1" ht="12">
      <c r="A351" s="13"/>
      <c r="B351" s="224"/>
      <c r="C351" s="225"/>
      <c r="D351" s="226" t="s">
        <v>128</v>
      </c>
      <c r="E351" s="227" t="s">
        <v>19</v>
      </c>
      <c r="F351" s="228" t="s">
        <v>134</v>
      </c>
      <c r="G351" s="225"/>
      <c r="H351" s="229">
        <v>495</v>
      </c>
      <c r="I351" s="230"/>
      <c r="J351" s="225"/>
      <c r="K351" s="225"/>
      <c r="L351" s="231"/>
      <c r="M351" s="232"/>
      <c r="N351" s="233"/>
      <c r="O351" s="233"/>
      <c r="P351" s="233"/>
      <c r="Q351" s="233"/>
      <c r="R351" s="233"/>
      <c r="S351" s="233"/>
      <c r="T351" s="23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5" t="s">
        <v>128</v>
      </c>
      <c r="AU351" s="235" t="s">
        <v>83</v>
      </c>
      <c r="AV351" s="13" t="s">
        <v>83</v>
      </c>
      <c r="AW351" s="13" t="s">
        <v>33</v>
      </c>
      <c r="AX351" s="13" t="s">
        <v>72</v>
      </c>
      <c r="AY351" s="235" t="s">
        <v>117</v>
      </c>
    </row>
    <row r="352" spans="1:51" s="15" customFormat="1" ht="12">
      <c r="A352" s="15"/>
      <c r="B352" s="246"/>
      <c r="C352" s="247"/>
      <c r="D352" s="226" t="s">
        <v>128</v>
      </c>
      <c r="E352" s="248" t="s">
        <v>19</v>
      </c>
      <c r="F352" s="249" t="s">
        <v>151</v>
      </c>
      <c r="G352" s="247"/>
      <c r="H352" s="250">
        <v>23485</v>
      </c>
      <c r="I352" s="251"/>
      <c r="J352" s="247"/>
      <c r="K352" s="247"/>
      <c r="L352" s="252"/>
      <c r="M352" s="253"/>
      <c r="N352" s="254"/>
      <c r="O352" s="254"/>
      <c r="P352" s="254"/>
      <c r="Q352" s="254"/>
      <c r="R352" s="254"/>
      <c r="S352" s="254"/>
      <c r="T352" s="25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6" t="s">
        <v>128</v>
      </c>
      <c r="AU352" s="256" t="s">
        <v>83</v>
      </c>
      <c r="AV352" s="15" t="s">
        <v>124</v>
      </c>
      <c r="AW352" s="15" t="s">
        <v>33</v>
      </c>
      <c r="AX352" s="15" t="s">
        <v>80</v>
      </c>
      <c r="AY352" s="256" t="s">
        <v>117</v>
      </c>
    </row>
    <row r="353" spans="1:65" s="2" customFormat="1" ht="37.8" customHeight="1">
      <c r="A353" s="40"/>
      <c r="B353" s="41"/>
      <c r="C353" s="206" t="s">
        <v>472</v>
      </c>
      <c r="D353" s="206" t="s">
        <v>119</v>
      </c>
      <c r="E353" s="207" t="s">
        <v>473</v>
      </c>
      <c r="F353" s="208" t="s">
        <v>474</v>
      </c>
      <c r="G353" s="209" t="s">
        <v>122</v>
      </c>
      <c r="H353" s="210">
        <v>2095</v>
      </c>
      <c r="I353" s="211"/>
      <c r="J353" s="212">
        <f>ROUND(I353*H353,2)</f>
        <v>0</v>
      </c>
      <c r="K353" s="208" t="s">
        <v>123</v>
      </c>
      <c r="L353" s="46"/>
      <c r="M353" s="213" t="s">
        <v>19</v>
      </c>
      <c r="N353" s="214" t="s">
        <v>43</v>
      </c>
      <c r="O353" s="86"/>
      <c r="P353" s="215">
        <f>O353*H353</f>
        <v>0</v>
      </c>
      <c r="Q353" s="215">
        <v>0</v>
      </c>
      <c r="R353" s="215">
        <f>Q353*H353</f>
        <v>0</v>
      </c>
      <c r="S353" s="215">
        <v>0.126</v>
      </c>
      <c r="T353" s="216">
        <f>S353*H353</f>
        <v>263.97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124</v>
      </c>
      <c r="AT353" s="217" t="s">
        <v>119</v>
      </c>
      <c r="AU353" s="217" t="s">
        <v>83</v>
      </c>
      <c r="AY353" s="19" t="s">
        <v>117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80</v>
      </c>
      <c r="BK353" s="218">
        <f>ROUND(I353*H353,2)</f>
        <v>0</v>
      </c>
      <c r="BL353" s="19" t="s">
        <v>124</v>
      </c>
      <c r="BM353" s="217" t="s">
        <v>475</v>
      </c>
    </row>
    <row r="354" spans="1:47" s="2" customFormat="1" ht="12">
      <c r="A354" s="40"/>
      <c r="B354" s="41"/>
      <c r="C354" s="42"/>
      <c r="D354" s="219" t="s">
        <v>126</v>
      </c>
      <c r="E354" s="42"/>
      <c r="F354" s="220" t="s">
        <v>476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126</v>
      </c>
      <c r="AU354" s="19" t="s">
        <v>83</v>
      </c>
    </row>
    <row r="355" spans="1:51" s="14" customFormat="1" ht="12">
      <c r="A355" s="14"/>
      <c r="B355" s="236"/>
      <c r="C355" s="237"/>
      <c r="D355" s="226" t="s">
        <v>128</v>
      </c>
      <c r="E355" s="238" t="s">
        <v>19</v>
      </c>
      <c r="F355" s="239" t="s">
        <v>205</v>
      </c>
      <c r="G355" s="237"/>
      <c r="H355" s="238" t="s">
        <v>19</v>
      </c>
      <c r="I355" s="240"/>
      <c r="J355" s="237"/>
      <c r="K355" s="237"/>
      <c r="L355" s="241"/>
      <c r="M355" s="242"/>
      <c r="N355" s="243"/>
      <c r="O355" s="243"/>
      <c r="P355" s="243"/>
      <c r="Q355" s="243"/>
      <c r="R355" s="243"/>
      <c r="S355" s="243"/>
      <c r="T355" s="24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5" t="s">
        <v>128</v>
      </c>
      <c r="AU355" s="245" t="s">
        <v>83</v>
      </c>
      <c r="AV355" s="14" t="s">
        <v>80</v>
      </c>
      <c r="AW355" s="14" t="s">
        <v>33</v>
      </c>
      <c r="AX355" s="14" t="s">
        <v>72</v>
      </c>
      <c r="AY355" s="245" t="s">
        <v>117</v>
      </c>
    </row>
    <row r="356" spans="1:51" s="13" customFormat="1" ht="12">
      <c r="A356" s="13"/>
      <c r="B356" s="224"/>
      <c r="C356" s="225"/>
      <c r="D356" s="226" t="s">
        <v>128</v>
      </c>
      <c r="E356" s="227" t="s">
        <v>19</v>
      </c>
      <c r="F356" s="228" t="s">
        <v>206</v>
      </c>
      <c r="G356" s="225"/>
      <c r="H356" s="229">
        <v>1065</v>
      </c>
      <c r="I356" s="230"/>
      <c r="J356" s="225"/>
      <c r="K356" s="225"/>
      <c r="L356" s="231"/>
      <c r="M356" s="232"/>
      <c r="N356" s="233"/>
      <c r="O356" s="233"/>
      <c r="P356" s="233"/>
      <c r="Q356" s="233"/>
      <c r="R356" s="233"/>
      <c r="S356" s="233"/>
      <c r="T356" s="23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5" t="s">
        <v>128</v>
      </c>
      <c r="AU356" s="235" t="s">
        <v>83</v>
      </c>
      <c r="AV356" s="13" t="s">
        <v>83</v>
      </c>
      <c r="AW356" s="13" t="s">
        <v>33</v>
      </c>
      <c r="AX356" s="13" t="s">
        <v>72</v>
      </c>
      <c r="AY356" s="235" t="s">
        <v>117</v>
      </c>
    </row>
    <row r="357" spans="1:51" s="13" customFormat="1" ht="12">
      <c r="A357" s="13"/>
      <c r="B357" s="224"/>
      <c r="C357" s="225"/>
      <c r="D357" s="226" t="s">
        <v>128</v>
      </c>
      <c r="E357" s="227" t="s">
        <v>19</v>
      </c>
      <c r="F357" s="228" t="s">
        <v>207</v>
      </c>
      <c r="G357" s="225"/>
      <c r="H357" s="229">
        <v>1030</v>
      </c>
      <c r="I357" s="230"/>
      <c r="J357" s="225"/>
      <c r="K357" s="225"/>
      <c r="L357" s="231"/>
      <c r="M357" s="232"/>
      <c r="N357" s="233"/>
      <c r="O357" s="233"/>
      <c r="P357" s="233"/>
      <c r="Q357" s="233"/>
      <c r="R357" s="233"/>
      <c r="S357" s="233"/>
      <c r="T357" s="23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5" t="s">
        <v>128</v>
      </c>
      <c r="AU357" s="235" t="s">
        <v>83</v>
      </c>
      <c r="AV357" s="13" t="s">
        <v>83</v>
      </c>
      <c r="AW357" s="13" t="s">
        <v>33</v>
      </c>
      <c r="AX357" s="13" t="s">
        <v>72</v>
      </c>
      <c r="AY357" s="235" t="s">
        <v>117</v>
      </c>
    </row>
    <row r="358" spans="1:51" s="15" customFormat="1" ht="12">
      <c r="A358" s="15"/>
      <c r="B358" s="246"/>
      <c r="C358" s="247"/>
      <c r="D358" s="226" t="s">
        <v>128</v>
      </c>
      <c r="E358" s="248" t="s">
        <v>19</v>
      </c>
      <c r="F358" s="249" t="s">
        <v>151</v>
      </c>
      <c r="G358" s="247"/>
      <c r="H358" s="250">
        <v>2095</v>
      </c>
      <c r="I358" s="251"/>
      <c r="J358" s="247"/>
      <c r="K358" s="247"/>
      <c r="L358" s="252"/>
      <c r="M358" s="253"/>
      <c r="N358" s="254"/>
      <c r="O358" s="254"/>
      <c r="P358" s="254"/>
      <c r="Q358" s="254"/>
      <c r="R358" s="254"/>
      <c r="S358" s="254"/>
      <c r="T358" s="25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6" t="s">
        <v>128</v>
      </c>
      <c r="AU358" s="256" t="s">
        <v>83</v>
      </c>
      <c r="AV358" s="15" t="s">
        <v>124</v>
      </c>
      <c r="AW358" s="15" t="s">
        <v>33</v>
      </c>
      <c r="AX358" s="15" t="s">
        <v>80</v>
      </c>
      <c r="AY358" s="256" t="s">
        <v>117</v>
      </c>
    </row>
    <row r="359" spans="1:65" s="2" customFormat="1" ht="44.25" customHeight="1">
      <c r="A359" s="40"/>
      <c r="B359" s="41"/>
      <c r="C359" s="206" t="s">
        <v>477</v>
      </c>
      <c r="D359" s="206" t="s">
        <v>119</v>
      </c>
      <c r="E359" s="207" t="s">
        <v>478</v>
      </c>
      <c r="F359" s="208" t="s">
        <v>479</v>
      </c>
      <c r="G359" s="209" t="s">
        <v>211</v>
      </c>
      <c r="H359" s="210">
        <v>14</v>
      </c>
      <c r="I359" s="211"/>
      <c r="J359" s="212">
        <f>ROUND(I359*H359,2)</f>
        <v>0</v>
      </c>
      <c r="K359" s="208" t="s">
        <v>123</v>
      </c>
      <c r="L359" s="46"/>
      <c r="M359" s="213" t="s">
        <v>19</v>
      </c>
      <c r="N359" s="214" t="s">
        <v>43</v>
      </c>
      <c r="O359" s="86"/>
      <c r="P359" s="215">
        <f>O359*H359</f>
        <v>0</v>
      </c>
      <c r="Q359" s="215">
        <v>0</v>
      </c>
      <c r="R359" s="215">
        <f>Q359*H359</f>
        <v>0</v>
      </c>
      <c r="S359" s="215">
        <v>0.025</v>
      </c>
      <c r="T359" s="216">
        <f>S359*H359</f>
        <v>0.35000000000000003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124</v>
      </c>
      <c r="AT359" s="217" t="s">
        <v>119</v>
      </c>
      <c r="AU359" s="217" t="s">
        <v>83</v>
      </c>
      <c r="AY359" s="19" t="s">
        <v>117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80</v>
      </c>
      <c r="BK359" s="218">
        <f>ROUND(I359*H359,2)</f>
        <v>0</v>
      </c>
      <c r="BL359" s="19" t="s">
        <v>124</v>
      </c>
      <c r="BM359" s="217" t="s">
        <v>480</v>
      </c>
    </row>
    <row r="360" spans="1:47" s="2" customFormat="1" ht="12">
      <c r="A360" s="40"/>
      <c r="B360" s="41"/>
      <c r="C360" s="42"/>
      <c r="D360" s="219" t="s">
        <v>126</v>
      </c>
      <c r="E360" s="42"/>
      <c r="F360" s="220" t="s">
        <v>481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126</v>
      </c>
      <c r="AU360" s="19" t="s">
        <v>83</v>
      </c>
    </row>
    <row r="361" spans="1:51" s="13" customFormat="1" ht="12">
      <c r="A361" s="13"/>
      <c r="B361" s="224"/>
      <c r="C361" s="225"/>
      <c r="D361" s="226" t="s">
        <v>128</v>
      </c>
      <c r="E361" s="227" t="s">
        <v>19</v>
      </c>
      <c r="F361" s="228" t="s">
        <v>254</v>
      </c>
      <c r="G361" s="225"/>
      <c r="H361" s="229">
        <v>9</v>
      </c>
      <c r="I361" s="230"/>
      <c r="J361" s="225"/>
      <c r="K361" s="225"/>
      <c r="L361" s="231"/>
      <c r="M361" s="232"/>
      <c r="N361" s="233"/>
      <c r="O361" s="233"/>
      <c r="P361" s="233"/>
      <c r="Q361" s="233"/>
      <c r="R361" s="233"/>
      <c r="S361" s="233"/>
      <c r="T361" s="23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5" t="s">
        <v>128</v>
      </c>
      <c r="AU361" s="235" t="s">
        <v>83</v>
      </c>
      <c r="AV361" s="13" t="s">
        <v>83</v>
      </c>
      <c r="AW361" s="13" t="s">
        <v>33</v>
      </c>
      <c r="AX361" s="13" t="s">
        <v>72</v>
      </c>
      <c r="AY361" s="235" t="s">
        <v>117</v>
      </c>
    </row>
    <row r="362" spans="1:51" s="13" customFormat="1" ht="12">
      <c r="A362" s="13"/>
      <c r="B362" s="224"/>
      <c r="C362" s="225"/>
      <c r="D362" s="226" t="s">
        <v>128</v>
      </c>
      <c r="E362" s="227" t="s">
        <v>19</v>
      </c>
      <c r="F362" s="228" t="s">
        <v>255</v>
      </c>
      <c r="G362" s="225"/>
      <c r="H362" s="229">
        <v>2.5</v>
      </c>
      <c r="I362" s="230"/>
      <c r="J362" s="225"/>
      <c r="K362" s="225"/>
      <c r="L362" s="231"/>
      <c r="M362" s="232"/>
      <c r="N362" s="233"/>
      <c r="O362" s="233"/>
      <c r="P362" s="233"/>
      <c r="Q362" s="233"/>
      <c r="R362" s="233"/>
      <c r="S362" s="233"/>
      <c r="T362" s="23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5" t="s">
        <v>128</v>
      </c>
      <c r="AU362" s="235" t="s">
        <v>83</v>
      </c>
      <c r="AV362" s="13" t="s">
        <v>83</v>
      </c>
      <c r="AW362" s="13" t="s">
        <v>33</v>
      </c>
      <c r="AX362" s="13" t="s">
        <v>72</v>
      </c>
      <c r="AY362" s="235" t="s">
        <v>117</v>
      </c>
    </row>
    <row r="363" spans="1:51" s="13" customFormat="1" ht="12">
      <c r="A363" s="13"/>
      <c r="B363" s="224"/>
      <c r="C363" s="225"/>
      <c r="D363" s="226" t="s">
        <v>128</v>
      </c>
      <c r="E363" s="227" t="s">
        <v>19</v>
      </c>
      <c r="F363" s="228" t="s">
        <v>256</v>
      </c>
      <c r="G363" s="225"/>
      <c r="H363" s="229">
        <v>2.5</v>
      </c>
      <c r="I363" s="230"/>
      <c r="J363" s="225"/>
      <c r="K363" s="225"/>
      <c r="L363" s="231"/>
      <c r="M363" s="232"/>
      <c r="N363" s="233"/>
      <c r="O363" s="233"/>
      <c r="P363" s="233"/>
      <c r="Q363" s="233"/>
      <c r="R363" s="233"/>
      <c r="S363" s="233"/>
      <c r="T363" s="23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5" t="s">
        <v>128</v>
      </c>
      <c r="AU363" s="235" t="s">
        <v>83</v>
      </c>
      <c r="AV363" s="13" t="s">
        <v>83</v>
      </c>
      <c r="AW363" s="13" t="s">
        <v>33</v>
      </c>
      <c r="AX363" s="13" t="s">
        <v>72</v>
      </c>
      <c r="AY363" s="235" t="s">
        <v>117</v>
      </c>
    </row>
    <row r="364" spans="1:51" s="15" customFormat="1" ht="12">
      <c r="A364" s="15"/>
      <c r="B364" s="246"/>
      <c r="C364" s="247"/>
      <c r="D364" s="226" t="s">
        <v>128</v>
      </c>
      <c r="E364" s="248" t="s">
        <v>19</v>
      </c>
      <c r="F364" s="249" t="s">
        <v>151</v>
      </c>
      <c r="G364" s="247"/>
      <c r="H364" s="250">
        <v>14</v>
      </c>
      <c r="I364" s="251"/>
      <c r="J364" s="247"/>
      <c r="K364" s="247"/>
      <c r="L364" s="252"/>
      <c r="M364" s="253"/>
      <c r="N364" s="254"/>
      <c r="O364" s="254"/>
      <c r="P364" s="254"/>
      <c r="Q364" s="254"/>
      <c r="R364" s="254"/>
      <c r="S364" s="254"/>
      <c r="T364" s="25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56" t="s">
        <v>128</v>
      </c>
      <c r="AU364" s="256" t="s">
        <v>83</v>
      </c>
      <c r="AV364" s="15" t="s">
        <v>124</v>
      </c>
      <c r="AW364" s="15" t="s">
        <v>33</v>
      </c>
      <c r="AX364" s="15" t="s">
        <v>80</v>
      </c>
      <c r="AY364" s="256" t="s">
        <v>117</v>
      </c>
    </row>
    <row r="365" spans="1:65" s="2" customFormat="1" ht="37.8" customHeight="1">
      <c r="A365" s="40"/>
      <c r="B365" s="41"/>
      <c r="C365" s="206" t="s">
        <v>482</v>
      </c>
      <c r="D365" s="206" t="s">
        <v>119</v>
      </c>
      <c r="E365" s="207" t="s">
        <v>483</v>
      </c>
      <c r="F365" s="208" t="s">
        <v>484</v>
      </c>
      <c r="G365" s="209" t="s">
        <v>211</v>
      </c>
      <c r="H365" s="210">
        <v>260</v>
      </c>
      <c r="I365" s="211"/>
      <c r="J365" s="212">
        <f>ROUND(I365*H365,2)</f>
        <v>0</v>
      </c>
      <c r="K365" s="208" t="s">
        <v>123</v>
      </c>
      <c r="L365" s="46"/>
      <c r="M365" s="213" t="s">
        <v>19</v>
      </c>
      <c r="N365" s="214" t="s">
        <v>43</v>
      </c>
      <c r="O365" s="86"/>
      <c r="P365" s="215">
        <f>O365*H365</f>
        <v>0</v>
      </c>
      <c r="Q365" s="215">
        <v>9E-05</v>
      </c>
      <c r="R365" s="215">
        <f>Q365*H365</f>
        <v>0.0234</v>
      </c>
      <c r="S365" s="215">
        <v>0.042</v>
      </c>
      <c r="T365" s="216">
        <f>S365*H365</f>
        <v>10.92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124</v>
      </c>
      <c r="AT365" s="217" t="s">
        <v>119</v>
      </c>
      <c r="AU365" s="217" t="s">
        <v>83</v>
      </c>
      <c r="AY365" s="19" t="s">
        <v>117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80</v>
      </c>
      <c r="BK365" s="218">
        <f>ROUND(I365*H365,2)</f>
        <v>0</v>
      </c>
      <c r="BL365" s="19" t="s">
        <v>124</v>
      </c>
      <c r="BM365" s="217" t="s">
        <v>485</v>
      </c>
    </row>
    <row r="366" spans="1:47" s="2" customFormat="1" ht="12">
      <c r="A366" s="40"/>
      <c r="B366" s="41"/>
      <c r="C366" s="42"/>
      <c r="D366" s="219" t="s">
        <v>126</v>
      </c>
      <c r="E366" s="42"/>
      <c r="F366" s="220" t="s">
        <v>486</v>
      </c>
      <c r="G366" s="42"/>
      <c r="H366" s="42"/>
      <c r="I366" s="221"/>
      <c r="J366" s="42"/>
      <c r="K366" s="42"/>
      <c r="L366" s="46"/>
      <c r="M366" s="222"/>
      <c r="N366" s="223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126</v>
      </c>
      <c r="AU366" s="19" t="s">
        <v>83</v>
      </c>
    </row>
    <row r="367" spans="1:51" s="13" customFormat="1" ht="12">
      <c r="A367" s="13"/>
      <c r="B367" s="224"/>
      <c r="C367" s="225"/>
      <c r="D367" s="226" t="s">
        <v>128</v>
      </c>
      <c r="E367" s="227" t="s">
        <v>19</v>
      </c>
      <c r="F367" s="228" t="s">
        <v>265</v>
      </c>
      <c r="G367" s="225"/>
      <c r="H367" s="229">
        <v>260</v>
      </c>
      <c r="I367" s="230"/>
      <c r="J367" s="225"/>
      <c r="K367" s="225"/>
      <c r="L367" s="231"/>
      <c r="M367" s="232"/>
      <c r="N367" s="233"/>
      <c r="O367" s="233"/>
      <c r="P367" s="233"/>
      <c r="Q367" s="233"/>
      <c r="R367" s="233"/>
      <c r="S367" s="233"/>
      <c r="T367" s="23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5" t="s">
        <v>128</v>
      </c>
      <c r="AU367" s="235" t="s">
        <v>83</v>
      </c>
      <c r="AV367" s="13" t="s">
        <v>83</v>
      </c>
      <c r="AW367" s="13" t="s">
        <v>33</v>
      </c>
      <c r="AX367" s="13" t="s">
        <v>80</v>
      </c>
      <c r="AY367" s="235" t="s">
        <v>117</v>
      </c>
    </row>
    <row r="368" spans="1:65" s="2" customFormat="1" ht="44.25" customHeight="1">
      <c r="A368" s="40"/>
      <c r="B368" s="41"/>
      <c r="C368" s="206" t="s">
        <v>487</v>
      </c>
      <c r="D368" s="206" t="s">
        <v>119</v>
      </c>
      <c r="E368" s="207" t="s">
        <v>488</v>
      </c>
      <c r="F368" s="208" t="s">
        <v>489</v>
      </c>
      <c r="G368" s="209" t="s">
        <v>269</v>
      </c>
      <c r="H368" s="210">
        <v>30</v>
      </c>
      <c r="I368" s="211"/>
      <c r="J368" s="212">
        <f>ROUND(I368*H368,2)</f>
        <v>0</v>
      </c>
      <c r="K368" s="208" t="s">
        <v>123</v>
      </c>
      <c r="L368" s="46"/>
      <c r="M368" s="213" t="s">
        <v>19</v>
      </c>
      <c r="N368" s="214" t="s">
        <v>43</v>
      </c>
      <c r="O368" s="86"/>
      <c r="P368" s="215">
        <f>O368*H368</f>
        <v>0</v>
      </c>
      <c r="Q368" s="215">
        <v>0</v>
      </c>
      <c r="R368" s="215">
        <f>Q368*H368</f>
        <v>0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124</v>
      </c>
      <c r="AT368" s="217" t="s">
        <v>119</v>
      </c>
      <c r="AU368" s="217" t="s">
        <v>83</v>
      </c>
      <c r="AY368" s="19" t="s">
        <v>117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80</v>
      </c>
      <c r="BK368" s="218">
        <f>ROUND(I368*H368,2)</f>
        <v>0</v>
      </c>
      <c r="BL368" s="19" t="s">
        <v>124</v>
      </c>
      <c r="BM368" s="217" t="s">
        <v>490</v>
      </c>
    </row>
    <row r="369" spans="1:47" s="2" customFormat="1" ht="12">
      <c r="A369" s="40"/>
      <c r="B369" s="41"/>
      <c r="C369" s="42"/>
      <c r="D369" s="219" t="s">
        <v>126</v>
      </c>
      <c r="E369" s="42"/>
      <c r="F369" s="220" t="s">
        <v>491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126</v>
      </c>
      <c r="AU369" s="19" t="s">
        <v>83</v>
      </c>
    </row>
    <row r="370" spans="1:51" s="13" customFormat="1" ht="12">
      <c r="A370" s="13"/>
      <c r="B370" s="224"/>
      <c r="C370" s="225"/>
      <c r="D370" s="226" t="s">
        <v>128</v>
      </c>
      <c r="E370" s="227" t="s">
        <v>19</v>
      </c>
      <c r="F370" s="228" t="s">
        <v>492</v>
      </c>
      <c r="G370" s="225"/>
      <c r="H370" s="229">
        <v>30</v>
      </c>
      <c r="I370" s="230"/>
      <c r="J370" s="225"/>
      <c r="K370" s="225"/>
      <c r="L370" s="231"/>
      <c r="M370" s="232"/>
      <c r="N370" s="233"/>
      <c r="O370" s="233"/>
      <c r="P370" s="233"/>
      <c r="Q370" s="233"/>
      <c r="R370" s="233"/>
      <c r="S370" s="233"/>
      <c r="T370" s="23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5" t="s">
        <v>128</v>
      </c>
      <c r="AU370" s="235" t="s">
        <v>83</v>
      </c>
      <c r="AV370" s="13" t="s">
        <v>83</v>
      </c>
      <c r="AW370" s="13" t="s">
        <v>33</v>
      </c>
      <c r="AX370" s="13" t="s">
        <v>80</v>
      </c>
      <c r="AY370" s="235" t="s">
        <v>117</v>
      </c>
    </row>
    <row r="371" spans="1:51" s="14" customFormat="1" ht="12">
      <c r="A371" s="14"/>
      <c r="B371" s="236"/>
      <c r="C371" s="237"/>
      <c r="D371" s="226" t="s">
        <v>128</v>
      </c>
      <c r="E371" s="238" t="s">
        <v>19</v>
      </c>
      <c r="F371" s="239" t="s">
        <v>315</v>
      </c>
      <c r="G371" s="237"/>
      <c r="H371" s="238" t="s">
        <v>19</v>
      </c>
      <c r="I371" s="240"/>
      <c r="J371" s="237"/>
      <c r="K371" s="237"/>
      <c r="L371" s="241"/>
      <c r="M371" s="242"/>
      <c r="N371" s="243"/>
      <c r="O371" s="243"/>
      <c r="P371" s="243"/>
      <c r="Q371" s="243"/>
      <c r="R371" s="243"/>
      <c r="S371" s="243"/>
      <c r="T371" s="24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5" t="s">
        <v>128</v>
      </c>
      <c r="AU371" s="245" t="s">
        <v>83</v>
      </c>
      <c r="AV371" s="14" t="s">
        <v>80</v>
      </c>
      <c r="AW371" s="14" t="s">
        <v>33</v>
      </c>
      <c r="AX371" s="14" t="s">
        <v>72</v>
      </c>
      <c r="AY371" s="245" t="s">
        <v>117</v>
      </c>
    </row>
    <row r="372" spans="1:65" s="2" customFormat="1" ht="33" customHeight="1">
      <c r="A372" s="40"/>
      <c r="B372" s="41"/>
      <c r="C372" s="206" t="s">
        <v>493</v>
      </c>
      <c r="D372" s="206" t="s">
        <v>119</v>
      </c>
      <c r="E372" s="207" t="s">
        <v>494</v>
      </c>
      <c r="F372" s="208" t="s">
        <v>495</v>
      </c>
      <c r="G372" s="209" t="s">
        <v>269</v>
      </c>
      <c r="H372" s="210">
        <v>7</v>
      </c>
      <c r="I372" s="211"/>
      <c r="J372" s="212">
        <f>ROUND(I372*H372,2)</f>
        <v>0</v>
      </c>
      <c r="K372" s="208" t="s">
        <v>123</v>
      </c>
      <c r="L372" s="46"/>
      <c r="M372" s="213" t="s">
        <v>19</v>
      </c>
      <c r="N372" s="214" t="s">
        <v>43</v>
      </c>
      <c r="O372" s="86"/>
      <c r="P372" s="215">
        <f>O372*H372</f>
        <v>0</v>
      </c>
      <c r="Q372" s="215">
        <v>0</v>
      </c>
      <c r="R372" s="215">
        <f>Q372*H372</f>
        <v>0</v>
      </c>
      <c r="S372" s="215">
        <v>0.082</v>
      </c>
      <c r="T372" s="216">
        <f>S372*H372</f>
        <v>0.5740000000000001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124</v>
      </c>
      <c r="AT372" s="217" t="s">
        <v>119</v>
      </c>
      <c r="AU372" s="217" t="s">
        <v>83</v>
      </c>
      <c r="AY372" s="19" t="s">
        <v>117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80</v>
      </c>
      <c r="BK372" s="218">
        <f>ROUND(I372*H372,2)</f>
        <v>0</v>
      </c>
      <c r="BL372" s="19" t="s">
        <v>124</v>
      </c>
      <c r="BM372" s="217" t="s">
        <v>496</v>
      </c>
    </row>
    <row r="373" spans="1:47" s="2" customFormat="1" ht="12">
      <c r="A373" s="40"/>
      <c r="B373" s="41"/>
      <c r="C373" s="42"/>
      <c r="D373" s="219" t="s">
        <v>126</v>
      </c>
      <c r="E373" s="42"/>
      <c r="F373" s="220" t="s">
        <v>497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126</v>
      </c>
      <c r="AU373" s="19" t="s">
        <v>83</v>
      </c>
    </row>
    <row r="374" spans="1:51" s="14" customFormat="1" ht="12">
      <c r="A374" s="14"/>
      <c r="B374" s="236"/>
      <c r="C374" s="237"/>
      <c r="D374" s="226" t="s">
        <v>128</v>
      </c>
      <c r="E374" s="238" t="s">
        <v>19</v>
      </c>
      <c r="F374" s="239" t="s">
        <v>328</v>
      </c>
      <c r="G374" s="237"/>
      <c r="H374" s="238" t="s">
        <v>19</v>
      </c>
      <c r="I374" s="240"/>
      <c r="J374" s="237"/>
      <c r="K374" s="237"/>
      <c r="L374" s="241"/>
      <c r="M374" s="242"/>
      <c r="N374" s="243"/>
      <c r="O374" s="243"/>
      <c r="P374" s="243"/>
      <c r="Q374" s="243"/>
      <c r="R374" s="243"/>
      <c r="S374" s="243"/>
      <c r="T374" s="24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5" t="s">
        <v>128</v>
      </c>
      <c r="AU374" s="245" t="s">
        <v>83</v>
      </c>
      <c r="AV374" s="14" t="s">
        <v>80</v>
      </c>
      <c r="AW374" s="14" t="s">
        <v>33</v>
      </c>
      <c r="AX374" s="14" t="s">
        <v>72</v>
      </c>
      <c r="AY374" s="245" t="s">
        <v>117</v>
      </c>
    </row>
    <row r="375" spans="1:51" s="13" customFormat="1" ht="12">
      <c r="A375" s="13"/>
      <c r="B375" s="224"/>
      <c r="C375" s="225"/>
      <c r="D375" s="226" t="s">
        <v>128</v>
      </c>
      <c r="E375" s="227" t="s">
        <v>19</v>
      </c>
      <c r="F375" s="228" t="s">
        <v>361</v>
      </c>
      <c r="G375" s="225"/>
      <c r="H375" s="229">
        <v>2</v>
      </c>
      <c r="I375" s="230"/>
      <c r="J375" s="225"/>
      <c r="K375" s="225"/>
      <c r="L375" s="231"/>
      <c r="M375" s="232"/>
      <c r="N375" s="233"/>
      <c r="O375" s="233"/>
      <c r="P375" s="233"/>
      <c r="Q375" s="233"/>
      <c r="R375" s="233"/>
      <c r="S375" s="233"/>
      <c r="T375" s="23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5" t="s">
        <v>128</v>
      </c>
      <c r="AU375" s="235" t="s">
        <v>83</v>
      </c>
      <c r="AV375" s="13" t="s">
        <v>83</v>
      </c>
      <c r="AW375" s="13" t="s">
        <v>33</v>
      </c>
      <c r="AX375" s="13" t="s">
        <v>72</v>
      </c>
      <c r="AY375" s="235" t="s">
        <v>117</v>
      </c>
    </row>
    <row r="376" spans="1:51" s="13" customFormat="1" ht="12">
      <c r="A376" s="13"/>
      <c r="B376" s="224"/>
      <c r="C376" s="225"/>
      <c r="D376" s="226" t="s">
        <v>128</v>
      </c>
      <c r="E376" s="227" t="s">
        <v>19</v>
      </c>
      <c r="F376" s="228" t="s">
        <v>329</v>
      </c>
      <c r="G376" s="225"/>
      <c r="H376" s="229">
        <v>1</v>
      </c>
      <c r="I376" s="230"/>
      <c r="J376" s="225"/>
      <c r="K376" s="225"/>
      <c r="L376" s="231"/>
      <c r="M376" s="232"/>
      <c r="N376" s="233"/>
      <c r="O376" s="233"/>
      <c r="P376" s="233"/>
      <c r="Q376" s="233"/>
      <c r="R376" s="233"/>
      <c r="S376" s="233"/>
      <c r="T376" s="23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5" t="s">
        <v>128</v>
      </c>
      <c r="AU376" s="235" t="s">
        <v>83</v>
      </c>
      <c r="AV376" s="13" t="s">
        <v>83</v>
      </c>
      <c r="AW376" s="13" t="s">
        <v>33</v>
      </c>
      <c r="AX376" s="13" t="s">
        <v>72</v>
      </c>
      <c r="AY376" s="235" t="s">
        <v>117</v>
      </c>
    </row>
    <row r="377" spans="1:51" s="13" customFormat="1" ht="12">
      <c r="A377" s="13"/>
      <c r="B377" s="224"/>
      <c r="C377" s="225"/>
      <c r="D377" s="226" t="s">
        <v>128</v>
      </c>
      <c r="E377" s="227" t="s">
        <v>19</v>
      </c>
      <c r="F377" s="228" t="s">
        <v>362</v>
      </c>
      <c r="G377" s="225"/>
      <c r="H377" s="229">
        <v>1</v>
      </c>
      <c r="I377" s="230"/>
      <c r="J377" s="225"/>
      <c r="K377" s="225"/>
      <c r="L377" s="231"/>
      <c r="M377" s="232"/>
      <c r="N377" s="233"/>
      <c r="O377" s="233"/>
      <c r="P377" s="233"/>
      <c r="Q377" s="233"/>
      <c r="R377" s="233"/>
      <c r="S377" s="233"/>
      <c r="T377" s="23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5" t="s">
        <v>128</v>
      </c>
      <c r="AU377" s="235" t="s">
        <v>83</v>
      </c>
      <c r="AV377" s="13" t="s">
        <v>83</v>
      </c>
      <c r="AW377" s="13" t="s">
        <v>33</v>
      </c>
      <c r="AX377" s="13" t="s">
        <v>72</v>
      </c>
      <c r="AY377" s="235" t="s">
        <v>117</v>
      </c>
    </row>
    <row r="378" spans="1:51" s="13" customFormat="1" ht="12">
      <c r="A378" s="13"/>
      <c r="B378" s="224"/>
      <c r="C378" s="225"/>
      <c r="D378" s="226" t="s">
        <v>128</v>
      </c>
      <c r="E378" s="227" t="s">
        <v>19</v>
      </c>
      <c r="F378" s="228" t="s">
        <v>498</v>
      </c>
      <c r="G378" s="225"/>
      <c r="H378" s="229">
        <v>3</v>
      </c>
      <c r="I378" s="230"/>
      <c r="J378" s="225"/>
      <c r="K378" s="225"/>
      <c r="L378" s="231"/>
      <c r="M378" s="232"/>
      <c r="N378" s="233"/>
      <c r="O378" s="233"/>
      <c r="P378" s="233"/>
      <c r="Q378" s="233"/>
      <c r="R378" s="233"/>
      <c r="S378" s="233"/>
      <c r="T378" s="23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5" t="s">
        <v>128</v>
      </c>
      <c r="AU378" s="235" t="s">
        <v>83</v>
      </c>
      <c r="AV378" s="13" t="s">
        <v>83</v>
      </c>
      <c r="AW378" s="13" t="s">
        <v>33</v>
      </c>
      <c r="AX378" s="13" t="s">
        <v>72</v>
      </c>
      <c r="AY378" s="235" t="s">
        <v>117</v>
      </c>
    </row>
    <row r="379" spans="1:51" s="15" customFormat="1" ht="12">
      <c r="A379" s="15"/>
      <c r="B379" s="246"/>
      <c r="C379" s="247"/>
      <c r="D379" s="226" t="s">
        <v>128</v>
      </c>
      <c r="E379" s="248" t="s">
        <v>19</v>
      </c>
      <c r="F379" s="249" t="s">
        <v>151</v>
      </c>
      <c r="G379" s="247"/>
      <c r="H379" s="250">
        <v>7</v>
      </c>
      <c r="I379" s="251"/>
      <c r="J379" s="247"/>
      <c r="K379" s="247"/>
      <c r="L379" s="252"/>
      <c r="M379" s="253"/>
      <c r="N379" s="254"/>
      <c r="O379" s="254"/>
      <c r="P379" s="254"/>
      <c r="Q379" s="254"/>
      <c r="R379" s="254"/>
      <c r="S379" s="254"/>
      <c r="T379" s="25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56" t="s">
        <v>128</v>
      </c>
      <c r="AU379" s="256" t="s">
        <v>83</v>
      </c>
      <c r="AV379" s="15" t="s">
        <v>124</v>
      </c>
      <c r="AW379" s="15" t="s">
        <v>33</v>
      </c>
      <c r="AX379" s="15" t="s">
        <v>80</v>
      </c>
      <c r="AY379" s="256" t="s">
        <v>117</v>
      </c>
    </row>
    <row r="380" spans="1:65" s="2" customFormat="1" ht="24.15" customHeight="1">
      <c r="A380" s="40"/>
      <c r="B380" s="41"/>
      <c r="C380" s="206" t="s">
        <v>499</v>
      </c>
      <c r="D380" s="206" t="s">
        <v>119</v>
      </c>
      <c r="E380" s="207" t="s">
        <v>500</v>
      </c>
      <c r="F380" s="208" t="s">
        <v>501</v>
      </c>
      <c r="G380" s="209" t="s">
        <v>269</v>
      </c>
      <c r="H380" s="210">
        <v>7</v>
      </c>
      <c r="I380" s="211"/>
      <c r="J380" s="212">
        <f>ROUND(I380*H380,2)</f>
        <v>0</v>
      </c>
      <c r="K380" s="208" t="s">
        <v>123</v>
      </c>
      <c r="L380" s="46"/>
      <c r="M380" s="213" t="s">
        <v>19</v>
      </c>
      <c r="N380" s="214" t="s">
        <v>43</v>
      </c>
      <c r="O380" s="86"/>
      <c r="P380" s="215">
        <f>O380*H380</f>
        <v>0</v>
      </c>
      <c r="Q380" s="215">
        <v>0</v>
      </c>
      <c r="R380" s="215">
        <f>Q380*H380</f>
        <v>0</v>
      </c>
      <c r="S380" s="215">
        <v>0.004</v>
      </c>
      <c r="T380" s="216">
        <f>S380*H380</f>
        <v>0.028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124</v>
      </c>
      <c r="AT380" s="217" t="s">
        <v>119</v>
      </c>
      <c r="AU380" s="217" t="s">
        <v>83</v>
      </c>
      <c r="AY380" s="19" t="s">
        <v>117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80</v>
      </c>
      <c r="BK380" s="218">
        <f>ROUND(I380*H380,2)</f>
        <v>0</v>
      </c>
      <c r="BL380" s="19" t="s">
        <v>124</v>
      </c>
      <c r="BM380" s="217" t="s">
        <v>502</v>
      </c>
    </row>
    <row r="381" spans="1:47" s="2" customFormat="1" ht="12">
      <c r="A381" s="40"/>
      <c r="B381" s="41"/>
      <c r="C381" s="42"/>
      <c r="D381" s="219" t="s">
        <v>126</v>
      </c>
      <c r="E381" s="42"/>
      <c r="F381" s="220" t="s">
        <v>503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126</v>
      </c>
      <c r="AU381" s="19" t="s">
        <v>83</v>
      </c>
    </row>
    <row r="382" spans="1:51" s="14" customFormat="1" ht="12">
      <c r="A382" s="14"/>
      <c r="B382" s="236"/>
      <c r="C382" s="237"/>
      <c r="D382" s="226" t="s">
        <v>128</v>
      </c>
      <c r="E382" s="238" t="s">
        <v>19</v>
      </c>
      <c r="F382" s="239" t="s">
        <v>328</v>
      </c>
      <c r="G382" s="237"/>
      <c r="H382" s="238" t="s">
        <v>19</v>
      </c>
      <c r="I382" s="240"/>
      <c r="J382" s="237"/>
      <c r="K382" s="237"/>
      <c r="L382" s="241"/>
      <c r="M382" s="242"/>
      <c r="N382" s="243"/>
      <c r="O382" s="243"/>
      <c r="P382" s="243"/>
      <c r="Q382" s="243"/>
      <c r="R382" s="243"/>
      <c r="S382" s="243"/>
      <c r="T382" s="24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5" t="s">
        <v>128</v>
      </c>
      <c r="AU382" s="245" t="s">
        <v>83</v>
      </c>
      <c r="AV382" s="14" t="s">
        <v>80</v>
      </c>
      <c r="AW382" s="14" t="s">
        <v>33</v>
      </c>
      <c r="AX382" s="14" t="s">
        <v>72</v>
      </c>
      <c r="AY382" s="245" t="s">
        <v>117</v>
      </c>
    </row>
    <row r="383" spans="1:51" s="13" customFormat="1" ht="12">
      <c r="A383" s="13"/>
      <c r="B383" s="224"/>
      <c r="C383" s="225"/>
      <c r="D383" s="226" t="s">
        <v>128</v>
      </c>
      <c r="E383" s="227" t="s">
        <v>19</v>
      </c>
      <c r="F383" s="228" t="s">
        <v>351</v>
      </c>
      <c r="G383" s="225"/>
      <c r="H383" s="229">
        <v>1</v>
      </c>
      <c r="I383" s="230"/>
      <c r="J383" s="225"/>
      <c r="K383" s="225"/>
      <c r="L383" s="231"/>
      <c r="M383" s="232"/>
      <c r="N383" s="233"/>
      <c r="O383" s="233"/>
      <c r="P383" s="233"/>
      <c r="Q383" s="233"/>
      <c r="R383" s="233"/>
      <c r="S383" s="233"/>
      <c r="T383" s="23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5" t="s">
        <v>128</v>
      </c>
      <c r="AU383" s="235" t="s">
        <v>83</v>
      </c>
      <c r="AV383" s="13" t="s">
        <v>83</v>
      </c>
      <c r="AW383" s="13" t="s">
        <v>33</v>
      </c>
      <c r="AX383" s="13" t="s">
        <v>72</v>
      </c>
      <c r="AY383" s="235" t="s">
        <v>117</v>
      </c>
    </row>
    <row r="384" spans="1:51" s="13" customFormat="1" ht="12">
      <c r="A384" s="13"/>
      <c r="B384" s="224"/>
      <c r="C384" s="225"/>
      <c r="D384" s="226" t="s">
        <v>128</v>
      </c>
      <c r="E384" s="227" t="s">
        <v>19</v>
      </c>
      <c r="F384" s="228" t="s">
        <v>329</v>
      </c>
      <c r="G384" s="225"/>
      <c r="H384" s="229">
        <v>1</v>
      </c>
      <c r="I384" s="230"/>
      <c r="J384" s="225"/>
      <c r="K384" s="225"/>
      <c r="L384" s="231"/>
      <c r="M384" s="232"/>
      <c r="N384" s="233"/>
      <c r="O384" s="233"/>
      <c r="P384" s="233"/>
      <c r="Q384" s="233"/>
      <c r="R384" s="233"/>
      <c r="S384" s="233"/>
      <c r="T384" s="23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5" t="s">
        <v>128</v>
      </c>
      <c r="AU384" s="235" t="s">
        <v>83</v>
      </c>
      <c r="AV384" s="13" t="s">
        <v>83</v>
      </c>
      <c r="AW384" s="13" t="s">
        <v>33</v>
      </c>
      <c r="AX384" s="13" t="s">
        <v>72</v>
      </c>
      <c r="AY384" s="235" t="s">
        <v>117</v>
      </c>
    </row>
    <row r="385" spans="1:51" s="13" customFormat="1" ht="12">
      <c r="A385" s="13"/>
      <c r="B385" s="224"/>
      <c r="C385" s="225"/>
      <c r="D385" s="226" t="s">
        <v>128</v>
      </c>
      <c r="E385" s="227" t="s">
        <v>19</v>
      </c>
      <c r="F385" s="228" t="s">
        <v>330</v>
      </c>
      <c r="G385" s="225"/>
      <c r="H385" s="229">
        <v>1</v>
      </c>
      <c r="I385" s="230"/>
      <c r="J385" s="225"/>
      <c r="K385" s="225"/>
      <c r="L385" s="231"/>
      <c r="M385" s="232"/>
      <c r="N385" s="233"/>
      <c r="O385" s="233"/>
      <c r="P385" s="233"/>
      <c r="Q385" s="233"/>
      <c r="R385" s="233"/>
      <c r="S385" s="233"/>
      <c r="T385" s="23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5" t="s">
        <v>128</v>
      </c>
      <c r="AU385" s="235" t="s">
        <v>83</v>
      </c>
      <c r="AV385" s="13" t="s">
        <v>83</v>
      </c>
      <c r="AW385" s="13" t="s">
        <v>33</v>
      </c>
      <c r="AX385" s="13" t="s">
        <v>72</v>
      </c>
      <c r="AY385" s="235" t="s">
        <v>117</v>
      </c>
    </row>
    <row r="386" spans="1:51" s="13" customFormat="1" ht="12">
      <c r="A386" s="13"/>
      <c r="B386" s="224"/>
      <c r="C386" s="225"/>
      <c r="D386" s="226" t="s">
        <v>128</v>
      </c>
      <c r="E386" s="227" t="s">
        <v>19</v>
      </c>
      <c r="F386" s="228" t="s">
        <v>331</v>
      </c>
      <c r="G386" s="225"/>
      <c r="H386" s="229">
        <v>1</v>
      </c>
      <c r="I386" s="230"/>
      <c r="J386" s="225"/>
      <c r="K386" s="225"/>
      <c r="L386" s="231"/>
      <c r="M386" s="232"/>
      <c r="N386" s="233"/>
      <c r="O386" s="233"/>
      <c r="P386" s="233"/>
      <c r="Q386" s="233"/>
      <c r="R386" s="233"/>
      <c r="S386" s="233"/>
      <c r="T386" s="23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5" t="s">
        <v>128</v>
      </c>
      <c r="AU386" s="235" t="s">
        <v>83</v>
      </c>
      <c r="AV386" s="13" t="s">
        <v>83</v>
      </c>
      <c r="AW386" s="13" t="s">
        <v>33</v>
      </c>
      <c r="AX386" s="13" t="s">
        <v>72</v>
      </c>
      <c r="AY386" s="235" t="s">
        <v>117</v>
      </c>
    </row>
    <row r="387" spans="1:51" s="13" customFormat="1" ht="12">
      <c r="A387" s="13"/>
      <c r="B387" s="224"/>
      <c r="C387" s="225"/>
      <c r="D387" s="226" t="s">
        <v>128</v>
      </c>
      <c r="E387" s="227" t="s">
        <v>19</v>
      </c>
      <c r="F387" s="228" t="s">
        <v>498</v>
      </c>
      <c r="G387" s="225"/>
      <c r="H387" s="229">
        <v>3</v>
      </c>
      <c r="I387" s="230"/>
      <c r="J387" s="225"/>
      <c r="K387" s="225"/>
      <c r="L387" s="231"/>
      <c r="M387" s="232"/>
      <c r="N387" s="233"/>
      <c r="O387" s="233"/>
      <c r="P387" s="233"/>
      <c r="Q387" s="233"/>
      <c r="R387" s="233"/>
      <c r="S387" s="233"/>
      <c r="T387" s="23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5" t="s">
        <v>128</v>
      </c>
      <c r="AU387" s="235" t="s">
        <v>83</v>
      </c>
      <c r="AV387" s="13" t="s">
        <v>83</v>
      </c>
      <c r="AW387" s="13" t="s">
        <v>33</v>
      </c>
      <c r="AX387" s="13" t="s">
        <v>72</v>
      </c>
      <c r="AY387" s="235" t="s">
        <v>117</v>
      </c>
    </row>
    <row r="388" spans="1:51" s="15" customFormat="1" ht="12">
      <c r="A388" s="15"/>
      <c r="B388" s="246"/>
      <c r="C388" s="247"/>
      <c r="D388" s="226" t="s">
        <v>128</v>
      </c>
      <c r="E388" s="248" t="s">
        <v>19</v>
      </c>
      <c r="F388" s="249" t="s">
        <v>151</v>
      </c>
      <c r="G388" s="247"/>
      <c r="H388" s="250">
        <v>7</v>
      </c>
      <c r="I388" s="251"/>
      <c r="J388" s="247"/>
      <c r="K388" s="247"/>
      <c r="L388" s="252"/>
      <c r="M388" s="253"/>
      <c r="N388" s="254"/>
      <c r="O388" s="254"/>
      <c r="P388" s="254"/>
      <c r="Q388" s="254"/>
      <c r="R388" s="254"/>
      <c r="S388" s="254"/>
      <c r="T388" s="25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6" t="s">
        <v>128</v>
      </c>
      <c r="AU388" s="256" t="s">
        <v>83</v>
      </c>
      <c r="AV388" s="15" t="s">
        <v>124</v>
      </c>
      <c r="AW388" s="15" t="s">
        <v>33</v>
      </c>
      <c r="AX388" s="15" t="s">
        <v>80</v>
      </c>
      <c r="AY388" s="256" t="s">
        <v>117</v>
      </c>
    </row>
    <row r="389" spans="1:65" s="2" customFormat="1" ht="33" customHeight="1">
      <c r="A389" s="40"/>
      <c r="B389" s="41"/>
      <c r="C389" s="206" t="s">
        <v>504</v>
      </c>
      <c r="D389" s="206" t="s">
        <v>119</v>
      </c>
      <c r="E389" s="207" t="s">
        <v>505</v>
      </c>
      <c r="F389" s="208" t="s">
        <v>506</v>
      </c>
      <c r="G389" s="209" t="s">
        <v>122</v>
      </c>
      <c r="H389" s="210">
        <v>25</v>
      </c>
      <c r="I389" s="211"/>
      <c r="J389" s="212">
        <f>ROUND(I389*H389,2)</f>
        <v>0</v>
      </c>
      <c r="K389" s="208" t="s">
        <v>123</v>
      </c>
      <c r="L389" s="46"/>
      <c r="M389" s="213" t="s">
        <v>19</v>
      </c>
      <c r="N389" s="214" t="s">
        <v>43</v>
      </c>
      <c r="O389" s="86"/>
      <c r="P389" s="215">
        <f>O389*H389</f>
        <v>0</v>
      </c>
      <c r="Q389" s="215">
        <v>0</v>
      </c>
      <c r="R389" s="215">
        <f>Q389*H389</f>
        <v>0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124</v>
      </c>
      <c r="AT389" s="217" t="s">
        <v>119</v>
      </c>
      <c r="AU389" s="217" t="s">
        <v>83</v>
      </c>
      <c r="AY389" s="19" t="s">
        <v>117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80</v>
      </c>
      <c r="BK389" s="218">
        <f>ROUND(I389*H389,2)</f>
        <v>0</v>
      </c>
      <c r="BL389" s="19" t="s">
        <v>124</v>
      </c>
      <c r="BM389" s="217" t="s">
        <v>507</v>
      </c>
    </row>
    <row r="390" spans="1:47" s="2" customFormat="1" ht="12">
      <c r="A390" s="40"/>
      <c r="B390" s="41"/>
      <c r="C390" s="42"/>
      <c r="D390" s="219" t="s">
        <v>126</v>
      </c>
      <c r="E390" s="42"/>
      <c r="F390" s="220" t="s">
        <v>508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126</v>
      </c>
      <c r="AU390" s="19" t="s">
        <v>83</v>
      </c>
    </row>
    <row r="391" spans="1:51" s="13" customFormat="1" ht="12">
      <c r="A391" s="13"/>
      <c r="B391" s="224"/>
      <c r="C391" s="225"/>
      <c r="D391" s="226" t="s">
        <v>128</v>
      </c>
      <c r="E391" s="227" t="s">
        <v>19</v>
      </c>
      <c r="F391" s="228" t="s">
        <v>509</v>
      </c>
      <c r="G391" s="225"/>
      <c r="H391" s="229">
        <v>25</v>
      </c>
      <c r="I391" s="230"/>
      <c r="J391" s="225"/>
      <c r="K391" s="225"/>
      <c r="L391" s="231"/>
      <c r="M391" s="232"/>
      <c r="N391" s="233"/>
      <c r="O391" s="233"/>
      <c r="P391" s="233"/>
      <c r="Q391" s="233"/>
      <c r="R391" s="233"/>
      <c r="S391" s="233"/>
      <c r="T391" s="23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5" t="s">
        <v>128</v>
      </c>
      <c r="AU391" s="235" t="s">
        <v>83</v>
      </c>
      <c r="AV391" s="13" t="s">
        <v>83</v>
      </c>
      <c r="AW391" s="13" t="s">
        <v>33</v>
      </c>
      <c r="AX391" s="13" t="s">
        <v>80</v>
      </c>
      <c r="AY391" s="235" t="s">
        <v>117</v>
      </c>
    </row>
    <row r="392" spans="1:63" s="12" customFormat="1" ht="22.8" customHeight="1">
      <c r="A392" s="12"/>
      <c r="B392" s="190"/>
      <c r="C392" s="191"/>
      <c r="D392" s="192" t="s">
        <v>71</v>
      </c>
      <c r="E392" s="204" t="s">
        <v>510</v>
      </c>
      <c r="F392" s="204" t="s">
        <v>511</v>
      </c>
      <c r="G392" s="191"/>
      <c r="H392" s="191"/>
      <c r="I392" s="194"/>
      <c r="J392" s="205">
        <f>BK392</f>
        <v>0</v>
      </c>
      <c r="K392" s="191"/>
      <c r="L392" s="196"/>
      <c r="M392" s="197"/>
      <c r="N392" s="198"/>
      <c r="O392" s="198"/>
      <c r="P392" s="199">
        <f>SUM(P393:P422)</f>
        <v>0</v>
      </c>
      <c r="Q392" s="198"/>
      <c r="R392" s="199">
        <f>SUM(R393:R422)</f>
        <v>0</v>
      </c>
      <c r="S392" s="198"/>
      <c r="T392" s="200">
        <f>SUM(T393:T422)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1" t="s">
        <v>80</v>
      </c>
      <c r="AT392" s="202" t="s">
        <v>71</v>
      </c>
      <c r="AU392" s="202" t="s">
        <v>80</v>
      </c>
      <c r="AY392" s="201" t="s">
        <v>117</v>
      </c>
      <c r="BK392" s="203">
        <f>SUM(BK393:BK422)</f>
        <v>0</v>
      </c>
    </row>
    <row r="393" spans="1:65" s="2" customFormat="1" ht="24.15" customHeight="1">
      <c r="A393" s="40"/>
      <c r="B393" s="41"/>
      <c r="C393" s="206" t="s">
        <v>512</v>
      </c>
      <c r="D393" s="206" t="s">
        <v>119</v>
      </c>
      <c r="E393" s="207" t="s">
        <v>513</v>
      </c>
      <c r="F393" s="208" t="s">
        <v>514</v>
      </c>
      <c r="G393" s="209" t="s">
        <v>184</v>
      </c>
      <c r="H393" s="210">
        <v>3555.6</v>
      </c>
      <c r="I393" s="211"/>
      <c r="J393" s="212">
        <f>ROUND(I393*H393,2)</f>
        <v>0</v>
      </c>
      <c r="K393" s="208" t="s">
        <v>123</v>
      </c>
      <c r="L393" s="46"/>
      <c r="M393" s="213" t="s">
        <v>19</v>
      </c>
      <c r="N393" s="214" t="s">
        <v>43</v>
      </c>
      <c r="O393" s="86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124</v>
      </c>
      <c r="AT393" s="217" t="s">
        <v>119</v>
      </c>
      <c r="AU393" s="217" t="s">
        <v>83</v>
      </c>
      <c r="AY393" s="19" t="s">
        <v>117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80</v>
      </c>
      <c r="BK393" s="218">
        <f>ROUND(I393*H393,2)</f>
        <v>0</v>
      </c>
      <c r="BL393" s="19" t="s">
        <v>124</v>
      </c>
      <c r="BM393" s="217" t="s">
        <v>515</v>
      </c>
    </row>
    <row r="394" spans="1:47" s="2" customFormat="1" ht="12">
      <c r="A394" s="40"/>
      <c r="B394" s="41"/>
      <c r="C394" s="42"/>
      <c r="D394" s="219" t="s">
        <v>126</v>
      </c>
      <c r="E394" s="42"/>
      <c r="F394" s="220" t="s">
        <v>516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126</v>
      </c>
      <c r="AU394" s="19" t="s">
        <v>83</v>
      </c>
    </row>
    <row r="395" spans="1:51" s="13" customFormat="1" ht="12">
      <c r="A395" s="13"/>
      <c r="B395" s="224"/>
      <c r="C395" s="225"/>
      <c r="D395" s="226" t="s">
        <v>128</v>
      </c>
      <c r="E395" s="227" t="s">
        <v>19</v>
      </c>
      <c r="F395" s="228" t="s">
        <v>517</v>
      </c>
      <c r="G395" s="225"/>
      <c r="H395" s="229">
        <v>2424</v>
      </c>
      <c r="I395" s="230"/>
      <c r="J395" s="225"/>
      <c r="K395" s="225"/>
      <c r="L395" s="231"/>
      <c r="M395" s="232"/>
      <c r="N395" s="233"/>
      <c r="O395" s="233"/>
      <c r="P395" s="233"/>
      <c r="Q395" s="233"/>
      <c r="R395" s="233"/>
      <c r="S395" s="233"/>
      <c r="T395" s="23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5" t="s">
        <v>128</v>
      </c>
      <c r="AU395" s="235" t="s">
        <v>83</v>
      </c>
      <c r="AV395" s="13" t="s">
        <v>83</v>
      </c>
      <c r="AW395" s="13" t="s">
        <v>33</v>
      </c>
      <c r="AX395" s="13" t="s">
        <v>72</v>
      </c>
      <c r="AY395" s="235" t="s">
        <v>117</v>
      </c>
    </row>
    <row r="396" spans="1:51" s="13" customFormat="1" ht="12">
      <c r="A396" s="13"/>
      <c r="B396" s="224"/>
      <c r="C396" s="225"/>
      <c r="D396" s="226" t="s">
        <v>128</v>
      </c>
      <c r="E396" s="227" t="s">
        <v>19</v>
      </c>
      <c r="F396" s="228" t="s">
        <v>518</v>
      </c>
      <c r="G396" s="225"/>
      <c r="H396" s="229">
        <v>163</v>
      </c>
      <c r="I396" s="230"/>
      <c r="J396" s="225"/>
      <c r="K396" s="225"/>
      <c r="L396" s="231"/>
      <c r="M396" s="232"/>
      <c r="N396" s="233"/>
      <c r="O396" s="233"/>
      <c r="P396" s="233"/>
      <c r="Q396" s="233"/>
      <c r="R396" s="233"/>
      <c r="S396" s="233"/>
      <c r="T396" s="23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5" t="s">
        <v>128</v>
      </c>
      <c r="AU396" s="235" t="s">
        <v>83</v>
      </c>
      <c r="AV396" s="13" t="s">
        <v>83</v>
      </c>
      <c r="AW396" s="13" t="s">
        <v>33</v>
      </c>
      <c r="AX396" s="13" t="s">
        <v>72</v>
      </c>
      <c r="AY396" s="235" t="s">
        <v>117</v>
      </c>
    </row>
    <row r="397" spans="1:51" s="13" customFormat="1" ht="12">
      <c r="A397" s="13"/>
      <c r="B397" s="224"/>
      <c r="C397" s="225"/>
      <c r="D397" s="226" t="s">
        <v>128</v>
      </c>
      <c r="E397" s="227" t="s">
        <v>19</v>
      </c>
      <c r="F397" s="228" t="s">
        <v>519</v>
      </c>
      <c r="G397" s="225"/>
      <c r="H397" s="229">
        <v>704.6</v>
      </c>
      <c r="I397" s="230"/>
      <c r="J397" s="225"/>
      <c r="K397" s="225"/>
      <c r="L397" s="231"/>
      <c r="M397" s="232"/>
      <c r="N397" s="233"/>
      <c r="O397" s="233"/>
      <c r="P397" s="233"/>
      <c r="Q397" s="233"/>
      <c r="R397" s="233"/>
      <c r="S397" s="233"/>
      <c r="T397" s="23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5" t="s">
        <v>128</v>
      </c>
      <c r="AU397" s="235" t="s">
        <v>83</v>
      </c>
      <c r="AV397" s="13" t="s">
        <v>83</v>
      </c>
      <c r="AW397" s="13" t="s">
        <v>33</v>
      </c>
      <c r="AX397" s="13" t="s">
        <v>72</v>
      </c>
      <c r="AY397" s="235" t="s">
        <v>117</v>
      </c>
    </row>
    <row r="398" spans="1:51" s="13" customFormat="1" ht="12">
      <c r="A398" s="13"/>
      <c r="B398" s="224"/>
      <c r="C398" s="225"/>
      <c r="D398" s="226" t="s">
        <v>128</v>
      </c>
      <c r="E398" s="227" t="s">
        <v>19</v>
      </c>
      <c r="F398" s="228" t="s">
        <v>520</v>
      </c>
      <c r="G398" s="225"/>
      <c r="H398" s="229">
        <v>264</v>
      </c>
      <c r="I398" s="230"/>
      <c r="J398" s="225"/>
      <c r="K398" s="225"/>
      <c r="L398" s="231"/>
      <c r="M398" s="232"/>
      <c r="N398" s="233"/>
      <c r="O398" s="233"/>
      <c r="P398" s="233"/>
      <c r="Q398" s="233"/>
      <c r="R398" s="233"/>
      <c r="S398" s="233"/>
      <c r="T398" s="23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5" t="s">
        <v>128</v>
      </c>
      <c r="AU398" s="235" t="s">
        <v>83</v>
      </c>
      <c r="AV398" s="13" t="s">
        <v>83</v>
      </c>
      <c r="AW398" s="13" t="s">
        <v>33</v>
      </c>
      <c r="AX398" s="13" t="s">
        <v>72</v>
      </c>
      <c r="AY398" s="235" t="s">
        <v>117</v>
      </c>
    </row>
    <row r="399" spans="1:51" s="15" customFormat="1" ht="12">
      <c r="A399" s="15"/>
      <c r="B399" s="246"/>
      <c r="C399" s="247"/>
      <c r="D399" s="226" t="s">
        <v>128</v>
      </c>
      <c r="E399" s="248" t="s">
        <v>19</v>
      </c>
      <c r="F399" s="249" t="s">
        <v>151</v>
      </c>
      <c r="G399" s="247"/>
      <c r="H399" s="250">
        <v>3555.6</v>
      </c>
      <c r="I399" s="251"/>
      <c r="J399" s="247"/>
      <c r="K399" s="247"/>
      <c r="L399" s="252"/>
      <c r="M399" s="253"/>
      <c r="N399" s="254"/>
      <c r="O399" s="254"/>
      <c r="P399" s="254"/>
      <c r="Q399" s="254"/>
      <c r="R399" s="254"/>
      <c r="S399" s="254"/>
      <c r="T399" s="25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56" t="s">
        <v>128</v>
      </c>
      <c r="AU399" s="256" t="s">
        <v>83</v>
      </c>
      <c r="AV399" s="15" t="s">
        <v>124</v>
      </c>
      <c r="AW399" s="15" t="s">
        <v>33</v>
      </c>
      <c r="AX399" s="15" t="s">
        <v>80</v>
      </c>
      <c r="AY399" s="256" t="s">
        <v>117</v>
      </c>
    </row>
    <row r="400" spans="1:65" s="2" customFormat="1" ht="24.15" customHeight="1">
      <c r="A400" s="40"/>
      <c r="B400" s="41"/>
      <c r="C400" s="206" t="s">
        <v>521</v>
      </c>
      <c r="D400" s="206" t="s">
        <v>119</v>
      </c>
      <c r="E400" s="207" t="s">
        <v>522</v>
      </c>
      <c r="F400" s="208" t="s">
        <v>523</v>
      </c>
      <c r="G400" s="209" t="s">
        <v>184</v>
      </c>
      <c r="H400" s="210">
        <v>8337</v>
      </c>
      <c r="I400" s="211"/>
      <c r="J400" s="212">
        <f>ROUND(I400*H400,2)</f>
        <v>0</v>
      </c>
      <c r="K400" s="208" t="s">
        <v>123</v>
      </c>
      <c r="L400" s="46"/>
      <c r="M400" s="213" t="s">
        <v>19</v>
      </c>
      <c r="N400" s="214" t="s">
        <v>43</v>
      </c>
      <c r="O400" s="86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7" t="s">
        <v>124</v>
      </c>
      <c r="AT400" s="217" t="s">
        <v>119</v>
      </c>
      <c r="AU400" s="217" t="s">
        <v>83</v>
      </c>
      <c r="AY400" s="19" t="s">
        <v>117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9" t="s">
        <v>80</v>
      </c>
      <c r="BK400" s="218">
        <f>ROUND(I400*H400,2)</f>
        <v>0</v>
      </c>
      <c r="BL400" s="19" t="s">
        <v>124</v>
      </c>
      <c r="BM400" s="217" t="s">
        <v>524</v>
      </c>
    </row>
    <row r="401" spans="1:47" s="2" customFormat="1" ht="12">
      <c r="A401" s="40"/>
      <c r="B401" s="41"/>
      <c r="C401" s="42"/>
      <c r="D401" s="219" t="s">
        <v>126</v>
      </c>
      <c r="E401" s="42"/>
      <c r="F401" s="220" t="s">
        <v>525</v>
      </c>
      <c r="G401" s="42"/>
      <c r="H401" s="42"/>
      <c r="I401" s="221"/>
      <c r="J401" s="42"/>
      <c r="K401" s="42"/>
      <c r="L401" s="46"/>
      <c r="M401" s="222"/>
      <c r="N401" s="223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126</v>
      </c>
      <c r="AU401" s="19" t="s">
        <v>83</v>
      </c>
    </row>
    <row r="402" spans="1:51" s="14" customFormat="1" ht="12">
      <c r="A402" s="14"/>
      <c r="B402" s="236"/>
      <c r="C402" s="237"/>
      <c r="D402" s="226" t="s">
        <v>128</v>
      </c>
      <c r="E402" s="238" t="s">
        <v>19</v>
      </c>
      <c r="F402" s="239" t="s">
        <v>526</v>
      </c>
      <c r="G402" s="237"/>
      <c r="H402" s="238" t="s">
        <v>19</v>
      </c>
      <c r="I402" s="240"/>
      <c r="J402" s="237"/>
      <c r="K402" s="237"/>
      <c r="L402" s="241"/>
      <c r="M402" s="242"/>
      <c r="N402" s="243"/>
      <c r="O402" s="243"/>
      <c r="P402" s="243"/>
      <c r="Q402" s="243"/>
      <c r="R402" s="243"/>
      <c r="S402" s="243"/>
      <c r="T402" s="24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5" t="s">
        <v>128</v>
      </c>
      <c r="AU402" s="245" t="s">
        <v>83</v>
      </c>
      <c r="AV402" s="14" t="s">
        <v>80</v>
      </c>
      <c r="AW402" s="14" t="s">
        <v>33</v>
      </c>
      <c r="AX402" s="14" t="s">
        <v>72</v>
      </c>
      <c r="AY402" s="245" t="s">
        <v>117</v>
      </c>
    </row>
    <row r="403" spans="1:51" s="13" customFormat="1" ht="12">
      <c r="A403" s="13"/>
      <c r="B403" s="224"/>
      <c r="C403" s="225"/>
      <c r="D403" s="226" t="s">
        <v>128</v>
      </c>
      <c r="E403" s="227" t="s">
        <v>19</v>
      </c>
      <c r="F403" s="228" t="s">
        <v>527</v>
      </c>
      <c r="G403" s="225"/>
      <c r="H403" s="229">
        <v>7884</v>
      </c>
      <c r="I403" s="230"/>
      <c r="J403" s="225"/>
      <c r="K403" s="225"/>
      <c r="L403" s="231"/>
      <c r="M403" s="232"/>
      <c r="N403" s="233"/>
      <c r="O403" s="233"/>
      <c r="P403" s="233"/>
      <c r="Q403" s="233"/>
      <c r="R403" s="233"/>
      <c r="S403" s="233"/>
      <c r="T403" s="23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5" t="s">
        <v>128</v>
      </c>
      <c r="AU403" s="235" t="s">
        <v>83</v>
      </c>
      <c r="AV403" s="13" t="s">
        <v>83</v>
      </c>
      <c r="AW403" s="13" t="s">
        <v>33</v>
      </c>
      <c r="AX403" s="13" t="s">
        <v>72</v>
      </c>
      <c r="AY403" s="235" t="s">
        <v>117</v>
      </c>
    </row>
    <row r="404" spans="1:51" s="13" customFormat="1" ht="12">
      <c r="A404" s="13"/>
      <c r="B404" s="224"/>
      <c r="C404" s="225"/>
      <c r="D404" s="226" t="s">
        <v>128</v>
      </c>
      <c r="E404" s="227" t="s">
        <v>19</v>
      </c>
      <c r="F404" s="228" t="s">
        <v>528</v>
      </c>
      <c r="G404" s="225"/>
      <c r="H404" s="229">
        <v>453</v>
      </c>
      <c r="I404" s="230"/>
      <c r="J404" s="225"/>
      <c r="K404" s="225"/>
      <c r="L404" s="231"/>
      <c r="M404" s="232"/>
      <c r="N404" s="233"/>
      <c r="O404" s="233"/>
      <c r="P404" s="233"/>
      <c r="Q404" s="233"/>
      <c r="R404" s="233"/>
      <c r="S404" s="233"/>
      <c r="T404" s="23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5" t="s">
        <v>128</v>
      </c>
      <c r="AU404" s="235" t="s">
        <v>83</v>
      </c>
      <c r="AV404" s="13" t="s">
        <v>83</v>
      </c>
      <c r="AW404" s="13" t="s">
        <v>33</v>
      </c>
      <c r="AX404" s="13" t="s">
        <v>72</v>
      </c>
      <c r="AY404" s="235" t="s">
        <v>117</v>
      </c>
    </row>
    <row r="405" spans="1:51" s="15" customFormat="1" ht="12">
      <c r="A405" s="15"/>
      <c r="B405" s="246"/>
      <c r="C405" s="247"/>
      <c r="D405" s="226" t="s">
        <v>128</v>
      </c>
      <c r="E405" s="248" t="s">
        <v>19</v>
      </c>
      <c r="F405" s="249" t="s">
        <v>151</v>
      </c>
      <c r="G405" s="247"/>
      <c r="H405" s="250">
        <v>8337</v>
      </c>
      <c r="I405" s="251"/>
      <c r="J405" s="247"/>
      <c r="K405" s="247"/>
      <c r="L405" s="252"/>
      <c r="M405" s="253"/>
      <c r="N405" s="254"/>
      <c r="O405" s="254"/>
      <c r="P405" s="254"/>
      <c r="Q405" s="254"/>
      <c r="R405" s="254"/>
      <c r="S405" s="254"/>
      <c r="T405" s="25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56" t="s">
        <v>128</v>
      </c>
      <c r="AU405" s="256" t="s">
        <v>83</v>
      </c>
      <c r="AV405" s="15" t="s">
        <v>124</v>
      </c>
      <c r="AW405" s="15" t="s">
        <v>33</v>
      </c>
      <c r="AX405" s="15" t="s">
        <v>80</v>
      </c>
      <c r="AY405" s="256" t="s">
        <v>117</v>
      </c>
    </row>
    <row r="406" spans="1:65" s="2" customFormat="1" ht="24.15" customHeight="1">
      <c r="A406" s="40"/>
      <c r="B406" s="41"/>
      <c r="C406" s="206" t="s">
        <v>529</v>
      </c>
      <c r="D406" s="206" t="s">
        <v>119</v>
      </c>
      <c r="E406" s="207" t="s">
        <v>530</v>
      </c>
      <c r="F406" s="208" t="s">
        <v>531</v>
      </c>
      <c r="G406" s="209" t="s">
        <v>184</v>
      </c>
      <c r="H406" s="210">
        <v>11.9</v>
      </c>
      <c r="I406" s="211"/>
      <c r="J406" s="212">
        <f>ROUND(I406*H406,2)</f>
        <v>0</v>
      </c>
      <c r="K406" s="208" t="s">
        <v>123</v>
      </c>
      <c r="L406" s="46"/>
      <c r="M406" s="213" t="s">
        <v>19</v>
      </c>
      <c r="N406" s="214" t="s">
        <v>43</v>
      </c>
      <c r="O406" s="86"/>
      <c r="P406" s="215">
        <f>O406*H406</f>
        <v>0</v>
      </c>
      <c r="Q406" s="215">
        <v>0</v>
      </c>
      <c r="R406" s="215">
        <f>Q406*H406</f>
        <v>0</v>
      </c>
      <c r="S406" s="215">
        <v>0</v>
      </c>
      <c r="T406" s="21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124</v>
      </c>
      <c r="AT406" s="217" t="s">
        <v>119</v>
      </c>
      <c r="AU406" s="217" t="s">
        <v>83</v>
      </c>
      <c r="AY406" s="19" t="s">
        <v>117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9" t="s">
        <v>80</v>
      </c>
      <c r="BK406" s="218">
        <f>ROUND(I406*H406,2)</f>
        <v>0</v>
      </c>
      <c r="BL406" s="19" t="s">
        <v>124</v>
      </c>
      <c r="BM406" s="217" t="s">
        <v>532</v>
      </c>
    </row>
    <row r="407" spans="1:47" s="2" customFormat="1" ht="12">
      <c r="A407" s="40"/>
      <c r="B407" s="41"/>
      <c r="C407" s="42"/>
      <c r="D407" s="219" t="s">
        <v>126</v>
      </c>
      <c r="E407" s="42"/>
      <c r="F407" s="220" t="s">
        <v>533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126</v>
      </c>
      <c r="AU407" s="19" t="s">
        <v>83</v>
      </c>
    </row>
    <row r="408" spans="1:51" s="13" customFormat="1" ht="12">
      <c r="A408" s="13"/>
      <c r="B408" s="224"/>
      <c r="C408" s="225"/>
      <c r="D408" s="226" t="s">
        <v>128</v>
      </c>
      <c r="E408" s="227" t="s">
        <v>19</v>
      </c>
      <c r="F408" s="228" t="s">
        <v>534</v>
      </c>
      <c r="G408" s="225"/>
      <c r="H408" s="229">
        <v>0.4</v>
      </c>
      <c r="I408" s="230"/>
      <c r="J408" s="225"/>
      <c r="K408" s="225"/>
      <c r="L408" s="231"/>
      <c r="M408" s="232"/>
      <c r="N408" s="233"/>
      <c r="O408" s="233"/>
      <c r="P408" s="233"/>
      <c r="Q408" s="233"/>
      <c r="R408" s="233"/>
      <c r="S408" s="233"/>
      <c r="T408" s="23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5" t="s">
        <v>128</v>
      </c>
      <c r="AU408" s="235" t="s">
        <v>83</v>
      </c>
      <c r="AV408" s="13" t="s">
        <v>83</v>
      </c>
      <c r="AW408" s="13" t="s">
        <v>33</v>
      </c>
      <c r="AX408" s="13" t="s">
        <v>72</v>
      </c>
      <c r="AY408" s="235" t="s">
        <v>117</v>
      </c>
    </row>
    <row r="409" spans="1:51" s="13" customFormat="1" ht="12">
      <c r="A409" s="13"/>
      <c r="B409" s="224"/>
      <c r="C409" s="225"/>
      <c r="D409" s="226" t="s">
        <v>128</v>
      </c>
      <c r="E409" s="227" t="s">
        <v>19</v>
      </c>
      <c r="F409" s="228" t="s">
        <v>535</v>
      </c>
      <c r="G409" s="225"/>
      <c r="H409" s="229">
        <v>10.9</v>
      </c>
      <c r="I409" s="230"/>
      <c r="J409" s="225"/>
      <c r="K409" s="225"/>
      <c r="L409" s="231"/>
      <c r="M409" s="232"/>
      <c r="N409" s="233"/>
      <c r="O409" s="233"/>
      <c r="P409" s="233"/>
      <c r="Q409" s="233"/>
      <c r="R409" s="233"/>
      <c r="S409" s="233"/>
      <c r="T409" s="23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5" t="s">
        <v>128</v>
      </c>
      <c r="AU409" s="235" t="s">
        <v>83</v>
      </c>
      <c r="AV409" s="13" t="s">
        <v>83</v>
      </c>
      <c r="AW409" s="13" t="s">
        <v>33</v>
      </c>
      <c r="AX409" s="13" t="s">
        <v>72</v>
      </c>
      <c r="AY409" s="235" t="s">
        <v>117</v>
      </c>
    </row>
    <row r="410" spans="1:51" s="13" customFormat="1" ht="12">
      <c r="A410" s="13"/>
      <c r="B410" s="224"/>
      <c r="C410" s="225"/>
      <c r="D410" s="226" t="s">
        <v>128</v>
      </c>
      <c r="E410" s="227" t="s">
        <v>19</v>
      </c>
      <c r="F410" s="228" t="s">
        <v>536</v>
      </c>
      <c r="G410" s="225"/>
      <c r="H410" s="229">
        <v>0.6</v>
      </c>
      <c r="I410" s="230"/>
      <c r="J410" s="225"/>
      <c r="K410" s="225"/>
      <c r="L410" s="231"/>
      <c r="M410" s="232"/>
      <c r="N410" s="233"/>
      <c r="O410" s="233"/>
      <c r="P410" s="233"/>
      <c r="Q410" s="233"/>
      <c r="R410" s="233"/>
      <c r="S410" s="233"/>
      <c r="T410" s="23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5" t="s">
        <v>128</v>
      </c>
      <c r="AU410" s="235" t="s">
        <v>83</v>
      </c>
      <c r="AV410" s="13" t="s">
        <v>83</v>
      </c>
      <c r="AW410" s="13" t="s">
        <v>33</v>
      </c>
      <c r="AX410" s="13" t="s">
        <v>72</v>
      </c>
      <c r="AY410" s="235" t="s">
        <v>117</v>
      </c>
    </row>
    <row r="411" spans="1:51" s="15" customFormat="1" ht="12">
      <c r="A411" s="15"/>
      <c r="B411" s="246"/>
      <c r="C411" s="247"/>
      <c r="D411" s="226" t="s">
        <v>128</v>
      </c>
      <c r="E411" s="248" t="s">
        <v>19</v>
      </c>
      <c r="F411" s="249" t="s">
        <v>151</v>
      </c>
      <c r="G411" s="247"/>
      <c r="H411" s="250">
        <v>11.9</v>
      </c>
      <c r="I411" s="251"/>
      <c r="J411" s="247"/>
      <c r="K411" s="247"/>
      <c r="L411" s="252"/>
      <c r="M411" s="253"/>
      <c r="N411" s="254"/>
      <c r="O411" s="254"/>
      <c r="P411" s="254"/>
      <c r="Q411" s="254"/>
      <c r="R411" s="254"/>
      <c r="S411" s="254"/>
      <c r="T411" s="25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56" t="s">
        <v>128</v>
      </c>
      <c r="AU411" s="256" t="s">
        <v>83</v>
      </c>
      <c r="AV411" s="15" t="s">
        <v>124</v>
      </c>
      <c r="AW411" s="15" t="s">
        <v>33</v>
      </c>
      <c r="AX411" s="15" t="s">
        <v>80</v>
      </c>
      <c r="AY411" s="256" t="s">
        <v>117</v>
      </c>
    </row>
    <row r="412" spans="1:65" s="2" customFormat="1" ht="24.15" customHeight="1">
      <c r="A412" s="40"/>
      <c r="B412" s="41"/>
      <c r="C412" s="206" t="s">
        <v>537</v>
      </c>
      <c r="D412" s="206" t="s">
        <v>119</v>
      </c>
      <c r="E412" s="207" t="s">
        <v>538</v>
      </c>
      <c r="F412" s="208" t="s">
        <v>539</v>
      </c>
      <c r="G412" s="209" t="s">
        <v>184</v>
      </c>
      <c r="H412" s="210">
        <v>47.6</v>
      </c>
      <c r="I412" s="211"/>
      <c r="J412" s="212">
        <f>ROUND(I412*H412,2)</f>
        <v>0</v>
      </c>
      <c r="K412" s="208" t="s">
        <v>123</v>
      </c>
      <c r="L412" s="46"/>
      <c r="M412" s="213" t="s">
        <v>19</v>
      </c>
      <c r="N412" s="214" t="s">
        <v>43</v>
      </c>
      <c r="O412" s="86"/>
      <c r="P412" s="215">
        <f>O412*H412</f>
        <v>0</v>
      </c>
      <c r="Q412" s="215">
        <v>0</v>
      </c>
      <c r="R412" s="215">
        <f>Q412*H412</f>
        <v>0</v>
      </c>
      <c r="S412" s="215">
        <v>0</v>
      </c>
      <c r="T412" s="21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124</v>
      </c>
      <c r="AT412" s="217" t="s">
        <v>119</v>
      </c>
      <c r="AU412" s="217" t="s">
        <v>83</v>
      </c>
      <c r="AY412" s="19" t="s">
        <v>117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9" t="s">
        <v>80</v>
      </c>
      <c r="BK412" s="218">
        <f>ROUND(I412*H412,2)</f>
        <v>0</v>
      </c>
      <c r="BL412" s="19" t="s">
        <v>124</v>
      </c>
      <c r="BM412" s="217" t="s">
        <v>540</v>
      </c>
    </row>
    <row r="413" spans="1:47" s="2" customFormat="1" ht="12">
      <c r="A413" s="40"/>
      <c r="B413" s="41"/>
      <c r="C413" s="42"/>
      <c r="D413" s="219" t="s">
        <v>126</v>
      </c>
      <c r="E413" s="42"/>
      <c r="F413" s="220" t="s">
        <v>541</v>
      </c>
      <c r="G413" s="42"/>
      <c r="H413" s="42"/>
      <c r="I413" s="221"/>
      <c r="J413" s="42"/>
      <c r="K413" s="42"/>
      <c r="L413" s="46"/>
      <c r="M413" s="222"/>
      <c r="N413" s="22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126</v>
      </c>
      <c r="AU413" s="19" t="s">
        <v>83</v>
      </c>
    </row>
    <row r="414" spans="1:51" s="14" customFormat="1" ht="12">
      <c r="A414" s="14"/>
      <c r="B414" s="236"/>
      <c r="C414" s="237"/>
      <c r="D414" s="226" t="s">
        <v>128</v>
      </c>
      <c r="E414" s="238" t="s">
        <v>19</v>
      </c>
      <c r="F414" s="239" t="s">
        <v>542</v>
      </c>
      <c r="G414" s="237"/>
      <c r="H414" s="238" t="s">
        <v>19</v>
      </c>
      <c r="I414" s="240"/>
      <c r="J414" s="237"/>
      <c r="K414" s="237"/>
      <c r="L414" s="241"/>
      <c r="M414" s="242"/>
      <c r="N414" s="243"/>
      <c r="O414" s="243"/>
      <c r="P414" s="243"/>
      <c r="Q414" s="243"/>
      <c r="R414" s="243"/>
      <c r="S414" s="243"/>
      <c r="T414" s="24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5" t="s">
        <v>128</v>
      </c>
      <c r="AU414" s="245" t="s">
        <v>83</v>
      </c>
      <c r="AV414" s="14" t="s">
        <v>80</v>
      </c>
      <c r="AW414" s="14" t="s">
        <v>33</v>
      </c>
      <c r="AX414" s="14" t="s">
        <v>72</v>
      </c>
      <c r="AY414" s="245" t="s">
        <v>117</v>
      </c>
    </row>
    <row r="415" spans="1:51" s="13" customFormat="1" ht="12">
      <c r="A415" s="13"/>
      <c r="B415" s="224"/>
      <c r="C415" s="225"/>
      <c r="D415" s="226" t="s">
        <v>128</v>
      </c>
      <c r="E415" s="227" t="s">
        <v>19</v>
      </c>
      <c r="F415" s="228" t="s">
        <v>543</v>
      </c>
      <c r="G415" s="225"/>
      <c r="H415" s="229">
        <v>1.6</v>
      </c>
      <c r="I415" s="230"/>
      <c r="J415" s="225"/>
      <c r="K415" s="225"/>
      <c r="L415" s="231"/>
      <c r="M415" s="232"/>
      <c r="N415" s="233"/>
      <c r="O415" s="233"/>
      <c r="P415" s="233"/>
      <c r="Q415" s="233"/>
      <c r="R415" s="233"/>
      <c r="S415" s="233"/>
      <c r="T415" s="23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5" t="s">
        <v>128</v>
      </c>
      <c r="AU415" s="235" t="s">
        <v>83</v>
      </c>
      <c r="AV415" s="13" t="s">
        <v>83</v>
      </c>
      <c r="AW415" s="13" t="s">
        <v>33</v>
      </c>
      <c r="AX415" s="13" t="s">
        <v>72</v>
      </c>
      <c r="AY415" s="235" t="s">
        <v>117</v>
      </c>
    </row>
    <row r="416" spans="1:51" s="13" customFormat="1" ht="12">
      <c r="A416" s="13"/>
      <c r="B416" s="224"/>
      <c r="C416" s="225"/>
      <c r="D416" s="226" t="s">
        <v>128</v>
      </c>
      <c r="E416" s="227" t="s">
        <v>19</v>
      </c>
      <c r="F416" s="228" t="s">
        <v>544</v>
      </c>
      <c r="G416" s="225"/>
      <c r="H416" s="229">
        <v>43.6</v>
      </c>
      <c r="I416" s="230"/>
      <c r="J416" s="225"/>
      <c r="K416" s="225"/>
      <c r="L416" s="231"/>
      <c r="M416" s="232"/>
      <c r="N416" s="233"/>
      <c r="O416" s="233"/>
      <c r="P416" s="233"/>
      <c r="Q416" s="233"/>
      <c r="R416" s="233"/>
      <c r="S416" s="233"/>
      <c r="T416" s="23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5" t="s">
        <v>128</v>
      </c>
      <c r="AU416" s="235" t="s">
        <v>83</v>
      </c>
      <c r="AV416" s="13" t="s">
        <v>83</v>
      </c>
      <c r="AW416" s="13" t="s">
        <v>33</v>
      </c>
      <c r="AX416" s="13" t="s">
        <v>72</v>
      </c>
      <c r="AY416" s="235" t="s">
        <v>117</v>
      </c>
    </row>
    <row r="417" spans="1:51" s="13" customFormat="1" ht="12">
      <c r="A417" s="13"/>
      <c r="B417" s="224"/>
      <c r="C417" s="225"/>
      <c r="D417" s="226" t="s">
        <v>128</v>
      </c>
      <c r="E417" s="227" t="s">
        <v>19</v>
      </c>
      <c r="F417" s="228" t="s">
        <v>545</v>
      </c>
      <c r="G417" s="225"/>
      <c r="H417" s="229">
        <v>2.4</v>
      </c>
      <c r="I417" s="230"/>
      <c r="J417" s="225"/>
      <c r="K417" s="225"/>
      <c r="L417" s="231"/>
      <c r="M417" s="232"/>
      <c r="N417" s="233"/>
      <c r="O417" s="233"/>
      <c r="P417" s="233"/>
      <c r="Q417" s="233"/>
      <c r="R417" s="233"/>
      <c r="S417" s="233"/>
      <c r="T417" s="23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5" t="s">
        <v>128</v>
      </c>
      <c r="AU417" s="235" t="s">
        <v>83</v>
      </c>
      <c r="AV417" s="13" t="s">
        <v>83</v>
      </c>
      <c r="AW417" s="13" t="s">
        <v>33</v>
      </c>
      <c r="AX417" s="13" t="s">
        <v>72</v>
      </c>
      <c r="AY417" s="235" t="s">
        <v>117</v>
      </c>
    </row>
    <row r="418" spans="1:51" s="15" customFormat="1" ht="12">
      <c r="A418" s="15"/>
      <c r="B418" s="246"/>
      <c r="C418" s="247"/>
      <c r="D418" s="226" t="s">
        <v>128</v>
      </c>
      <c r="E418" s="248" t="s">
        <v>19</v>
      </c>
      <c r="F418" s="249" t="s">
        <v>151</v>
      </c>
      <c r="G418" s="247"/>
      <c r="H418" s="250">
        <v>47.6</v>
      </c>
      <c r="I418" s="251"/>
      <c r="J418" s="247"/>
      <c r="K418" s="247"/>
      <c r="L418" s="252"/>
      <c r="M418" s="253"/>
      <c r="N418" s="254"/>
      <c r="O418" s="254"/>
      <c r="P418" s="254"/>
      <c r="Q418" s="254"/>
      <c r="R418" s="254"/>
      <c r="S418" s="254"/>
      <c r="T418" s="25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6" t="s">
        <v>128</v>
      </c>
      <c r="AU418" s="256" t="s">
        <v>83</v>
      </c>
      <c r="AV418" s="15" t="s">
        <v>124</v>
      </c>
      <c r="AW418" s="15" t="s">
        <v>33</v>
      </c>
      <c r="AX418" s="15" t="s">
        <v>80</v>
      </c>
      <c r="AY418" s="256" t="s">
        <v>117</v>
      </c>
    </row>
    <row r="419" spans="1:65" s="2" customFormat="1" ht="16.5" customHeight="1">
      <c r="A419" s="40"/>
      <c r="B419" s="41"/>
      <c r="C419" s="206" t="s">
        <v>546</v>
      </c>
      <c r="D419" s="206" t="s">
        <v>119</v>
      </c>
      <c r="E419" s="207" t="s">
        <v>547</v>
      </c>
      <c r="F419" s="208" t="s">
        <v>548</v>
      </c>
      <c r="G419" s="209" t="s">
        <v>184</v>
      </c>
      <c r="H419" s="210">
        <v>453</v>
      </c>
      <c r="I419" s="211"/>
      <c r="J419" s="212">
        <f>ROUND(I419*H419,2)</f>
        <v>0</v>
      </c>
      <c r="K419" s="208" t="s">
        <v>123</v>
      </c>
      <c r="L419" s="46"/>
      <c r="M419" s="213" t="s">
        <v>19</v>
      </c>
      <c r="N419" s="214" t="s">
        <v>43</v>
      </c>
      <c r="O419" s="86"/>
      <c r="P419" s="215">
        <f>O419*H419</f>
        <v>0</v>
      </c>
      <c r="Q419" s="215">
        <v>0</v>
      </c>
      <c r="R419" s="215">
        <f>Q419*H419</f>
        <v>0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124</v>
      </c>
      <c r="AT419" s="217" t="s">
        <v>119</v>
      </c>
      <c r="AU419" s="217" t="s">
        <v>83</v>
      </c>
      <c r="AY419" s="19" t="s">
        <v>117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80</v>
      </c>
      <c r="BK419" s="218">
        <f>ROUND(I419*H419,2)</f>
        <v>0</v>
      </c>
      <c r="BL419" s="19" t="s">
        <v>124</v>
      </c>
      <c r="BM419" s="217" t="s">
        <v>549</v>
      </c>
    </row>
    <row r="420" spans="1:47" s="2" customFormat="1" ht="12">
      <c r="A420" s="40"/>
      <c r="B420" s="41"/>
      <c r="C420" s="42"/>
      <c r="D420" s="219" t="s">
        <v>126</v>
      </c>
      <c r="E420" s="42"/>
      <c r="F420" s="220" t="s">
        <v>550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126</v>
      </c>
      <c r="AU420" s="19" t="s">
        <v>83</v>
      </c>
    </row>
    <row r="421" spans="1:51" s="13" customFormat="1" ht="12">
      <c r="A421" s="13"/>
      <c r="B421" s="224"/>
      <c r="C421" s="225"/>
      <c r="D421" s="226" t="s">
        <v>128</v>
      </c>
      <c r="E421" s="227" t="s">
        <v>19</v>
      </c>
      <c r="F421" s="228" t="s">
        <v>551</v>
      </c>
      <c r="G421" s="225"/>
      <c r="H421" s="229">
        <v>453</v>
      </c>
      <c r="I421" s="230"/>
      <c r="J421" s="225"/>
      <c r="K421" s="225"/>
      <c r="L421" s="231"/>
      <c r="M421" s="232"/>
      <c r="N421" s="233"/>
      <c r="O421" s="233"/>
      <c r="P421" s="233"/>
      <c r="Q421" s="233"/>
      <c r="R421" s="233"/>
      <c r="S421" s="233"/>
      <c r="T421" s="23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5" t="s">
        <v>128</v>
      </c>
      <c r="AU421" s="235" t="s">
        <v>83</v>
      </c>
      <c r="AV421" s="13" t="s">
        <v>83</v>
      </c>
      <c r="AW421" s="13" t="s">
        <v>33</v>
      </c>
      <c r="AX421" s="13" t="s">
        <v>80</v>
      </c>
      <c r="AY421" s="235" t="s">
        <v>117</v>
      </c>
    </row>
    <row r="422" spans="1:51" s="14" customFormat="1" ht="12">
      <c r="A422" s="14"/>
      <c r="B422" s="236"/>
      <c r="C422" s="237"/>
      <c r="D422" s="226" t="s">
        <v>128</v>
      </c>
      <c r="E422" s="238" t="s">
        <v>19</v>
      </c>
      <c r="F422" s="239" t="s">
        <v>552</v>
      </c>
      <c r="G422" s="237"/>
      <c r="H422" s="238" t="s">
        <v>19</v>
      </c>
      <c r="I422" s="240"/>
      <c r="J422" s="237"/>
      <c r="K422" s="237"/>
      <c r="L422" s="241"/>
      <c r="M422" s="242"/>
      <c r="N422" s="243"/>
      <c r="O422" s="243"/>
      <c r="P422" s="243"/>
      <c r="Q422" s="243"/>
      <c r="R422" s="243"/>
      <c r="S422" s="243"/>
      <c r="T422" s="24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5" t="s">
        <v>128</v>
      </c>
      <c r="AU422" s="245" t="s">
        <v>83</v>
      </c>
      <c r="AV422" s="14" t="s">
        <v>80</v>
      </c>
      <c r="AW422" s="14" t="s">
        <v>33</v>
      </c>
      <c r="AX422" s="14" t="s">
        <v>72</v>
      </c>
      <c r="AY422" s="245" t="s">
        <v>117</v>
      </c>
    </row>
    <row r="423" spans="1:63" s="12" customFormat="1" ht="22.8" customHeight="1">
      <c r="A423" s="12"/>
      <c r="B423" s="190"/>
      <c r="C423" s="191"/>
      <c r="D423" s="192" t="s">
        <v>71</v>
      </c>
      <c r="E423" s="204" t="s">
        <v>553</v>
      </c>
      <c r="F423" s="204" t="s">
        <v>554</v>
      </c>
      <c r="G423" s="191"/>
      <c r="H423" s="191"/>
      <c r="I423" s="194"/>
      <c r="J423" s="205">
        <f>BK423</f>
        <v>0</v>
      </c>
      <c r="K423" s="191"/>
      <c r="L423" s="196"/>
      <c r="M423" s="197"/>
      <c r="N423" s="198"/>
      <c r="O423" s="198"/>
      <c r="P423" s="199">
        <f>SUM(P424:P427)</f>
        <v>0</v>
      </c>
      <c r="Q423" s="198"/>
      <c r="R423" s="199">
        <f>SUM(R424:R427)</f>
        <v>0</v>
      </c>
      <c r="S423" s="198"/>
      <c r="T423" s="200">
        <f>SUM(T424:T427)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01" t="s">
        <v>80</v>
      </c>
      <c r="AT423" s="202" t="s">
        <v>71</v>
      </c>
      <c r="AU423" s="202" t="s">
        <v>80</v>
      </c>
      <c r="AY423" s="201" t="s">
        <v>117</v>
      </c>
      <c r="BK423" s="203">
        <f>SUM(BK424:BK427)</f>
        <v>0</v>
      </c>
    </row>
    <row r="424" spans="1:65" s="2" customFormat="1" ht="24.15" customHeight="1">
      <c r="A424" s="40"/>
      <c r="B424" s="41"/>
      <c r="C424" s="206" t="s">
        <v>555</v>
      </c>
      <c r="D424" s="206" t="s">
        <v>119</v>
      </c>
      <c r="E424" s="207" t="s">
        <v>556</v>
      </c>
      <c r="F424" s="208" t="s">
        <v>557</v>
      </c>
      <c r="G424" s="209" t="s">
        <v>184</v>
      </c>
      <c r="H424" s="210">
        <v>481.32</v>
      </c>
      <c r="I424" s="211"/>
      <c r="J424" s="212">
        <f>ROUND(I424*H424,2)</f>
        <v>0</v>
      </c>
      <c r="K424" s="208" t="s">
        <v>123</v>
      </c>
      <c r="L424" s="46"/>
      <c r="M424" s="213" t="s">
        <v>19</v>
      </c>
      <c r="N424" s="214" t="s">
        <v>43</v>
      </c>
      <c r="O424" s="86"/>
      <c r="P424" s="215">
        <f>O424*H424</f>
        <v>0</v>
      </c>
      <c r="Q424" s="215">
        <v>0</v>
      </c>
      <c r="R424" s="215">
        <f>Q424*H424</f>
        <v>0</v>
      </c>
      <c r="S424" s="215">
        <v>0</v>
      </c>
      <c r="T424" s="216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7" t="s">
        <v>124</v>
      </c>
      <c r="AT424" s="217" t="s">
        <v>119</v>
      </c>
      <c r="AU424" s="217" t="s">
        <v>83</v>
      </c>
      <c r="AY424" s="19" t="s">
        <v>117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9" t="s">
        <v>80</v>
      </c>
      <c r="BK424" s="218">
        <f>ROUND(I424*H424,2)</f>
        <v>0</v>
      </c>
      <c r="BL424" s="19" t="s">
        <v>124</v>
      </c>
      <c r="BM424" s="217" t="s">
        <v>558</v>
      </c>
    </row>
    <row r="425" spans="1:47" s="2" customFormat="1" ht="12">
      <c r="A425" s="40"/>
      <c r="B425" s="41"/>
      <c r="C425" s="42"/>
      <c r="D425" s="219" t="s">
        <v>126</v>
      </c>
      <c r="E425" s="42"/>
      <c r="F425" s="220" t="s">
        <v>559</v>
      </c>
      <c r="G425" s="42"/>
      <c r="H425" s="42"/>
      <c r="I425" s="221"/>
      <c r="J425" s="42"/>
      <c r="K425" s="42"/>
      <c r="L425" s="46"/>
      <c r="M425" s="222"/>
      <c r="N425" s="22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126</v>
      </c>
      <c r="AU425" s="19" t="s">
        <v>83</v>
      </c>
    </row>
    <row r="426" spans="1:65" s="2" customFormat="1" ht="24.15" customHeight="1">
      <c r="A426" s="40"/>
      <c r="B426" s="41"/>
      <c r="C426" s="206" t="s">
        <v>560</v>
      </c>
      <c r="D426" s="206" t="s">
        <v>119</v>
      </c>
      <c r="E426" s="207" t="s">
        <v>561</v>
      </c>
      <c r="F426" s="208" t="s">
        <v>562</v>
      </c>
      <c r="G426" s="209" t="s">
        <v>184</v>
      </c>
      <c r="H426" s="210">
        <v>481.32</v>
      </c>
      <c r="I426" s="211"/>
      <c r="J426" s="212">
        <f>ROUND(I426*H426,2)</f>
        <v>0</v>
      </c>
      <c r="K426" s="208" t="s">
        <v>123</v>
      </c>
      <c r="L426" s="46"/>
      <c r="M426" s="213" t="s">
        <v>19</v>
      </c>
      <c r="N426" s="214" t="s">
        <v>43</v>
      </c>
      <c r="O426" s="86"/>
      <c r="P426" s="215">
        <f>O426*H426</f>
        <v>0</v>
      </c>
      <c r="Q426" s="215">
        <v>0</v>
      </c>
      <c r="R426" s="215">
        <f>Q426*H426</f>
        <v>0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124</v>
      </c>
      <c r="AT426" s="217" t="s">
        <v>119</v>
      </c>
      <c r="AU426" s="217" t="s">
        <v>83</v>
      </c>
      <c r="AY426" s="19" t="s">
        <v>117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80</v>
      </c>
      <c r="BK426" s="218">
        <f>ROUND(I426*H426,2)</f>
        <v>0</v>
      </c>
      <c r="BL426" s="19" t="s">
        <v>124</v>
      </c>
      <c r="BM426" s="217" t="s">
        <v>563</v>
      </c>
    </row>
    <row r="427" spans="1:47" s="2" customFormat="1" ht="12">
      <c r="A427" s="40"/>
      <c r="B427" s="41"/>
      <c r="C427" s="42"/>
      <c r="D427" s="219" t="s">
        <v>126</v>
      </c>
      <c r="E427" s="42"/>
      <c r="F427" s="220" t="s">
        <v>564</v>
      </c>
      <c r="G427" s="42"/>
      <c r="H427" s="42"/>
      <c r="I427" s="221"/>
      <c r="J427" s="42"/>
      <c r="K427" s="42"/>
      <c r="L427" s="46"/>
      <c r="M427" s="267"/>
      <c r="N427" s="268"/>
      <c r="O427" s="269"/>
      <c r="P427" s="269"/>
      <c r="Q427" s="269"/>
      <c r="R427" s="269"/>
      <c r="S427" s="269"/>
      <c r="T427" s="27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126</v>
      </c>
      <c r="AU427" s="19" t="s">
        <v>83</v>
      </c>
    </row>
    <row r="428" spans="1:31" s="2" customFormat="1" ht="6.95" customHeight="1">
      <c r="A428" s="40"/>
      <c r="B428" s="61"/>
      <c r="C428" s="62"/>
      <c r="D428" s="62"/>
      <c r="E428" s="62"/>
      <c r="F428" s="62"/>
      <c r="G428" s="62"/>
      <c r="H428" s="62"/>
      <c r="I428" s="62"/>
      <c r="J428" s="62"/>
      <c r="K428" s="62"/>
      <c r="L428" s="46"/>
      <c r="M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</row>
  </sheetData>
  <sheetProtection password="CC35" sheet="1" objects="1" scenarios="1" formatColumns="0" formatRows="0" autoFilter="0"/>
  <autoFilter ref="C86:K427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3_01/113106134"/>
    <hyperlink ref="F94" r:id="rId2" display="https://podminky.urs.cz/item/CS_URS_2023_01/113154122"/>
    <hyperlink ref="F97" r:id="rId3" display="https://podminky.urs.cz/item/CS_URS_2023_01/113154123"/>
    <hyperlink ref="F102" r:id="rId4" display="https://podminky.urs.cz/item/CS_URS_2023_01/113154124"/>
    <hyperlink ref="F110" r:id="rId5" display="https://podminky.urs.cz/item/CS_URS_2023_01/113154432"/>
    <hyperlink ref="F115" r:id="rId6" display="https://podminky.urs.cz/item/CS_URS_2023_01/317321017"/>
    <hyperlink ref="F121" r:id="rId7" display="https://podminky.urs.cz/item/CS_URS_2023_01/317353111"/>
    <hyperlink ref="F127" r:id="rId8" display="https://podminky.urs.cz/item/CS_URS_2023_01/317353112"/>
    <hyperlink ref="F129" r:id="rId9" display="https://podminky.urs.cz/item/CS_URS_2023_01/317361016"/>
    <hyperlink ref="F136" r:id="rId10" display="https://podminky.urs.cz/item/CS_URS_2023_01/565135101"/>
    <hyperlink ref="F146" r:id="rId11" display="https://podminky.urs.cz/item/CS_URS_2023_01/569931132"/>
    <hyperlink ref="F152" r:id="rId12" display="https://podminky.urs.cz/item/CS_URS_2023_01/572531121"/>
    <hyperlink ref="F157" r:id="rId13" display="https://podminky.urs.cz/item/CS_URS_2023_01/573211107"/>
    <hyperlink ref="F166" r:id="rId14" display="https://podminky.urs.cz/item/CS_URS_2023_01/576133221"/>
    <hyperlink ref="F172" r:id="rId15" display="https://podminky.urs.cz/item/CS_URS_2023_01/596211210"/>
    <hyperlink ref="F178" r:id="rId16" display="https://podminky.urs.cz/item/CS_URS_2023_01/628195001"/>
    <hyperlink ref="F185" r:id="rId17" display="https://podminky.urs.cz/item/CS_URS_2023_01/911121111"/>
    <hyperlink ref="F192" r:id="rId18" display="https://podminky.urs.cz/item/CS_URS_2023_01/911331141"/>
    <hyperlink ref="F195" r:id="rId19" display="https://podminky.urs.cz/item/CS_URS_2023_01/912211121"/>
    <hyperlink ref="F200" r:id="rId20" display="https://podminky.urs.cz/item/CS_URS_2023_01/912311111"/>
    <hyperlink ref="F204" r:id="rId21" display="https://podminky.urs.cz/item/CS_URS_2023_01/913121111"/>
    <hyperlink ref="F216" r:id="rId22" display="https://podminky.urs.cz/item/CS_URS_2023_01/913121211"/>
    <hyperlink ref="F220" r:id="rId23" display="https://podminky.urs.cz/item/CS_URS_2023_01/913311111"/>
    <hyperlink ref="F225" r:id="rId24" display="https://podminky.urs.cz/item/CS_URS_2023_01/913311211"/>
    <hyperlink ref="F229" r:id="rId25" display="https://podminky.urs.cz/item/CS_URS_2023_01/914111111"/>
    <hyperlink ref="F248" r:id="rId26" display="https://podminky.urs.cz/item/CS_URS_2023_01/914111121"/>
    <hyperlink ref="F253" r:id="rId27" display="https://podminky.urs.cz/item/CS_URS_2023_01/914511112"/>
    <hyperlink ref="F266" r:id="rId28" display="https://podminky.urs.cz/item/CS_URS_2023_01/915211112"/>
    <hyperlink ref="F273" r:id="rId29" display="https://podminky.urs.cz/item/CS_URS_2023_01/915211122"/>
    <hyperlink ref="F279" r:id="rId30" display="https://podminky.urs.cz/item/CS_URS_2023_01/915221122"/>
    <hyperlink ref="F283" r:id="rId31" display="https://podminky.urs.cz/item/CS_URS_2023_01/915231112"/>
    <hyperlink ref="F287" r:id="rId32" display="https://podminky.urs.cz/item/CS_URS_2023_01/915611111"/>
    <hyperlink ref="F296" r:id="rId33" display="https://podminky.urs.cz/item/CS_URS_2023_01/915621111"/>
    <hyperlink ref="F302" r:id="rId34" display="https://podminky.urs.cz/item/CS_URS_2023_01/919731122"/>
    <hyperlink ref="F310" r:id="rId35" display="https://podminky.urs.cz/item/CS_URS_2023_01/919732211"/>
    <hyperlink ref="F318" r:id="rId36" display="https://podminky.urs.cz/item/CS_URS_2023_01/919735112"/>
    <hyperlink ref="F329" r:id="rId37" display="https://podminky.urs.cz/item/CS_URS_2023_01/938132111"/>
    <hyperlink ref="F335" r:id="rId38" display="https://podminky.urs.cz/item/CS_URS_2023_01/938902112"/>
    <hyperlink ref="F340" r:id="rId39" display="https://podminky.urs.cz/item/CS_URS_2023_01/938908411"/>
    <hyperlink ref="F347" r:id="rId40" display="https://podminky.urs.cz/item/CS_URS_2023_01/938909311"/>
    <hyperlink ref="F354" r:id="rId41" display="https://podminky.urs.cz/item/CS_URS_2023_01/938909611"/>
    <hyperlink ref="F360" r:id="rId42" display="https://podminky.urs.cz/item/CS_URS_2023_01/966005211"/>
    <hyperlink ref="F366" r:id="rId43" display="https://podminky.urs.cz/item/CS_URS_2023_01/966005311"/>
    <hyperlink ref="F369" r:id="rId44" display="https://podminky.urs.cz/item/CS_URS_2023_01/966005921"/>
    <hyperlink ref="F373" r:id="rId45" display="https://podminky.urs.cz/item/CS_URS_2023_01/966006132"/>
    <hyperlink ref="F381" r:id="rId46" display="https://podminky.urs.cz/item/CS_URS_2023_01/966006211"/>
    <hyperlink ref="F390" r:id="rId47" display="https://podminky.urs.cz/item/CS_URS_2023_01/979054451"/>
    <hyperlink ref="F394" r:id="rId48" display="https://podminky.urs.cz/item/CS_URS_2023_01/997221551"/>
    <hyperlink ref="F401" r:id="rId49" display="https://podminky.urs.cz/item/CS_URS_2023_01/997221559"/>
    <hyperlink ref="F407" r:id="rId50" display="https://podminky.urs.cz/item/CS_URS_2023_01/997221571"/>
    <hyperlink ref="F413" r:id="rId51" display="https://podminky.urs.cz/item/CS_URS_2023_01/997221579"/>
    <hyperlink ref="F420" r:id="rId52" display="https://podminky.urs.cz/item/CS_URS_2023_01/997221611"/>
    <hyperlink ref="F425" r:id="rId53" display="https://podminky.urs.cz/item/CS_URS_2023_01/998225111"/>
    <hyperlink ref="F427" r:id="rId54" display="https://podminky.urs.cz/item/CS_URS_2023_01/99822519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87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II/605 VELKÉ DVORCE - PŘIMDA, OPRAVA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565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30. 11. 2022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ROUND((SUM(BE84:BE108)),2)</f>
        <v>0</v>
      </c>
      <c r="G33" s="40"/>
      <c r="H33" s="40"/>
      <c r="I33" s="150">
        <v>0.21</v>
      </c>
      <c r="J33" s="149">
        <f>ROUND(((SUM(BE84:BE108))*I33),2)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ROUND((SUM(BF84:BF108)),2)</f>
        <v>0</v>
      </c>
      <c r="G34" s="40"/>
      <c r="H34" s="40"/>
      <c r="I34" s="150">
        <v>0.15</v>
      </c>
      <c r="J34" s="149">
        <f>ROUND(((SUM(BF84:BF108))*I34),2)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ROUND((SUM(BG84:BG108)),2)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ROUND((SUM(BH84:BH108)),2)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ROUND((SUM(BI84:BI108)),2)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II/605 VELKÉ DVORCE - PŘIMDA, OPRAVA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901 - Vedlejší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Velké Dvorce, Přimda</v>
      </c>
      <c r="G52" s="42"/>
      <c r="H52" s="42"/>
      <c r="I52" s="34" t="s">
        <v>23</v>
      </c>
      <c r="J52" s="74" t="str">
        <f>IF(J12="","",J12)</f>
        <v>30. 11. 2022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SÚS Plzeňského kraje, p.o.</v>
      </c>
      <c r="G54" s="42"/>
      <c r="H54" s="42"/>
      <c r="I54" s="34" t="s">
        <v>31</v>
      </c>
      <c r="J54" s="38" t="str">
        <f>E21</f>
        <v>Ing. Jaroslav Rojt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Jan Leinhäupel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91</v>
      </c>
      <c r="D57" s="164"/>
      <c r="E57" s="164"/>
      <c r="F57" s="164"/>
      <c r="G57" s="164"/>
      <c r="H57" s="164"/>
      <c r="I57" s="164"/>
      <c r="J57" s="165" t="s">
        <v>92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93</v>
      </c>
    </row>
    <row r="60" spans="1:31" s="9" customFormat="1" ht="24.95" customHeight="1">
      <c r="A60" s="9"/>
      <c r="B60" s="167"/>
      <c r="C60" s="168"/>
      <c r="D60" s="169" t="s">
        <v>566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567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568</v>
      </c>
      <c r="E62" s="176"/>
      <c r="F62" s="176"/>
      <c r="G62" s="176"/>
      <c r="H62" s="176"/>
      <c r="I62" s="176"/>
      <c r="J62" s="177">
        <f>J95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569</v>
      </c>
      <c r="E63" s="176"/>
      <c r="F63" s="176"/>
      <c r="G63" s="176"/>
      <c r="H63" s="176"/>
      <c r="I63" s="176"/>
      <c r="J63" s="177">
        <f>J100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570</v>
      </c>
      <c r="E64" s="176"/>
      <c r="F64" s="176"/>
      <c r="G64" s="176"/>
      <c r="H64" s="176"/>
      <c r="I64" s="176"/>
      <c r="J64" s="177">
        <f>J105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102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II/605 VELKÉ DVORCE - PŘIMDA, OPRAVA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88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901 - Vedlejší rozpočtové náklady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Velké Dvorce, Přimda</v>
      </c>
      <c r="G78" s="42"/>
      <c r="H78" s="42"/>
      <c r="I78" s="34" t="s">
        <v>23</v>
      </c>
      <c r="J78" s="74" t="str">
        <f>IF(J12="","",J12)</f>
        <v>30. 11. 2022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>SÚS Plzeňského kraje, p.o.</v>
      </c>
      <c r="G80" s="42"/>
      <c r="H80" s="42"/>
      <c r="I80" s="34" t="s">
        <v>31</v>
      </c>
      <c r="J80" s="38" t="str">
        <f>E21</f>
        <v>Ing. Jaroslav Rojt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>Jan Leinhäupel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103</v>
      </c>
      <c r="D83" s="182" t="s">
        <v>57</v>
      </c>
      <c r="E83" s="182" t="s">
        <v>53</v>
      </c>
      <c r="F83" s="182" t="s">
        <v>54</v>
      </c>
      <c r="G83" s="182" t="s">
        <v>104</v>
      </c>
      <c r="H83" s="182" t="s">
        <v>105</v>
      </c>
      <c r="I83" s="182" t="s">
        <v>106</v>
      </c>
      <c r="J83" s="182" t="s">
        <v>92</v>
      </c>
      <c r="K83" s="183" t="s">
        <v>107</v>
      </c>
      <c r="L83" s="184"/>
      <c r="M83" s="94" t="s">
        <v>19</v>
      </c>
      <c r="N83" s="95" t="s">
        <v>42</v>
      </c>
      <c r="O83" s="95" t="s">
        <v>108</v>
      </c>
      <c r="P83" s="95" t="s">
        <v>109</v>
      </c>
      <c r="Q83" s="95" t="s">
        <v>110</v>
      </c>
      <c r="R83" s="95" t="s">
        <v>111</v>
      </c>
      <c r="S83" s="95" t="s">
        <v>112</v>
      </c>
      <c r="T83" s="96" t="s">
        <v>113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114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0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93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71</v>
      </c>
      <c r="E85" s="193" t="s">
        <v>571</v>
      </c>
      <c r="F85" s="193" t="s">
        <v>85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P86+P95+P100+P105</f>
        <v>0</v>
      </c>
      <c r="Q85" s="198"/>
      <c r="R85" s="199">
        <f>R86+R95+R100+R105</f>
        <v>0</v>
      </c>
      <c r="S85" s="198"/>
      <c r="T85" s="200">
        <f>T86+T95+T100+T105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152</v>
      </c>
      <c r="AT85" s="202" t="s">
        <v>71</v>
      </c>
      <c r="AU85" s="202" t="s">
        <v>72</v>
      </c>
      <c r="AY85" s="201" t="s">
        <v>117</v>
      </c>
      <c r="BK85" s="203">
        <f>BK86+BK95+BK100+BK105</f>
        <v>0</v>
      </c>
    </row>
    <row r="86" spans="1:63" s="12" customFormat="1" ht="22.8" customHeight="1">
      <c r="A86" s="12"/>
      <c r="B86" s="190"/>
      <c r="C86" s="191"/>
      <c r="D86" s="192" t="s">
        <v>71</v>
      </c>
      <c r="E86" s="204" t="s">
        <v>572</v>
      </c>
      <c r="F86" s="204" t="s">
        <v>573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SUM(P87:P94)</f>
        <v>0</v>
      </c>
      <c r="Q86" s="198"/>
      <c r="R86" s="199">
        <f>SUM(R87:R94)</f>
        <v>0</v>
      </c>
      <c r="S86" s="198"/>
      <c r="T86" s="200">
        <f>SUM(T87:T94)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152</v>
      </c>
      <c r="AT86" s="202" t="s">
        <v>71</v>
      </c>
      <c r="AU86" s="202" t="s">
        <v>80</v>
      </c>
      <c r="AY86" s="201" t="s">
        <v>117</v>
      </c>
      <c r="BK86" s="203">
        <f>SUM(BK87:BK94)</f>
        <v>0</v>
      </c>
    </row>
    <row r="87" spans="1:65" s="2" customFormat="1" ht="24.15" customHeight="1">
      <c r="A87" s="40"/>
      <c r="B87" s="41"/>
      <c r="C87" s="206" t="s">
        <v>80</v>
      </c>
      <c r="D87" s="206" t="s">
        <v>119</v>
      </c>
      <c r="E87" s="207" t="s">
        <v>574</v>
      </c>
      <c r="F87" s="208" t="s">
        <v>575</v>
      </c>
      <c r="G87" s="209" t="s">
        <v>576</v>
      </c>
      <c r="H87" s="210">
        <v>1</v>
      </c>
      <c r="I87" s="211"/>
      <c r="J87" s="212">
        <f>ROUND(I87*H87,2)</f>
        <v>0</v>
      </c>
      <c r="K87" s="208" t="s">
        <v>123</v>
      </c>
      <c r="L87" s="46"/>
      <c r="M87" s="213" t="s">
        <v>19</v>
      </c>
      <c r="N87" s="214" t="s">
        <v>43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577</v>
      </c>
      <c r="AT87" s="217" t="s">
        <v>119</v>
      </c>
      <c r="AU87" s="217" t="s">
        <v>83</v>
      </c>
      <c r="AY87" s="19" t="s">
        <v>117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80</v>
      </c>
      <c r="BK87" s="218">
        <f>ROUND(I87*H87,2)</f>
        <v>0</v>
      </c>
      <c r="BL87" s="19" t="s">
        <v>577</v>
      </c>
      <c r="BM87" s="217" t="s">
        <v>578</v>
      </c>
    </row>
    <row r="88" spans="1:47" s="2" customFormat="1" ht="12">
      <c r="A88" s="40"/>
      <c r="B88" s="41"/>
      <c r="C88" s="42"/>
      <c r="D88" s="219" t="s">
        <v>126</v>
      </c>
      <c r="E88" s="42"/>
      <c r="F88" s="220" t="s">
        <v>579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126</v>
      </c>
      <c r="AU88" s="19" t="s">
        <v>83</v>
      </c>
    </row>
    <row r="89" spans="1:51" s="13" customFormat="1" ht="12">
      <c r="A89" s="13"/>
      <c r="B89" s="224"/>
      <c r="C89" s="225"/>
      <c r="D89" s="226" t="s">
        <v>128</v>
      </c>
      <c r="E89" s="227" t="s">
        <v>19</v>
      </c>
      <c r="F89" s="228" t="s">
        <v>580</v>
      </c>
      <c r="G89" s="225"/>
      <c r="H89" s="229">
        <v>1</v>
      </c>
      <c r="I89" s="230"/>
      <c r="J89" s="225"/>
      <c r="K89" s="225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128</v>
      </c>
      <c r="AU89" s="235" t="s">
        <v>83</v>
      </c>
      <c r="AV89" s="13" t="s">
        <v>83</v>
      </c>
      <c r="AW89" s="13" t="s">
        <v>33</v>
      </c>
      <c r="AX89" s="13" t="s">
        <v>80</v>
      </c>
      <c r="AY89" s="235" t="s">
        <v>117</v>
      </c>
    </row>
    <row r="90" spans="1:51" s="14" customFormat="1" ht="12">
      <c r="A90" s="14"/>
      <c r="B90" s="236"/>
      <c r="C90" s="237"/>
      <c r="D90" s="226" t="s">
        <v>128</v>
      </c>
      <c r="E90" s="238" t="s">
        <v>19</v>
      </c>
      <c r="F90" s="239" t="s">
        <v>581</v>
      </c>
      <c r="G90" s="237"/>
      <c r="H90" s="238" t="s">
        <v>19</v>
      </c>
      <c r="I90" s="240"/>
      <c r="J90" s="237"/>
      <c r="K90" s="237"/>
      <c r="L90" s="241"/>
      <c r="M90" s="242"/>
      <c r="N90" s="243"/>
      <c r="O90" s="243"/>
      <c r="P90" s="243"/>
      <c r="Q90" s="243"/>
      <c r="R90" s="243"/>
      <c r="S90" s="243"/>
      <c r="T90" s="24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5" t="s">
        <v>128</v>
      </c>
      <c r="AU90" s="245" t="s">
        <v>83</v>
      </c>
      <c r="AV90" s="14" t="s">
        <v>80</v>
      </c>
      <c r="AW90" s="14" t="s">
        <v>33</v>
      </c>
      <c r="AX90" s="14" t="s">
        <v>72</v>
      </c>
      <c r="AY90" s="245" t="s">
        <v>117</v>
      </c>
    </row>
    <row r="91" spans="1:65" s="2" customFormat="1" ht="24.15" customHeight="1">
      <c r="A91" s="40"/>
      <c r="B91" s="41"/>
      <c r="C91" s="206" t="s">
        <v>83</v>
      </c>
      <c r="D91" s="206" t="s">
        <v>119</v>
      </c>
      <c r="E91" s="207" t="s">
        <v>582</v>
      </c>
      <c r="F91" s="208" t="s">
        <v>583</v>
      </c>
      <c r="G91" s="209" t="s">
        <v>576</v>
      </c>
      <c r="H91" s="210">
        <v>1</v>
      </c>
      <c r="I91" s="211"/>
      <c r="J91" s="212">
        <f>ROUND(I91*H91,2)</f>
        <v>0</v>
      </c>
      <c r="K91" s="208" t="s">
        <v>123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577</v>
      </c>
      <c r="AT91" s="217" t="s">
        <v>119</v>
      </c>
      <c r="AU91" s="217" t="s">
        <v>83</v>
      </c>
      <c r="AY91" s="19" t="s">
        <v>117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577</v>
      </c>
      <c r="BM91" s="217" t="s">
        <v>584</v>
      </c>
    </row>
    <row r="92" spans="1:47" s="2" customFormat="1" ht="12">
      <c r="A92" s="40"/>
      <c r="B92" s="41"/>
      <c r="C92" s="42"/>
      <c r="D92" s="219" t="s">
        <v>126</v>
      </c>
      <c r="E92" s="42"/>
      <c r="F92" s="220" t="s">
        <v>585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126</v>
      </c>
      <c r="AU92" s="19" t="s">
        <v>83</v>
      </c>
    </row>
    <row r="93" spans="1:51" s="13" customFormat="1" ht="12">
      <c r="A93" s="13"/>
      <c r="B93" s="224"/>
      <c r="C93" s="225"/>
      <c r="D93" s="226" t="s">
        <v>128</v>
      </c>
      <c r="E93" s="227" t="s">
        <v>19</v>
      </c>
      <c r="F93" s="228" t="s">
        <v>586</v>
      </c>
      <c r="G93" s="225"/>
      <c r="H93" s="229">
        <v>1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128</v>
      </c>
      <c r="AU93" s="235" t="s">
        <v>83</v>
      </c>
      <c r="AV93" s="13" t="s">
        <v>83</v>
      </c>
      <c r="AW93" s="13" t="s">
        <v>33</v>
      </c>
      <c r="AX93" s="13" t="s">
        <v>80</v>
      </c>
      <c r="AY93" s="235" t="s">
        <v>117</v>
      </c>
    </row>
    <row r="94" spans="1:51" s="14" customFormat="1" ht="12">
      <c r="A94" s="14"/>
      <c r="B94" s="236"/>
      <c r="C94" s="237"/>
      <c r="D94" s="226" t="s">
        <v>128</v>
      </c>
      <c r="E94" s="238" t="s">
        <v>19</v>
      </c>
      <c r="F94" s="239" t="s">
        <v>587</v>
      </c>
      <c r="G94" s="237"/>
      <c r="H94" s="238" t="s">
        <v>19</v>
      </c>
      <c r="I94" s="240"/>
      <c r="J94" s="237"/>
      <c r="K94" s="237"/>
      <c r="L94" s="241"/>
      <c r="M94" s="242"/>
      <c r="N94" s="243"/>
      <c r="O94" s="243"/>
      <c r="P94" s="243"/>
      <c r="Q94" s="243"/>
      <c r="R94" s="243"/>
      <c r="S94" s="243"/>
      <c r="T94" s="24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5" t="s">
        <v>128</v>
      </c>
      <c r="AU94" s="245" t="s">
        <v>83</v>
      </c>
      <c r="AV94" s="14" t="s">
        <v>80</v>
      </c>
      <c r="AW94" s="14" t="s">
        <v>33</v>
      </c>
      <c r="AX94" s="14" t="s">
        <v>72</v>
      </c>
      <c r="AY94" s="245" t="s">
        <v>117</v>
      </c>
    </row>
    <row r="95" spans="1:63" s="12" customFormat="1" ht="22.8" customHeight="1">
      <c r="A95" s="12"/>
      <c r="B95" s="190"/>
      <c r="C95" s="191"/>
      <c r="D95" s="192" t="s">
        <v>71</v>
      </c>
      <c r="E95" s="204" t="s">
        <v>588</v>
      </c>
      <c r="F95" s="204" t="s">
        <v>589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SUM(P96:P99)</f>
        <v>0</v>
      </c>
      <c r="Q95" s="198"/>
      <c r="R95" s="199">
        <f>SUM(R96:R99)</f>
        <v>0</v>
      </c>
      <c r="S95" s="198"/>
      <c r="T95" s="200">
        <f>SUM(T96:T99)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152</v>
      </c>
      <c r="AT95" s="202" t="s">
        <v>71</v>
      </c>
      <c r="AU95" s="202" t="s">
        <v>80</v>
      </c>
      <c r="AY95" s="201" t="s">
        <v>117</v>
      </c>
      <c r="BK95" s="203">
        <f>SUM(BK96:BK99)</f>
        <v>0</v>
      </c>
    </row>
    <row r="96" spans="1:65" s="2" customFormat="1" ht="16.5" customHeight="1">
      <c r="A96" s="40"/>
      <c r="B96" s="41"/>
      <c r="C96" s="206" t="s">
        <v>135</v>
      </c>
      <c r="D96" s="206" t="s">
        <v>119</v>
      </c>
      <c r="E96" s="207" t="s">
        <v>590</v>
      </c>
      <c r="F96" s="208" t="s">
        <v>591</v>
      </c>
      <c r="G96" s="209" t="s">
        <v>269</v>
      </c>
      <c r="H96" s="210">
        <v>8</v>
      </c>
      <c r="I96" s="211"/>
      <c r="J96" s="212">
        <f>ROUND(I96*H96,2)</f>
        <v>0</v>
      </c>
      <c r="K96" s="208" t="s">
        <v>123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577</v>
      </c>
      <c r="AT96" s="217" t="s">
        <v>119</v>
      </c>
      <c r="AU96" s="217" t="s">
        <v>83</v>
      </c>
      <c r="AY96" s="19" t="s">
        <v>117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577</v>
      </c>
      <c r="BM96" s="217" t="s">
        <v>592</v>
      </c>
    </row>
    <row r="97" spans="1:47" s="2" customFormat="1" ht="12">
      <c r="A97" s="40"/>
      <c r="B97" s="41"/>
      <c r="C97" s="42"/>
      <c r="D97" s="219" t="s">
        <v>126</v>
      </c>
      <c r="E97" s="42"/>
      <c r="F97" s="220" t="s">
        <v>593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126</v>
      </c>
      <c r="AU97" s="19" t="s">
        <v>83</v>
      </c>
    </row>
    <row r="98" spans="1:51" s="13" customFormat="1" ht="12">
      <c r="A98" s="13"/>
      <c r="B98" s="224"/>
      <c r="C98" s="225"/>
      <c r="D98" s="226" t="s">
        <v>128</v>
      </c>
      <c r="E98" s="227" t="s">
        <v>19</v>
      </c>
      <c r="F98" s="228" t="s">
        <v>594</v>
      </c>
      <c r="G98" s="225"/>
      <c r="H98" s="229">
        <v>8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128</v>
      </c>
      <c r="AU98" s="235" t="s">
        <v>83</v>
      </c>
      <c r="AV98" s="13" t="s">
        <v>83</v>
      </c>
      <c r="AW98" s="13" t="s">
        <v>33</v>
      </c>
      <c r="AX98" s="13" t="s">
        <v>80</v>
      </c>
      <c r="AY98" s="235" t="s">
        <v>117</v>
      </c>
    </row>
    <row r="99" spans="1:51" s="14" customFormat="1" ht="12">
      <c r="A99" s="14"/>
      <c r="B99" s="236"/>
      <c r="C99" s="237"/>
      <c r="D99" s="226" t="s">
        <v>128</v>
      </c>
      <c r="E99" s="238" t="s">
        <v>19</v>
      </c>
      <c r="F99" s="239" t="s">
        <v>595</v>
      </c>
      <c r="G99" s="237"/>
      <c r="H99" s="238" t="s">
        <v>19</v>
      </c>
      <c r="I99" s="240"/>
      <c r="J99" s="237"/>
      <c r="K99" s="237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128</v>
      </c>
      <c r="AU99" s="245" t="s">
        <v>83</v>
      </c>
      <c r="AV99" s="14" t="s">
        <v>80</v>
      </c>
      <c r="AW99" s="14" t="s">
        <v>33</v>
      </c>
      <c r="AX99" s="14" t="s">
        <v>72</v>
      </c>
      <c r="AY99" s="245" t="s">
        <v>117</v>
      </c>
    </row>
    <row r="100" spans="1:63" s="12" customFormat="1" ht="22.8" customHeight="1">
      <c r="A100" s="12"/>
      <c r="B100" s="190"/>
      <c r="C100" s="191"/>
      <c r="D100" s="192" t="s">
        <v>71</v>
      </c>
      <c r="E100" s="204" t="s">
        <v>596</v>
      </c>
      <c r="F100" s="204" t="s">
        <v>597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SUM(P101:P104)</f>
        <v>0</v>
      </c>
      <c r="Q100" s="198"/>
      <c r="R100" s="199">
        <f>SUM(R101:R104)</f>
        <v>0</v>
      </c>
      <c r="S100" s="198"/>
      <c r="T100" s="200">
        <f>SUM(T101:T104)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152</v>
      </c>
      <c r="AT100" s="202" t="s">
        <v>71</v>
      </c>
      <c r="AU100" s="202" t="s">
        <v>80</v>
      </c>
      <c r="AY100" s="201" t="s">
        <v>117</v>
      </c>
      <c r="BK100" s="203">
        <f>SUM(BK101:BK104)</f>
        <v>0</v>
      </c>
    </row>
    <row r="101" spans="1:65" s="2" customFormat="1" ht="24.15" customHeight="1">
      <c r="A101" s="40"/>
      <c r="B101" s="41"/>
      <c r="C101" s="206" t="s">
        <v>124</v>
      </c>
      <c r="D101" s="206" t="s">
        <v>119</v>
      </c>
      <c r="E101" s="207" t="s">
        <v>598</v>
      </c>
      <c r="F101" s="208" t="s">
        <v>599</v>
      </c>
      <c r="G101" s="209" t="s">
        <v>576</v>
      </c>
      <c r="H101" s="210">
        <v>1</v>
      </c>
      <c r="I101" s="211"/>
      <c r="J101" s="212">
        <f>ROUND(I101*H101,2)</f>
        <v>0</v>
      </c>
      <c r="K101" s="208" t="s">
        <v>123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577</v>
      </c>
      <c r="AT101" s="217" t="s">
        <v>119</v>
      </c>
      <c r="AU101" s="217" t="s">
        <v>83</v>
      </c>
      <c r="AY101" s="19" t="s">
        <v>117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577</v>
      </c>
      <c r="BM101" s="217" t="s">
        <v>600</v>
      </c>
    </row>
    <row r="102" spans="1:47" s="2" customFormat="1" ht="12">
      <c r="A102" s="40"/>
      <c r="B102" s="41"/>
      <c r="C102" s="42"/>
      <c r="D102" s="219" t="s">
        <v>126</v>
      </c>
      <c r="E102" s="42"/>
      <c r="F102" s="220" t="s">
        <v>601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126</v>
      </c>
      <c r="AU102" s="19" t="s">
        <v>83</v>
      </c>
    </row>
    <row r="103" spans="1:51" s="13" customFormat="1" ht="12">
      <c r="A103" s="13"/>
      <c r="B103" s="224"/>
      <c r="C103" s="225"/>
      <c r="D103" s="226" t="s">
        <v>128</v>
      </c>
      <c r="E103" s="227" t="s">
        <v>19</v>
      </c>
      <c r="F103" s="228" t="s">
        <v>580</v>
      </c>
      <c r="G103" s="225"/>
      <c r="H103" s="229">
        <v>1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128</v>
      </c>
      <c r="AU103" s="235" t="s">
        <v>83</v>
      </c>
      <c r="AV103" s="13" t="s">
        <v>83</v>
      </c>
      <c r="AW103" s="13" t="s">
        <v>33</v>
      </c>
      <c r="AX103" s="13" t="s">
        <v>80</v>
      </c>
      <c r="AY103" s="235" t="s">
        <v>117</v>
      </c>
    </row>
    <row r="104" spans="1:51" s="14" customFormat="1" ht="12">
      <c r="A104" s="14"/>
      <c r="B104" s="236"/>
      <c r="C104" s="237"/>
      <c r="D104" s="226" t="s">
        <v>128</v>
      </c>
      <c r="E104" s="238" t="s">
        <v>19</v>
      </c>
      <c r="F104" s="239" t="s">
        <v>602</v>
      </c>
      <c r="G104" s="237"/>
      <c r="H104" s="238" t="s">
        <v>19</v>
      </c>
      <c r="I104" s="240"/>
      <c r="J104" s="237"/>
      <c r="K104" s="237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128</v>
      </c>
      <c r="AU104" s="245" t="s">
        <v>83</v>
      </c>
      <c r="AV104" s="14" t="s">
        <v>80</v>
      </c>
      <c r="AW104" s="14" t="s">
        <v>33</v>
      </c>
      <c r="AX104" s="14" t="s">
        <v>72</v>
      </c>
      <c r="AY104" s="245" t="s">
        <v>117</v>
      </c>
    </row>
    <row r="105" spans="1:63" s="12" customFormat="1" ht="22.8" customHeight="1">
      <c r="A105" s="12"/>
      <c r="B105" s="190"/>
      <c r="C105" s="191"/>
      <c r="D105" s="192" t="s">
        <v>71</v>
      </c>
      <c r="E105" s="204" t="s">
        <v>603</v>
      </c>
      <c r="F105" s="204" t="s">
        <v>604</v>
      </c>
      <c r="G105" s="191"/>
      <c r="H105" s="191"/>
      <c r="I105" s="194"/>
      <c r="J105" s="205">
        <f>BK105</f>
        <v>0</v>
      </c>
      <c r="K105" s="191"/>
      <c r="L105" s="196"/>
      <c r="M105" s="197"/>
      <c r="N105" s="198"/>
      <c r="O105" s="198"/>
      <c r="P105" s="199">
        <f>SUM(P106:P108)</f>
        <v>0</v>
      </c>
      <c r="Q105" s="198"/>
      <c r="R105" s="199">
        <f>SUM(R106:R108)</f>
        <v>0</v>
      </c>
      <c r="S105" s="198"/>
      <c r="T105" s="200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1" t="s">
        <v>152</v>
      </c>
      <c r="AT105" s="202" t="s">
        <v>71</v>
      </c>
      <c r="AU105" s="202" t="s">
        <v>80</v>
      </c>
      <c r="AY105" s="201" t="s">
        <v>117</v>
      </c>
      <c r="BK105" s="203">
        <f>SUM(BK106:BK108)</f>
        <v>0</v>
      </c>
    </row>
    <row r="106" spans="1:65" s="2" customFormat="1" ht="24.15" customHeight="1">
      <c r="A106" s="40"/>
      <c r="B106" s="41"/>
      <c r="C106" s="206" t="s">
        <v>152</v>
      </c>
      <c r="D106" s="206" t="s">
        <v>119</v>
      </c>
      <c r="E106" s="207" t="s">
        <v>605</v>
      </c>
      <c r="F106" s="208" t="s">
        <v>606</v>
      </c>
      <c r="G106" s="209" t="s">
        <v>576</v>
      </c>
      <c r="H106" s="210">
        <v>1</v>
      </c>
      <c r="I106" s="211"/>
      <c r="J106" s="212">
        <f>ROUND(I106*H106,2)</f>
        <v>0</v>
      </c>
      <c r="K106" s="208" t="s">
        <v>123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577</v>
      </c>
      <c r="AT106" s="217" t="s">
        <v>119</v>
      </c>
      <c r="AU106" s="217" t="s">
        <v>83</v>
      </c>
      <c r="AY106" s="19" t="s">
        <v>117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577</v>
      </c>
      <c r="BM106" s="217" t="s">
        <v>607</v>
      </c>
    </row>
    <row r="107" spans="1:47" s="2" customFormat="1" ht="12">
      <c r="A107" s="40"/>
      <c r="B107" s="41"/>
      <c r="C107" s="42"/>
      <c r="D107" s="219" t="s">
        <v>126</v>
      </c>
      <c r="E107" s="42"/>
      <c r="F107" s="220" t="s">
        <v>608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126</v>
      </c>
      <c r="AU107" s="19" t="s">
        <v>83</v>
      </c>
    </row>
    <row r="108" spans="1:51" s="13" customFormat="1" ht="12">
      <c r="A108" s="13"/>
      <c r="B108" s="224"/>
      <c r="C108" s="225"/>
      <c r="D108" s="226" t="s">
        <v>128</v>
      </c>
      <c r="E108" s="227" t="s">
        <v>19</v>
      </c>
      <c r="F108" s="228" t="s">
        <v>609</v>
      </c>
      <c r="G108" s="225"/>
      <c r="H108" s="229">
        <v>1</v>
      </c>
      <c r="I108" s="230"/>
      <c r="J108" s="225"/>
      <c r="K108" s="225"/>
      <c r="L108" s="231"/>
      <c r="M108" s="271"/>
      <c r="N108" s="272"/>
      <c r="O108" s="272"/>
      <c r="P108" s="272"/>
      <c r="Q108" s="272"/>
      <c r="R108" s="272"/>
      <c r="S108" s="272"/>
      <c r="T108" s="27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128</v>
      </c>
      <c r="AU108" s="235" t="s">
        <v>83</v>
      </c>
      <c r="AV108" s="13" t="s">
        <v>83</v>
      </c>
      <c r="AW108" s="13" t="s">
        <v>33</v>
      </c>
      <c r="AX108" s="13" t="s">
        <v>80</v>
      </c>
      <c r="AY108" s="235" t="s">
        <v>117</v>
      </c>
    </row>
    <row r="109" spans="1:31" s="2" customFormat="1" ht="6.95" customHeight="1">
      <c r="A109" s="40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46"/>
      <c r="M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</sheetData>
  <sheetProtection password="CC35" sheet="1" objects="1" scenarios="1" formatColumns="0" formatRows="0" autoFilter="0"/>
  <autoFilter ref="C83:K10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1/012303000"/>
    <hyperlink ref="F92" r:id="rId2" display="https://podminky.urs.cz/item/CS_URS_2023_01/013254000"/>
    <hyperlink ref="F97" r:id="rId3" display="https://podminky.urs.cz/item/CS_URS_2023_01/034503000"/>
    <hyperlink ref="F102" r:id="rId4" display="https://podminky.urs.cz/item/CS_URS_2023_01/043194000"/>
    <hyperlink ref="F107" r:id="rId5" display="https://podminky.urs.cz/item/CS_URS_2023_01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4" customWidth="1"/>
    <col min="2" max="2" width="1.7109375" style="274" customWidth="1"/>
    <col min="3" max="4" width="5.00390625" style="274" customWidth="1"/>
    <col min="5" max="5" width="11.7109375" style="274" customWidth="1"/>
    <col min="6" max="6" width="9.140625" style="274" customWidth="1"/>
    <col min="7" max="7" width="5.00390625" style="274" customWidth="1"/>
    <col min="8" max="8" width="77.8515625" style="274" customWidth="1"/>
    <col min="9" max="10" width="20.00390625" style="274" customWidth="1"/>
    <col min="11" max="11" width="1.7109375" style="274" customWidth="1"/>
  </cols>
  <sheetData>
    <row r="1" s="1" customFormat="1" ht="37.5" customHeight="1"/>
    <row r="2" spans="2:11" s="1" customFormat="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6" customFormat="1" ht="45" customHeight="1">
      <c r="B3" s="278"/>
      <c r="C3" s="279" t="s">
        <v>610</v>
      </c>
      <c r="D3" s="279"/>
      <c r="E3" s="279"/>
      <c r="F3" s="279"/>
      <c r="G3" s="279"/>
      <c r="H3" s="279"/>
      <c r="I3" s="279"/>
      <c r="J3" s="279"/>
      <c r="K3" s="280"/>
    </row>
    <row r="4" spans="2:11" s="1" customFormat="1" ht="25.5" customHeight="1">
      <c r="B4" s="281"/>
      <c r="C4" s="282" t="s">
        <v>611</v>
      </c>
      <c r="D4" s="282"/>
      <c r="E4" s="282"/>
      <c r="F4" s="282"/>
      <c r="G4" s="282"/>
      <c r="H4" s="282"/>
      <c r="I4" s="282"/>
      <c r="J4" s="282"/>
      <c r="K4" s="283"/>
    </row>
    <row r="5" spans="2:11" s="1" customFormat="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pans="2:11" s="1" customFormat="1" ht="15" customHeight="1">
      <c r="B6" s="281"/>
      <c r="C6" s="285" t="s">
        <v>612</v>
      </c>
      <c r="D6" s="285"/>
      <c r="E6" s="285"/>
      <c r="F6" s="285"/>
      <c r="G6" s="285"/>
      <c r="H6" s="285"/>
      <c r="I6" s="285"/>
      <c r="J6" s="285"/>
      <c r="K6" s="283"/>
    </row>
    <row r="7" spans="2:11" s="1" customFormat="1" ht="15" customHeight="1">
      <c r="B7" s="286"/>
      <c r="C7" s="285" t="s">
        <v>613</v>
      </c>
      <c r="D7" s="285"/>
      <c r="E7" s="285"/>
      <c r="F7" s="285"/>
      <c r="G7" s="285"/>
      <c r="H7" s="285"/>
      <c r="I7" s="285"/>
      <c r="J7" s="285"/>
      <c r="K7" s="283"/>
    </row>
    <row r="8" spans="2:11" s="1" customFormat="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s="1" customFormat="1" ht="15" customHeight="1">
      <c r="B9" s="286"/>
      <c r="C9" s="285" t="s">
        <v>614</v>
      </c>
      <c r="D9" s="285"/>
      <c r="E9" s="285"/>
      <c r="F9" s="285"/>
      <c r="G9" s="285"/>
      <c r="H9" s="285"/>
      <c r="I9" s="285"/>
      <c r="J9" s="285"/>
      <c r="K9" s="283"/>
    </row>
    <row r="10" spans="2:11" s="1" customFormat="1" ht="15" customHeight="1">
      <c r="B10" s="286"/>
      <c r="C10" s="285"/>
      <c r="D10" s="285" t="s">
        <v>615</v>
      </c>
      <c r="E10" s="285"/>
      <c r="F10" s="285"/>
      <c r="G10" s="285"/>
      <c r="H10" s="285"/>
      <c r="I10" s="285"/>
      <c r="J10" s="285"/>
      <c r="K10" s="283"/>
    </row>
    <row r="11" spans="2:11" s="1" customFormat="1" ht="15" customHeight="1">
      <c r="B11" s="286"/>
      <c r="C11" s="287"/>
      <c r="D11" s="285" t="s">
        <v>616</v>
      </c>
      <c r="E11" s="285"/>
      <c r="F11" s="285"/>
      <c r="G11" s="285"/>
      <c r="H11" s="285"/>
      <c r="I11" s="285"/>
      <c r="J11" s="285"/>
      <c r="K11" s="283"/>
    </row>
    <row r="12" spans="2:11" s="1" customFormat="1" ht="15" customHeight="1">
      <c r="B12" s="286"/>
      <c r="C12" s="287"/>
      <c r="D12" s="285"/>
      <c r="E12" s="285"/>
      <c r="F12" s="285"/>
      <c r="G12" s="285"/>
      <c r="H12" s="285"/>
      <c r="I12" s="285"/>
      <c r="J12" s="285"/>
      <c r="K12" s="283"/>
    </row>
    <row r="13" spans="2:11" s="1" customFormat="1" ht="15" customHeight="1">
      <c r="B13" s="286"/>
      <c r="C13" s="287"/>
      <c r="D13" s="288" t="s">
        <v>617</v>
      </c>
      <c r="E13" s="285"/>
      <c r="F13" s="285"/>
      <c r="G13" s="285"/>
      <c r="H13" s="285"/>
      <c r="I13" s="285"/>
      <c r="J13" s="285"/>
      <c r="K13" s="283"/>
    </row>
    <row r="14" spans="2:11" s="1" customFormat="1" ht="12.75" customHeight="1">
      <c r="B14" s="286"/>
      <c r="C14" s="287"/>
      <c r="D14" s="287"/>
      <c r="E14" s="287"/>
      <c r="F14" s="287"/>
      <c r="G14" s="287"/>
      <c r="H14" s="287"/>
      <c r="I14" s="287"/>
      <c r="J14" s="287"/>
      <c r="K14" s="283"/>
    </row>
    <row r="15" spans="2:11" s="1" customFormat="1" ht="15" customHeight="1">
      <c r="B15" s="286"/>
      <c r="C15" s="287"/>
      <c r="D15" s="285" t="s">
        <v>618</v>
      </c>
      <c r="E15" s="285"/>
      <c r="F15" s="285"/>
      <c r="G15" s="285"/>
      <c r="H15" s="285"/>
      <c r="I15" s="285"/>
      <c r="J15" s="285"/>
      <c r="K15" s="283"/>
    </row>
    <row r="16" spans="2:11" s="1" customFormat="1" ht="15" customHeight="1">
      <c r="B16" s="286"/>
      <c r="C16" s="287"/>
      <c r="D16" s="285" t="s">
        <v>619</v>
      </c>
      <c r="E16" s="285"/>
      <c r="F16" s="285"/>
      <c r="G16" s="285"/>
      <c r="H16" s="285"/>
      <c r="I16" s="285"/>
      <c r="J16" s="285"/>
      <c r="K16" s="283"/>
    </row>
    <row r="17" spans="2:11" s="1" customFormat="1" ht="15" customHeight="1">
      <c r="B17" s="286"/>
      <c r="C17" s="287"/>
      <c r="D17" s="285" t="s">
        <v>620</v>
      </c>
      <c r="E17" s="285"/>
      <c r="F17" s="285"/>
      <c r="G17" s="285"/>
      <c r="H17" s="285"/>
      <c r="I17" s="285"/>
      <c r="J17" s="285"/>
      <c r="K17" s="283"/>
    </row>
    <row r="18" spans="2:11" s="1" customFormat="1" ht="15" customHeight="1">
      <c r="B18" s="286"/>
      <c r="C18" s="287"/>
      <c r="D18" s="287"/>
      <c r="E18" s="289" t="s">
        <v>79</v>
      </c>
      <c r="F18" s="285" t="s">
        <v>621</v>
      </c>
      <c r="G18" s="285"/>
      <c r="H18" s="285"/>
      <c r="I18" s="285"/>
      <c r="J18" s="285"/>
      <c r="K18" s="283"/>
    </row>
    <row r="19" spans="2:11" s="1" customFormat="1" ht="15" customHeight="1">
      <c r="B19" s="286"/>
      <c r="C19" s="287"/>
      <c r="D19" s="287"/>
      <c r="E19" s="289" t="s">
        <v>622</v>
      </c>
      <c r="F19" s="285" t="s">
        <v>623</v>
      </c>
      <c r="G19" s="285"/>
      <c r="H19" s="285"/>
      <c r="I19" s="285"/>
      <c r="J19" s="285"/>
      <c r="K19" s="283"/>
    </row>
    <row r="20" spans="2:11" s="1" customFormat="1" ht="15" customHeight="1">
      <c r="B20" s="286"/>
      <c r="C20" s="287"/>
      <c r="D20" s="287"/>
      <c r="E20" s="289" t="s">
        <v>624</v>
      </c>
      <c r="F20" s="285" t="s">
        <v>625</v>
      </c>
      <c r="G20" s="285"/>
      <c r="H20" s="285"/>
      <c r="I20" s="285"/>
      <c r="J20" s="285"/>
      <c r="K20" s="283"/>
    </row>
    <row r="21" spans="2:11" s="1" customFormat="1" ht="15" customHeight="1">
      <c r="B21" s="286"/>
      <c r="C21" s="287"/>
      <c r="D21" s="287"/>
      <c r="E21" s="289" t="s">
        <v>626</v>
      </c>
      <c r="F21" s="285" t="s">
        <v>627</v>
      </c>
      <c r="G21" s="285"/>
      <c r="H21" s="285"/>
      <c r="I21" s="285"/>
      <c r="J21" s="285"/>
      <c r="K21" s="283"/>
    </row>
    <row r="22" spans="2:11" s="1" customFormat="1" ht="15" customHeight="1">
      <c r="B22" s="286"/>
      <c r="C22" s="287"/>
      <c r="D22" s="287"/>
      <c r="E22" s="289" t="s">
        <v>628</v>
      </c>
      <c r="F22" s="285" t="s">
        <v>629</v>
      </c>
      <c r="G22" s="285"/>
      <c r="H22" s="285"/>
      <c r="I22" s="285"/>
      <c r="J22" s="285"/>
      <c r="K22" s="283"/>
    </row>
    <row r="23" spans="2:11" s="1" customFormat="1" ht="15" customHeight="1">
      <c r="B23" s="286"/>
      <c r="C23" s="287"/>
      <c r="D23" s="287"/>
      <c r="E23" s="289" t="s">
        <v>630</v>
      </c>
      <c r="F23" s="285" t="s">
        <v>631</v>
      </c>
      <c r="G23" s="285"/>
      <c r="H23" s="285"/>
      <c r="I23" s="285"/>
      <c r="J23" s="285"/>
      <c r="K23" s="283"/>
    </row>
    <row r="24" spans="2:11" s="1" customFormat="1" ht="12.75" customHeight="1">
      <c r="B24" s="286"/>
      <c r="C24" s="287"/>
      <c r="D24" s="287"/>
      <c r="E24" s="287"/>
      <c r="F24" s="287"/>
      <c r="G24" s="287"/>
      <c r="H24" s="287"/>
      <c r="I24" s="287"/>
      <c r="J24" s="287"/>
      <c r="K24" s="283"/>
    </row>
    <row r="25" spans="2:11" s="1" customFormat="1" ht="15" customHeight="1">
      <c r="B25" s="286"/>
      <c r="C25" s="285" t="s">
        <v>632</v>
      </c>
      <c r="D25" s="285"/>
      <c r="E25" s="285"/>
      <c r="F25" s="285"/>
      <c r="G25" s="285"/>
      <c r="H25" s="285"/>
      <c r="I25" s="285"/>
      <c r="J25" s="285"/>
      <c r="K25" s="283"/>
    </row>
    <row r="26" spans="2:11" s="1" customFormat="1" ht="15" customHeight="1">
      <c r="B26" s="286"/>
      <c r="C26" s="285" t="s">
        <v>633</v>
      </c>
      <c r="D26" s="285"/>
      <c r="E26" s="285"/>
      <c r="F26" s="285"/>
      <c r="G26" s="285"/>
      <c r="H26" s="285"/>
      <c r="I26" s="285"/>
      <c r="J26" s="285"/>
      <c r="K26" s="283"/>
    </row>
    <row r="27" spans="2:11" s="1" customFormat="1" ht="15" customHeight="1">
      <c r="B27" s="286"/>
      <c r="C27" s="285"/>
      <c r="D27" s="285" t="s">
        <v>634</v>
      </c>
      <c r="E27" s="285"/>
      <c r="F27" s="285"/>
      <c r="G27" s="285"/>
      <c r="H27" s="285"/>
      <c r="I27" s="285"/>
      <c r="J27" s="285"/>
      <c r="K27" s="283"/>
    </row>
    <row r="28" spans="2:11" s="1" customFormat="1" ht="15" customHeight="1">
      <c r="B28" s="286"/>
      <c r="C28" s="287"/>
      <c r="D28" s="285" t="s">
        <v>635</v>
      </c>
      <c r="E28" s="285"/>
      <c r="F28" s="285"/>
      <c r="G28" s="285"/>
      <c r="H28" s="285"/>
      <c r="I28" s="285"/>
      <c r="J28" s="285"/>
      <c r="K28" s="283"/>
    </row>
    <row r="29" spans="2:11" s="1" customFormat="1" ht="12.75" customHeight="1">
      <c r="B29" s="286"/>
      <c r="C29" s="287"/>
      <c r="D29" s="287"/>
      <c r="E29" s="287"/>
      <c r="F29" s="287"/>
      <c r="G29" s="287"/>
      <c r="H29" s="287"/>
      <c r="I29" s="287"/>
      <c r="J29" s="287"/>
      <c r="K29" s="283"/>
    </row>
    <row r="30" spans="2:11" s="1" customFormat="1" ht="15" customHeight="1">
      <c r="B30" s="286"/>
      <c r="C30" s="287"/>
      <c r="D30" s="285" t="s">
        <v>636</v>
      </c>
      <c r="E30" s="285"/>
      <c r="F30" s="285"/>
      <c r="G30" s="285"/>
      <c r="H30" s="285"/>
      <c r="I30" s="285"/>
      <c r="J30" s="285"/>
      <c r="K30" s="283"/>
    </row>
    <row r="31" spans="2:11" s="1" customFormat="1" ht="15" customHeight="1">
      <c r="B31" s="286"/>
      <c r="C31" s="287"/>
      <c r="D31" s="285" t="s">
        <v>637</v>
      </c>
      <c r="E31" s="285"/>
      <c r="F31" s="285"/>
      <c r="G31" s="285"/>
      <c r="H31" s="285"/>
      <c r="I31" s="285"/>
      <c r="J31" s="285"/>
      <c r="K31" s="283"/>
    </row>
    <row r="32" spans="2:11" s="1" customFormat="1" ht="12.75" customHeight="1">
      <c r="B32" s="286"/>
      <c r="C32" s="287"/>
      <c r="D32" s="287"/>
      <c r="E32" s="287"/>
      <c r="F32" s="287"/>
      <c r="G32" s="287"/>
      <c r="H32" s="287"/>
      <c r="I32" s="287"/>
      <c r="J32" s="287"/>
      <c r="K32" s="283"/>
    </row>
    <row r="33" spans="2:11" s="1" customFormat="1" ht="15" customHeight="1">
      <c r="B33" s="286"/>
      <c r="C33" s="287"/>
      <c r="D33" s="285" t="s">
        <v>638</v>
      </c>
      <c r="E33" s="285"/>
      <c r="F33" s="285"/>
      <c r="G33" s="285"/>
      <c r="H33" s="285"/>
      <c r="I33" s="285"/>
      <c r="J33" s="285"/>
      <c r="K33" s="283"/>
    </row>
    <row r="34" spans="2:11" s="1" customFormat="1" ht="15" customHeight="1">
      <c r="B34" s="286"/>
      <c r="C34" s="287"/>
      <c r="D34" s="285" t="s">
        <v>639</v>
      </c>
      <c r="E34" s="285"/>
      <c r="F34" s="285"/>
      <c r="G34" s="285"/>
      <c r="H34" s="285"/>
      <c r="I34" s="285"/>
      <c r="J34" s="285"/>
      <c r="K34" s="283"/>
    </row>
    <row r="35" spans="2:11" s="1" customFormat="1" ht="15" customHeight="1">
      <c r="B35" s="286"/>
      <c r="C35" s="287"/>
      <c r="D35" s="285" t="s">
        <v>640</v>
      </c>
      <c r="E35" s="285"/>
      <c r="F35" s="285"/>
      <c r="G35" s="285"/>
      <c r="H35" s="285"/>
      <c r="I35" s="285"/>
      <c r="J35" s="285"/>
      <c r="K35" s="283"/>
    </row>
    <row r="36" spans="2:11" s="1" customFormat="1" ht="15" customHeight="1">
      <c r="B36" s="286"/>
      <c r="C36" s="287"/>
      <c r="D36" s="285"/>
      <c r="E36" s="288" t="s">
        <v>103</v>
      </c>
      <c r="F36" s="285"/>
      <c r="G36" s="285" t="s">
        <v>641</v>
      </c>
      <c r="H36" s="285"/>
      <c r="I36" s="285"/>
      <c r="J36" s="285"/>
      <c r="K36" s="283"/>
    </row>
    <row r="37" spans="2:11" s="1" customFormat="1" ht="30.75" customHeight="1">
      <c r="B37" s="286"/>
      <c r="C37" s="287"/>
      <c r="D37" s="285"/>
      <c r="E37" s="288" t="s">
        <v>642</v>
      </c>
      <c r="F37" s="285"/>
      <c r="G37" s="285" t="s">
        <v>643</v>
      </c>
      <c r="H37" s="285"/>
      <c r="I37" s="285"/>
      <c r="J37" s="285"/>
      <c r="K37" s="283"/>
    </row>
    <row r="38" spans="2:11" s="1" customFormat="1" ht="15" customHeight="1">
      <c r="B38" s="286"/>
      <c r="C38" s="287"/>
      <c r="D38" s="285"/>
      <c r="E38" s="288" t="s">
        <v>53</v>
      </c>
      <c r="F38" s="285"/>
      <c r="G38" s="285" t="s">
        <v>644</v>
      </c>
      <c r="H38" s="285"/>
      <c r="I38" s="285"/>
      <c r="J38" s="285"/>
      <c r="K38" s="283"/>
    </row>
    <row r="39" spans="2:11" s="1" customFormat="1" ht="15" customHeight="1">
      <c r="B39" s="286"/>
      <c r="C39" s="287"/>
      <c r="D39" s="285"/>
      <c r="E39" s="288" t="s">
        <v>54</v>
      </c>
      <c r="F39" s="285"/>
      <c r="G39" s="285" t="s">
        <v>645</v>
      </c>
      <c r="H39" s="285"/>
      <c r="I39" s="285"/>
      <c r="J39" s="285"/>
      <c r="K39" s="283"/>
    </row>
    <row r="40" spans="2:11" s="1" customFormat="1" ht="15" customHeight="1">
      <c r="B40" s="286"/>
      <c r="C40" s="287"/>
      <c r="D40" s="285"/>
      <c r="E40" s="288" t="s">
        <v>104</v>
      </c>
      <c r="F40" s="285"/>
      <c r="G40" s="285" t="s">
        <v>646</v>
      </c>
      <c r="H40" s="285"/>
      <c r="I40" s="285"/>
      <c r="J40" s="285"/>
      <c r="K40" s="283"/>
    </row>
    <row r="41" spans="2:11" s="1" customFormat="1" ht="15" customHeight="1">
      <c r="B41" s="286"/>
      <c r="C41" s="287"/>
      <c r="D41" s="285"/>
      <c r="E41" s="288" t="s">
        <v>105</v>
      </c>
      <c r="F41" s="285"/>
      <c r="G41" s="285" t="s">
        <v>647</v>
      </c>
      <c r="H41" s="285"/>
      <c r="I41" s="285"/>
      <c r="J41" s="285"/>
      <c r="K41" s="283"/>
    </row>
    <row r="42" spans="2:11" s="1" customFormat="1" ht="15" customHeight="1">
      <c r="B42" s="286"/>
      <c r="C42" s="287"/>
      <c r="D42" s="285"/>
      <c r="E42" s="288" t="s">
        <v>648</v>
      </c>
      <c r="F42" s="285"/>
      <c r="G42" s="285" t="s">
        <v>649</v>
      </c>
      <c r="H42" s="285"/>
      <c r="I42" s="285"/>
      <c r="J42" s="285"/>
      <c r="K42" s="283"/>
    </row>
    <row r="43" spans="2:11" s="1" customFormat="1" ht="15" customHeight="1">
      <c r="B43" s="286"/>
      <c r="C43" s="287"/>
      <c r="D43" s="285"/>
      <c r="E43" s="288"/>
      <c r="F43" s="285"/>
      <c r="G43" s="285" t="s">
        <v>650</v>
      </c>
      <c r="H43" s="285"/>
      <c r="I43" s="285"/>
      <c r="J43" s="285"/>
      <c r="K43" s="283"/>
    </row>
    <row r="44" spans="2:11" s="1" customFormat="1" ht="15" customHeight="1">
      <c r="B44" s="286"/>
      <c r="C44" s="287"/>
      <c r="D44" s="285"/>
      <c r="E44" s="288" t="s">
        <v>651</v>
      </c>
      <c r="F44" s="285"/>
      <c r="G44" s="285" t="s">
        <v>652</v>
      </c>
      <c r="H44" s="285"/>
      <c r="I44" s="285"/>
      <c r="J44" s="285"/>
      <c r="K44" s="283"/>
    </row>
    <row r="45" spans="2:11" s="1" customFormat="1" ht="15" customHeight="1">
      <c r="B45" s="286"/>
      <c r="C45" s="287"/>
      <c r="D45" s="285"/>
      <c r="E45" s="288" t="s">
        <v>107</v>
      </c>
      <c r="F45" s="285"/>
      <c r="G45" s="285" t="s">
        <v>653</v>
      </c>
      <c r="H45" s="285"/>
      <c r="I45" s="285"/>
      <c r="J45" s="285"/>
      <c r="K45" s="283"/>
    </row>
    <row r="46" spans="2:11" s="1" customFormat="1" ht="12.75" customHeight="1">
      <c r="B46" s="286"/>
      <c r="C46" s="287"/>
      <c r="D46" s="285"/>
      <c r="E46" s="285"/>
      <c r="F46" s="285"/>
      <c r="G46" s="285"/>
      <c r="H46" s="285"/>
      <c r="I46" s="285"/>
      <c r="J46" s="285"/>
      <c r="K46" s="283"/>
    </row>
    <row r="47" spans="2:11" s="1" customFormat="1" ht="15" customHeight="1">
      <c r="B47" s="286"/>
      <c r="C47" s="287"/>
      <c r="D47" s="285" t="s">
        <v>654</v>
      </c>
      <c r="E47" s="285"/>
      <c r="F47" s="285"/>
      <c r="G47" s="285"/>
      <c r="H47" s="285"/>
      <c r="I47" s="285"/>
      <c r="J47" s="285"/>
      <c r="K47" s="283"/>
    </row>
    <row r="48" spans="2:11" s="1" customFormat="1" ht="15" customHeight="1">
      <c r="B48" s="286"/>
      <c r="C48" s="287"/>
      <c r="D48" s="287"/>
      <c r="E48" s="285" t="s">
        <v>655</v>
      </c>
      <c r="F48" s="285"/>
      <c r="G48" s="285"/>
      <c r="H48" s="285"/>
      <c r="I48" s="285"/>
      <c r="J48" s="285"/>
      <c r="K48" s="283"/>
    </row>
    <row r="49" spans="2:11" s="1" customFormat="1" ht="15" customHeight="1">
      <c r="B49" s="286"/>
      <c r="C49" s="287"/>
      <c r="D49" s="287"/>
      <c r="E49" s="285" t="s">
        <v>656</v>
      </c>
      <c r="F49" s="285"/>
      <c r="G49" s="285"/>
      <c r="H49" s="285"/>
      <c r="I49" s="285"/>
      <c r="J49" s="285"/>
      <c r="K49" s="283"/>
    </row>
    <row r="50" spans="2:11" s="1" customFormat="1" ht="15" customHeight="1">
      <c r="B50" s="286"/>
      <c r="C50" s="287"/>
      <c r="D50" s="287"/>
      <c r="E50" s="285" t="s">
        <v>657</v>
      </c>
      <c r="F50" s="285"/>
      <c r="G50" s="285"/>
      <c r="H50" s="285"/>
      <c r="I50" s="285"/>
      <c r="J50" s="285"/>
      <c r="K50" s="283"/>
    </row>
    <row r="51" spans="2:11" s="1" customFormat="1" ht="15" customHeight="1">
      <c r="B51" s="286"/>
      <c r="C51" s="287"/>
      <c r="D51" s="285" t="s">
        <v>658</v>
      </c>
      <c r="E51" s="285"/>
      <c r="F51" s="285"/>
      <c r="G51" s="285"/>
      <c r="H51" s="285"/>
      <c r="I51" s="285"/>
      <c r="J51" s="285"/>
      <c r="K51" s="283"/>
    </row>
    <row r="52" spans="2:11" s="1" customFormat="1" ht="25.5" customHeight="1">
      <c r="B52" s="281"/>
      <c r="C52" s="282" t="s">
        <v>659</v>
      </c>
      <c r="D52" s="282"/>
      <c r="E52" s="282"/>
      <c r="F52" s="282"/>
      <c r="G52" s="282"/>
      <c r="H52" s="282"/>
      <c r="I52" s="282"/>
      <c r="J52" s="282"/>
      <c r="K52" s="283"/>
    </row>
    <row r="53" spans="2:11" s="1" customFormat="1" ht="5.25" customHeight="1">
      <c r="B53" s="281"/>
      <c r="C53" s="284"/>
      <c r="D53" s="284"/>
      <c r="E53" s="284"/>
      <c r="F53" s="284"/>
      <c r="G53" s="284"/>
      <c r="H53" s="284"/>
      <c r="I53" s="284"/>
      <c r="J53" s="284"/>
      <c r="K53" s="283"/>
    </row>
    <row r="54" spans="2:11" s="1" customFormat="1" ht="15" customHeight="1">
      <c r="B54" s="281"/>
      <c r="C54" s="285" t="s">
        <v>660</v>
      </c>
      <c r="D54" s="285"/>
      <c r="E54" s="285"/>
      <c r="F54" s="285"/>
      <c r="G54" s="285"/>
      <c r="H54" s="285"/>
      <c r="I54" s="285"/>
      <c r="J54" s="285"/>
      <c r="K54" s="283"/>
    </row>
    <row r="55" spans="2:11" s="1" customFormat="1" ht="15" customHeight="1">
      <c r="B55" s="281"/>
      <c r="C55" s="285" t="s">
        <v>661</v>
      </c>
      <c r="D55" s="285"/>
      <c r="E55" s="285"/>
      <c r="F55" s="285"/>
      <c r="G55" s="285"/>
      <c r="H55" s="285"/>
      <c r="I55" s="285"/>
      <c r="J55" s="285"/>
      <c r="K55" s="283"/>
    </row>
    <row r="56" spans="2:11" s="1" customFormat="1" ht="12.75" customHeight="1">
      <c r="B56" s="281"/>
      <c r="C56" s="285"/>
      <c r="D56" s="285"/>
      <c r="E56" s="285"/>
      <c r="F56" s="285"/>
      <c r="G56" s="285"/>
      <c r="H56" s="285"/>
      <c r="I56" s="285"/>
      <c r="J56" s="285"/>
      <c r="K56" s="283"/>
    </row>
    <row r="57" spans="2:11" s="1" customFormat="1" ht="15" customHeight="1">
      <c r="B57" s="281"/>
      <c r="C57" s="285" t="s">
        <v>662</v>
      </c>
      <c r="D57" s="285"/>
      <c r="E57" s="285"/>
      <c r="F57" s="285"/>
      <c r="G57" s="285"/>
      <c r="H57" s="285"/>
      <c r="I57" s="285"/>
      <c r="J57" s="285"/>
      <c r="K57" s="283"/>
    </row>
    <row r="58" spans="2:11" s="1" customFormat="1" ht="15" customHeight="1">
      <c r="B58" s="281"/>
      <c r="C58" s="287"/>
      <c r="D58" s="285" t="s">
        <v>663</v>
      </c>
      <c r="E58" s="285"/>
      <c r="F58" s="285"/>
      <c r="G58" s="285"/>
      <c r="H58" s="285"/>
      <c r="I58" s="285"/>
      <c r="J58" s="285"/>
      <c r="K58" s="283"/>
    </row>
    <row r="59" spans="2:11" s="1" customFormat="1" ht="15" customHeight="1">
      <c r="B59" s="281"/>
      <c r="C59" s="287"/>
      <c r="D59" s="285" t="s">
        <v>664</v>
      </c>
      <c r="E59" s="285"/>
      <c r="F59" s="285"/>
      <c r="G59" s="285"/>
      <c r="H59" s="285"/>
      <c r="I59" s="285"/>
      <c r="J59" s="285"/>
      <c r="K59" s="283"/>
    </row>
    <row r="60" spans="2:11" s="1" customFormat="1" ht="15" customHeight="1">
      <c r="B60" s="281"/>
      <c r="C60" s="287"/>
      <c r="D60" s="285" t="s">
        <v>665</v>
      </c>
      <c r="E60" s="285"/>
      <c r="F60" s="285"/>
      <c r="G60" s="285"/>
      <c r="H60" s="285"/>
      <c r="I60" s="285"/>
      <c r="J60" s="285"/>
      <c r="K60" s="283"/>
    </row>
    <row r="61" spans="2:11" s="1" customFormat="1" ht="15" customHeight="1">
      <c r="B61" s="281"/>
      <c r="C61" s="287"/>
      <c r="D61" s="285" t="s">
        <v>666</v>
      </c>
      <c r="E61" s="285"/>
      <c r="F61" s="285"/>
      <c r="G61" s="285"/>
      <c r="H61" s="285"/>
      <c r="I61" s="285"/>
      <c r="J61" s="285"/>
      <c r="K61" s="283"/>
    </row>
    <row r="62" spans="2:11" s="1" customFormat="1" ht="15" customHeight="1">
      <c r="B62" s="281"/>
      <c r="C62" s="287"/>
      <c r="D62" s="290" t="s">
        <v>667</v>
      </c>
      <c r="E62" s="290"/>
      <c r="F62" s="290"/>
      <c r="G62" s="290"/>
      <c r="H62" s="290"/>
      <c r="I62" s="290"/>
      <c r="J62" s="290"/>
      <c r="K62" s="283"/>
    </row>
    <row r="63" spans="2:11" s="1" customFormat="1" ht="15" customHeight="1">
      <c r="B63" s="281"/>
      <c r="C63" s="287"/>
      <c r="D63" s="285" t="s">
        <v>668</v>
      </c>
      <c r="E63" s="285"/>
      <c r="F63" s="285"/>
      <c r="G63" s="285"/>
      <c r="H63" s="285"/>
      <c r="I63" s="285"/>
      <c r="J63" s="285"/>
      <c r="K63" s="283"/>
    </row>
    <row r="64" spans="2:11" s="1" customFormat="1" ht="12.75" customHeight="1">
      <c r="B64" s="281"/>
      <c r="C64" s="287"/>
      <c r="D64" s="287"/>
      <c r="E64" s="291"/>
      <c r="F64" s="287"/>
      <c r="G64" s="287"/>
      <c r="H64" s="287"/>
      <c r="I64" s="287"/>
      <c r="J64" s="287"/>
      <c r="K64" s="283"/>
    </row>
    <row r="65" spans="2:11" s="1" customFormat="1" ht="15" customHeight="1">
      <c r="B65" s="281"/>
      <c r="C65" s="287"/>
      <c r="D65" s="285" t="s">
        <v>669</v>
      </c>
      <c r="E65" s="285"/>
      <c r="F65" s="285"/>
      <c r="G65" s="285"/>
      <c r="H65" s="285"/>
      <c r="I65" s="285"/>
      <c r="J65" s="285"/>
      <c r="K65" s="283"/>
    </row>
    <row r="66" spans="2:11" s="1" customFormat="1" ht="15" customHeight="1">
      <c r="B66" s="281"/>
      <c r="C66" s="287"/>
      <c r="D66" s="290" t="s">
        <v>670</v>
      </c>
      <c r="E66" s="290"/>
      <c r="F66" s="290"/>
      <c r="G66" s="290"/>
      <c r="H66" s="290"/>
      <c r="I66" s="290"/>
      <c r="J66" s="290"/>
      <c r="K66" s="283"/>
    </row>
    <row r="67" spans="2:11" s="1" customFormat="1" ht="15" customHeight="1">
      <c r="B67" s="281"/>
      <c r="C67" s="287"/>
      <c r="D67" s="285" t="s">
        <v>671</v>
      </c>
      <c r="E67" s="285"/>
      <c r="F67" s="285"/>
      <c r="G67" s="285"/>
      <c r="H67" s="285"/>
      <c r="I67" s="285"/>
      <c r="J67" s="285"/>
      <c r="K67" s="283"/>
    </row>
    <row r="68" spans="2:11" s="1" customFormat="1" ht="15" customHeight="1">
      <c r="B68" s="281"/>
      <c r="C68" s="287"/>
      <c r="D68" s="285" t="s">
        <v>672</v>
      </c>
      <c r="E68" s="285"/>
      <c r="F68" s="285"/>
      <c r="G68" s="285"/>
      <c r="H68" s="285"/>
      <c r="I68" s="285"/>
      <c r="J68" s="285"/>
      <c r="K68" s="283"/>
    </row>
    <row r="69" spans="2:11" s="1" customFormat="1" ht="15" customHeight="1">
      <c r="B69" s="281"/>
      <c r="C69" s="287"/>
      <c r="D69" s="285" t="s">
        <v>673</v>
      </c>
      <c r="E69" s="285"/>
      <c r="F69" s="285"/>
      <c r="G69" s="285"/>
      <c r="H69" s="285"/>
      <c r="I69" s="285"/>
      <c r="J69" s="285"/>
      <c r="K69" s="283"/>
    </row>
    <row r="70" spans="2:11" s="1" customFormat="1" ht="15" customHeight="1">
      <c r="B70" s="281"/>
      <c r="C70" s="287"/>
      <c r="D70" s="285" t="s">
        <v>674</v>
      </c>
      <c r="E70" s="285"/>
      <c r="F70" s="285"/>
      <c r="G70" s="285"/>
      <c r="H70" s="285"/>
      <c r="I70" s="285"/>
      <c r="J70" s="285"/>
      <c r="K70" s="283"/>
    </row>
    <row r="71" spans="2:1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pans="2:11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2:11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pans="2:11" s="1" customFormat="1" ht="45" customHeight="1">
      <c r="B75" s="300"/>
      <c r="C75" s="301" t="s">
        <v>675</v>
      </c>
      <c r="D75" s="301"/>
      <c r="E75" s="301"/>
      <c r="F75" s="301"/>
      <c r="G75" s="301"/>
      <c r="H75" s="301"/>
      <c r="I75" s="301"/>
      <c r="J75" s="301"/>
      <c r="K75" s="302"/>
    </row>
    <row r="76" spans="2:11" s="1" customFormat="1" ht="17.25" customHeight="1">
      <c r="B76" s="300"/>
      <c r="C76" s="303" t="s">
        <v>676</v>
      </c>
      <c r="D76" s="303"/>
      <c r="E76" s="303"/>
      <c r="F76" s="303" t="s">
        <v>677</v>
      </c>
      <c r="G76" s="304"/>
      <c r="H76" s="303" t="s">
        <v>54</v>
      </c>
      <c r="I76" s="303" t="s">
        <v>57</v>
      </c>
      <c r="J76" s="303" t="s">
        <v>678</v>
      </c>
      <c r="K76" s="302"/>
    </row>
    <row r="77" spans="2:11" s="1" customFormat="1" ht="17.25" customHeight="1">
      <c r="B77" s="300"/>
      <c r="C77" s="305" t="s">
        <v>679</v>
      </c>
      <c r="D77" s="305"/>
      <c r="E77" s="305"/>
      <c r="F77" s="306" t="s">
        <v>680</v>
      </c>
      <c r="G77" s="307"/>
      <c r="H77" s="305"/>
      <c r="I77" s="305"/>
      <c r="J77" s="305" t="s">
        <v>681</v>
      </c>
      <c r="K77" s="302"/>
    </row>
    <row r="78" spans="2:11" s="1" customFormat="1" ht="5.25" customHeight="1">
      <c r="B78" s="300"/>
      <c r="C78" s="308"/>
      <c r="D78" s="308"/>
      <c r="E78" s="308"/>
      <c r="F78" s="308"/>
      <c r="G78" s="309"/>
      <c r="H78" s="308"/>
      <c r="I78" s="308"/>
      <c r="J78" s="308"/>
      <c r="K78" s="302"/>
    </row>
    <row r="79" spans="2:11" s="1" customFormat="1" ht="15" customHeight="1">
      <c r="B79" s="300"/>
      <c r="C79" s="288" t="s">
        <v>53</v>
      </c>
      <c r="D79" s="310"/>
      <c r="E79" s="310"/>
      <c r="F79" s="311" t="s">
        <v>682</v>
      </c>
      <c r="G79" s="312"/>
      <c r="H79" s="288" t="s">
        <v>683</v>
      </c>
      <c r="I79" s="288" t="s">
        <v>684</v>
      </c>
      <c r="J79" s="288">
        <v>20</v>
      </c>
      <c r="K79" s="302"/>
    </row>
    <row r="80" spans="2:11" s="1" customFormat="1" ht="15" customHeight="1">
      <c r="B80" s="300"/>
      <c r="C80" s="288" t="s">
        <v>685</v>
      </c>
      <c r="D80" s="288"/>
      <c r="E80" s="288"/>
      <c r="F80" s="311" t="s">
        <v>682</v>
      </c>
      <c r="G80" s="312"/>
      <c r="H80" s="288" t="s">
        <v>686</v>
      </c>
      <c r="I80" s="288" t="s">
        <v>684</v>
      </c>
      <c r="J80" s="288">
        <v>120</v>
      </c>
      <c r="K80" s="302"/>
    </row>
    <row r="81" spans="2:11" s="1" customFormat="1" ht="15" customHeight="1">
      <c r="B81" s="313"/>
      <c r="C81" s="288" t="s">
        <v>687</v>
      </c>
      <c r="D81" s="288"/>
      <c r="E81" s="288"/>
      <c r="F81" s="311" t="s">
        <v>688</v>
      </c>
      <c r="G81" s="312"/>
      <c r="H81" s="288" t="s">
        <v>689</v>
      </c>
      <c r="I81" s="288" t="s">
        <v>684</v>
      </c>
      <c r="J81" s="288">
        <v>50</v>
      </c>
      <c r="K81" s="302"/>
    </row>
    <row r="82" spans="2:11" s="1" customFormat="1" ht="15" customHeight="1">
      <c r="B82" s="313"/>
      <c r="C82" s="288" t="s">
        <v>690</v>
      </c>
      <c r="D82" s="288"/>
      <c r="E82" s="288"/>
      <c r="F82" s="311" t="s">
        <v>682</v>
      </c>
      <c r="G82" s="312"/>
      <c r="H82" s="288" t="s">
        <v>691</v>
      </c>
      <c r="I82" s="288" t="s">
        <v>692</v>
      </c>
      <c r="J82" s="288"/>
      <c r="K82" s="302"/>
    </row>
    <row r="83" spans="2:11" s="1" customFormat="1" ht="15" customHeight="1">
      <c r="B83" s="313"/>
      <c r="C83" s="314" t="s">
        <v>693</v>
      </c>
      <c r="D83" s="314"/>
      <c r="E83" s="314"/>
      <c r="F83" s="315" t="s">
        <v>688</v>
      </c>
      <c r="G83" s="314"/>
      <c r="H83" s="314" t="s">
        <v>694</v>
      </c>
      <c r="I83" s="314" t="s">
        <v>684</v>
      </c>
      <c r="J83" s="314">
        <v>15</v>
      </c>
      <c r="K83" s="302"/>
    </row>
    <row r="84" spans="2:11" s="1" customFormat="1" ht="15" customHeight="1">
      <c r="B84" s="313"/>
      <c r="C84" s="314" t="s">
        <v>695</v>
      </c>
      <c r="D84" s="314"/>
      <c r="E84" s="314"/>
      <c r="F84" s="315" t="s">
        <v>688</v>
      </c>
      <c r="G84" s="314"/>
      <c r="H84" s="314" t="s">
        <v>696</v>
      </c>
      <c r="I84" s="314" t="s">
        <v>684</v>
      </c>
      <c r="J84" s="314">
        <v>15</v>
      </c>
      <c r="K84" s="302"/>
    </row>
    <row r="85" spans="2:11" s="1" customFormat="1" ht="15" customHeight="1">
      <c r="B85" s="313"/>
      <c r="C85" s="314" t="s">
        <v>697</v>
      </c>
      <c r="D85" s="314"/>
      <c r="E85" s="314"/>
      <c r="F85" s="315" t="s">
        <v>688</v>
      </c>
      <c r="G85" s="314"/>
      <c r="H85" s="314" t="s">
        <v>698</v>
      </c>
      <c r="I85" s="314" t="s">
        <v>684</v>
      </c>
      <c r="J85" s="314">
        <v>20</v>
      </c>
      <c r="K85" s="302"/>
    </row>
    <row r="86" spans="2:11" s="1" customFormat="1" ht="15" customHeight="1">
      <c r="B86" s="313"/>
      <c r="C86" s="314" t="s">
        <v>699</v>
      </c>
      <c r="D86" s="314"/>
      <c r="E86" s="314"/>
      <c r="F86" s="315" t="s">
        <v>688</v>
      </c>
      <c r="G86" s="314"/>
      <c r="H86" s="314" t="s">
        <v>700</v>
      </c>
      <c r="I86" s="314" t="s">
        <v>684</v>
      </c>
      <c r="J86" s="314">
        <v>20</v>
      </c>
      <c r="K86" s="302"/>
    </row>
    <row r="87" spans="2:11" s="1" customFormat="1" ht="15" customHeight="1">
      <c r="B87" s="313"/>
      <c r="C87" s="288" t="s">
        <v>701</v>
      </c>
      <c r="D87" s="288"/>
      <c r="E87" s="288"/>
      <c r="F87" s="311" t="s">
        <v>688</v>
      </c>
      <c r="G87" s="312"/>
      <c r="H87" s="288" t="s">
        <v>702</v>
      </c>
      <c r="I87" s="288" t="s">
        <v>684</v>
      </c>
      <c r="J87" s="288">
        <v>50</v>
      </c>
      <c r="K87" s="302"/>
    </row>
    <row r="88" spans="2:11" s="1" customFormat="1" ht="15" customHeight="1">
      <c r="B88" s="313"/>
      <c r="C88" s="288" t="s">
        <v>703</v>
      </c>
      <c r="D88" s="288"/>
      <c r="E88" s="288"/>
      <c r="F88" s="311" t="s">
        <v>688</v>
      </c>
      <c r="G88" s="312"/>
      <c r="H88" s="288" t="s">
        <v>704</v>
      </c>
      <c r="I88" s="288" t="s">
        <v>684</v>
      </c>
      <c r="J88" s="288">
        <v>20</v>
      </c>
      <c r="K88" s="302"/>
    </row>
    <row r="89" spans="2:11" s="1" customFormat="1" ht="15" customHeight="1">
      <c r="B89" s="313"/>
      <c r="C89" s="288" t="s">
        <v>705</v>
      </c>
      <c r="D89" s="288"/>
      <c r="E89" s="288"/>
      <c r="F89" s="311" t="s">
        <v>688</v>
      </c>
      <c r="G89" s="312"/>
      <c r="H89" s="288" t="s">
        <v>706</v>
      </c>
      <c r="I89" s="288" t="s">
        <v>684</v>
      </c>
      <c r="J89" s="288">
        <v>20</v>
      </c>
      <c r="K89" s="302"/>
    </row>
    <row r="90" spans="2:11" s="1" customFormat="1" ht="15" customHeight="1">
      <c r="B90" s="313"/>
      <c r="C90" s="288" t="s">
        <v>707</v>
      </c>
      <c r="D90" s="288"/>
      <c r="E90" s="288"/>
      <c r="F90" s="311" t="s">
        <v>688</v>
      </c>
      <c r="G90" s="312"/>
      <c r="H90" s="288" t="s">
        <v>708</v>
      </c>
      <c r="I90" s="288" t="s">
        <v>684</v>
      </c>
      <c r="J90" s="288">
        <v>50</v>
      </c>
      <c r="K90" s="302"/>
    </row>
    <row r="91" spans="2:11" s="1" customFormat="1" ht="15" customHeight="1">
      <c r="B91" s="313"/>
      <c r="C91" s="288" t="s">
        <v>709</v>
      </c>
      <c r="D91" s="288"/>
      <c r="E91" s="288"/>
      <c r="F91" s="311" t="s">
        <v>688</v>
      </c>
      <c r="G91" s="312"/>
      <c r="H91" s="288" t="s">
        <v>709</v>
      </c>
      <c r="I91" s="288" t="s">
        <v>684</v>
      </c>
      <c r="J91" s="288">
        <v>50</v>
      </c>
      <c r="K91" s="302"/>
    </row>
    <row r="92" spans="2:11" s="1" customFormat="1" ht="15" customHeight="1">
      <c r="B92" s="313"/>
      <c r="C92" s="288" t="s">
        <v>710</v>
      </c>
      <c r="D92" s="288"/>
      <c r="E92" s="288"/>
      <c r="F92" s="311" t="s">
        <v>688</v>
      </c>
      <c r="G92" s="312"/>
      <c r="H92" s="288" t="s">
        <v>711</v>
      </c>
      <c r="I92" s="288" t="s">
        <v>684</v>
      </c>
      <c r="J92" s="288">
        <v>255</v>
      </c>
      <c r="K92" s="302"/>
    </row>
    <row r="93" spans="2:11" s="1" customFormat="1" ht="15" customHeight="1">
      <c r="B93" s="313"/>
      <c r="C93" s="288" t="s">
        <v>712</v>
      </c>
      <c r="D93" s="288"/>
      <c r="E93" s="288"/>
      <c r="F93" s="311" t="s">
        <v>682</v>
      </c>
      <c r="G93" s="312"/>
      <c r="H93" s="288" t="s">
        <v>713</v>
      </c>
      <c r="I93" s="288" t="s">
        <v>714</v>
      </c>
      <c r="J93" s="288"/>
      <c r="K93" s="302"/>
    </row>
    <row r="94" spans="2:11" s="1" customFormat="1" ht="15" customHeight="1">
      <c r="B94" s="313"/>
      <c r="C94" s="288" t="s">
        <v>715</v>
      </c>
      <c r="D94" s="288"/>
      <c r="E94" s="288"/>
      <c r="F94" s="311" t="s">
        <v>682</v>
      </c>
      <c r="G94" s="312"/>
      <c r="H94" s="288" t="s">
        <v>716</v>
      </c>
      <c r="I94" s="288" t="s">
        <v>717</v>
      </c>
      <c r="J94" s="288"/>
      <c r="K94" s="302"/>
    </row>
    <row r="95" spans="2:11" s="1" customFormat="1" ht="15" customHeight="1">
      <c r="B95" s="313"/>
      <c r="C95" s="288" t="s">
        <v>718</v>
      </c>
      <c r="D95" s="288"/>
      <c r="E95" s="288"/>
      <c r="F95" s="311" t="s">
        <v>682</v>
      </c>
      <c r="G95" s="312"/>
      <c r="H95" s="288" t="s">
        <v>718</v>
      </c>
      <c r="I95" s="288" t="s">
        <v>717</v>
      </c>
      <c r="J95" s="288"/>
      <c r="K95" s="302"/>
    </row>
    <row r="96" spans="2:11" s="1" customFormat="1" ht="15" customHeight="1">
      <c r="B96" s="313"/>
      <c r="C96" s="288" t="s">
        <v>38</v>
      </c>
      <c r="D96" s="288"/>
      <c r="E96" s="288"/>
      <c r="F96" s="311" t="s">
        <v>682</v>
      </c>
      <c r="G96" s="312"/>
      <c r="H96" s="288" t="s">
        <v>719</v>
      </c>
      <c r="I96" s="288" t="s">
        <v>717</v>
      </c>
      <c r="J96" s="288"/>
      <c r="K96" s="302"/>
    </row>
    <row r="97" spans="2:11" s="1" customFormat="1" ht="15" customHeight="1">
      <c r="B97" s="313"/>
      <c r="C97" s="288" t="s">
        <v>48</v>
      </c>
      <c r="D97" s="288"/>
      <c r="E97" s="288"/>
      <c r="F97" s="311" t="s">
        <v>682</v>
      </c>
      <c r="G97" s="312"/>
      <c r="H97" s="288" t="s">
        <v>720</v>
      </c>
      <c r="I97" s="288" t="s">
        <v>717</v>
      </c>
      <c r="J97" s="288"/>
      <c r="K97" s="302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pans="2:11" s="1" customFormat="1" ht="45" customHeight="1">
      <c r="B102" s="300"/>
      <c r="C102" s="301" t="s">
        <v>721</v>
      </c>
      <c r="D102" s="301"/>
      <c r="E102" s="301"/>
      <c r="F102" s="301"/>
      <c r="G102" s="301"/>
      <c r="H102" s="301"/>
      <c r="I102" s="301"/>
      <c r="J102" s="301"/>
      <c r="K102" s="302"/>
    </row>
    <row r="103" spans="2:11" s="1" customFormat="1" ht="17.25" customHeight="1">
      <c r="B103" s="300"/>
      <c r="C103" s="303" t="s">
        <v>676</v>
      </c>
      <c r="D103" s="303"/>
      <c r="E103" s="303"/>
      <c r="F103" s="303" t="s">
        <v>677</v>
      </c>
      <c r="G103" s="304"/>
      <c r="H103" s="303" t="s">
        <v>54</v>
      </c>
      <c r="I103" s="303" t="s">
        <v>57</v>
      </c>
      <c r="J103" s="303" t="s">
        <v>678</v>
      </c>
      <c r="K103" s="302"/>
    </row>
    <row r="104" spans="2:11" s="1" customFormat="1" ht="17.25" customHeight="1">
      <c r="B104" s="300"/>
      <c r="C104" s="305" t="s">
        <v>679</v>
      </c>
      <c r="D104" s="305"/>
      <c r="E104" s="305"/>
      <c r="F104" s="306" t="s">
        <v>680</v>
      </c>
      <c r="G104" s="307"/>
      <c r="H104" s="305"/>
      <c r="I104" s="305"/>
      <c r="J104" s="305" t="s">
        <v>681</v>
      </c>
      <c r="K104" s="302"/>
    </row>
    <row r="105" spans="2:11" s="1" customFormat="1" ht="5.25" customHeight="1">
      <c r="B105" s="300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pans="2:11" s="1" customFormat="1" ht="15" customHeight="1">
      <c r="B106" s="300"/>
      <c r="C106" s="288" t="s">
        <v>53</v>
      </c>
      <c r="D106" s="310"/>
      <c r="E106" s="310"/>
      <c r="F106" s="311" t="s">
        <v>682</v>
      </c>
      <c r="G106" s="288"/>
      <c r="H106" s="288" t="s">
        <v>722</v>
      </c>
      <c r="I106" s="288" t="s">
        <v>684</v>
      </c>
      <c r="J106" s="288">
        <v>20</v>
      </c>
      <c r="K106" s="302"/>
    </row>
    <row r="107" spans="2:11" s="1" customFormat="1" ht="15" customHeight="1">
      <c r="B107" s="300"/>
      <c r="C107" s="288" t="s">
        <v>685</v>
      </c>
      <c r="D107" s="288"/>
      <c r="E107" s="288"/>
      <c r="F107" s="311" t="s">
        <v>682</v>
      </c>
      <c r="G107" s="288"/>
      <c r="H107" s="288" t="s">
        <v>722</v>
      </c>
      <c r="I107" s="288" t="s">
        <v>684</v>
      </c>
      <c r="J107" s="288">
        <v>120</v>
      </c>
      <c r="K107" s="302"/>
    </row>
    <row r="108" spans="2:11" s="1" customFormat="1" ht="15" customHeight="1">
      <c r="B108" s="313"/>
      <c r="C108" s="288" t="s">
        <v>687</v>
      </c>
      <c r="D108" s="288"/>
      <c r="E108" s="288"/>
      <c r="F108" s="311" t="s">
        <v>688</v>
      </c>
      <c r="G108" s="288"/>
      <c r="H108" s="288" t="s">
        <v>722</v>
      </c>
      <c r="I108" s="288" t="s">
        <v>684</v>
      </c>
      <c r="J108" s="288">
        <v>50</v>
      </c>
      <c r="K108" s="302"/>
    </row>
    <row r="109" spans="2:11" s="1" customFormat="1" ht="15" customHeight="1">
      <c r="B109" s="313"/>
      <c r="C109" s="288" t="s">
        <v>690</v>
      </c>
      <c r="D109" s="288"/>
      <c r="E109" s="288"/>
      <c r="F109" s="311" t="s">
        <v>682</v>
      </c>
      <c r="G109" s="288"/>
      <c r="H109" s="288" t="s">
        <v>722</v>
      </c>
      <c r="I109" s="288" t="s">
        <v>692</v>
      </c>
      <c r="J109" s="288"/>
      <c r="K109" s="302"/>
    </row>
    <row r="110" spans="2:11" s="1" customFormat="1" ht="15" customHeight="1">
      <c r="B110" s="313"/>
      <c r="C110" s="288" t="s">
        <v>701</v>
      </c>
      <c r="D110" s="288"/>
      <c r="E110" s="288"/>
      <c r="F110" s="311" t="s">
        <v>688</v>
      </c>
      <c r="G110" s="288"/>
      <c r="H110" s="288" t="s">
        <v>722</v>
      </c>
      <c r="I110" s="288" t="s">
        <v>684</v>
      </c>
      <c r="J110" s="288">
        <v>50</v>
      </c>
      <c r="K110" s="302"/>
    </row>
    <row r="111" spans="2:11" s="1" customFormat="1" ht="15" customHeight="1">
      <c r="B111" s="313"/>
      <c r="C111" s="288" t="s">
        <v>709</v>
      </c>
      <c r="D111" s="288"/>
      <c r="E111" s="288"/>
      <c r="F111" s="311" t="s">
        <v>688</v>
      </c>
      <c r="G111" s="288"/>
      <c r="H111" s="288" t="s">
        <v>722</v>
      </c>
      <c r="I111" s="288" t="s">
        <v>684</v>
      </c>
      <c r="J111" s="288">
        <v>50</v>
      </c>
      <c r="K111" s="302"/>
    </row>
    <row r="112" spans="2:11" s="1" customFormat="1" ht="15" customHeight="1">
      <c r="B112" s="313"/>
      <c r="C112" s="288" t="s">
        <v>707</v>
      </c>
      <c r="D112" s="288"/>
      <c r="E112" s="288"/>
      <c r="F112" s="311" t="s">
        <v>688</v>
      </c>
      <c r="G112" s="288"/>
      <c r="H112" s="288" t="s">
        <v>722</v>
      </c>
      <c r="I112" s="288" t="s">
        <v>684</v>
      </c>
      <c r="J112" s="288">
        <v>50</v>
      </c>
      <c r="K112" s="302"/>
    </row>
    <row r="113" spans="2:11" s="1" customFormat="1" ht="15" customHeight="1">
      <c r="B113" s="313"/>
      <c r="C113" s="288" t="s">
        <v>53</v>
      </c>
      <c r="D113" s="288"/>
      <c r="E113" s="288"/>
      <c r="F113" s="311" t="s">
        <v>682</v>
      </c>
      <c r="G113" s="288"/>
      <c r="H113" s="288" t="s">
        <v>723</v>
      </c>
      <c r="I113" s="288" t="s">
        <v>684</v>
      </c>
      <c r="J113" s="288">
        <v>20</v>
      </c>
      <c r="K113" s="302"/>
    </row>
    <row r="114" spans="2:11" s="1" customFormat="1" ht="15" customHeight="1">
      <c r="B114" s="313"/>
      <c r="C114" s="288" t="s">
        <v>724</v>
      </c>
      <c r="D114" s="288"/>
      <c r="E114" s="288"/>
      <c r="F114" s="311" t="s">
        <v>682</v>
      </c>
      <c r="G114" s="288"/>
      <c r="H114" s="288" t="s">
        <v>725</v>
      </c>
      <c r="I114" s="288" t="s">
        <v>684</v>
      </c>
      <c r="J114" s="288">
        <v>120</v>
      </c>
      <c r="K114" s="302"/>
    </row>
    <row r="115" spans="2:11" s="1" customFormat="1" ht="15" customHeight="1">
      <c r="B115" s="313"/>
      <c r="C115" s="288" t="s">
        <v>38</v>
      </c>
      <c r="D115" s="288"/>
      <c r="E115" s="288"/>
      <c r="F115" s="311" t="s">
        <v>682</v>
      </c>
      <c r="G115" s="288"/>
      <c r="H115" s="288" t="s">
        <v>726</v>
      </c>
      <c r="I115" s="288" t="s">
        <v>717</v>
      </c>
      <c r="J115" s="288"/>
      <c r="K115" s="302"/>
    </row>
    <row r="116" spans="2:11" s="1" customFormat="1" ht="15" customHeight="1">
      <c r="B116" s="313"/>
      <c r="C116" s="288" t="s">
        <v>48</v>
      </c>
      <c r="D116" s="288"/>
      <c r="E116" s="288"/>
      <c r="F116" s="311" t="s">
        <v>682</v>
      </c>
      <c r="G116" s="288"/>
      <c r="H116" s="288" t="s">
        <v>727</v>
      </c>
      <c r="I116" s="288" t="s">
        <v>717</v>
      </c>
      <c r="J116" s="288"/>
      <c r="K116" s="302"/>
    </row>
    <row r="117" spans="2:11" s="1" customFormat="1" ht="15" customHeight="1">
      <c r="B117" s="313"/>
      <c r="C117" s="288" t="s">
        <v>57</v>
      </c>
      <c r="D117" s="288"/>
      <c r="E117" s="288"/>
      <c r="F117" s="311" t="s">
        <v>682</v>
      </c>
      <c r="G117" s="288"/>
      <c r="H117" s="288" t="s">
        <v>728</v>
      </c>
      <c r="I117" s="288" t="s">
        <v>729</v>
      </c>
      <c r="J117" s="288"/>
      <c r="K117" s="302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pans="2:11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pans="2:1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pans="2:11" s="1" customFormat="1" ht="45" customHeight="1">
      <c r="B122" s="329"/>
      <c r="C122" s="279" t="s">
        <v>730</v>
      </c>
      <c r="D122" s="279"/>
      <c r="E122" s="279"/>
      <c r="F122" s="279"/>
      <c r="G122" s="279"/>
      <c r="H122" s="279"/>
      <c r="I122" s="279"/>
      <c r="J122" s="279"/>
      <c r="K122" s="330"/>
    </row>
    <row r="123" spans="2:11" s="1" customFormat="1" ht="17.25" customHeight="1">
      <c r="B123" s="331"/>
      <c r="C123" s="303" t="s">
        <v>676</v>
      </c>
      <c r="D123" s="303"/>
      <c r="E123" s="303"/>
      <c r="F123" s="303" t="s">
        <v>677</v>
      </c>
      <c r="G123" s="304"/>
      <c r="H123" s="303" t="s">
        <v>54</v>
      </c>
      <c r="I123" s="303" t="s">
        <v>57</v>
      </c>
      <c r="J123" s="303" t="s">
        <v>678</v>
      </c>
      <c r="K123" s="332"/>
    </row>
    <row r="124" spans="2:11" s="1" customFormat="1" ht="17.25" customHeight="1">
      <c r="B124" s="331"/>
      <c r="C124" s="305" t="s">
        <v>679</v>
      </c>
      <c r="D124" s="305"/>
      <c r="E124" s="305"/>
      <c r="F124" s="306" t="s">
        <v>680</v>
      </c>
      <c r="G124" s="307"/>
      <c r="H124" s="305"/>
      <c r="I124" s="305"/>
      <c r="J124" s="305" t="s">
        <v>681</v>
      </c>
      <c r="K124" s="332"/>
    </row>
    <row r="125" spans="2:11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pans="2:11" s="1" customFormat="1" ht="15" customHeight="1">
      <c r="B126" s="333"/>
      <c r="C126" s="288" t="s">
        <v>685</v>
      </c>
      <c r="D126" s="310"/>
      <c r="E126" s="310"/>
      <c r="F126" s="311" t="s">
        <v>682</v>
      </c>
      <c r="G126" s="288"/>
      <c r="H126" s="288" t="s">
        <v>722</v>
      </c>
      <c r="I126" s="288" t="s">
        <v>684</v>
      </c>
      <c r="J126" s="288">
        <v>120</v>
      </c>
      <c r="K126" s="336"/>
    </row>
    <row r="127" spans="2:11" s="1" customFormat="1" ht="15" customHeight="1">
      <c r="B127" s="333"/>
      <c r="C127" s="288" t="s">
        <v>731</v>
      </c>
      <c r="D127" s="288"/>
      <c r="E127" s="288"/>
      <c r="F127" s="311" t="s">
        <v>682</v>
      </c>
      <c r="G127" s="288"/>
      <c r="H127" s="288" t="s">
        <v>732</v>
      </c>
      <c r="I127" s="288" t="s">
        <v>684</v>
      </c>
      <c r="J127" s="288" t="s">
        <v>733</v>
      </c>
      <c r="K127" s="336"/>
    </row>
    <row r="128" spans="2:11" s="1" customFormat="1" ht="15" customHeight="1">
      <c r="B128" s="333"/>
      <c r="C128" s="288" t="s">
        <v>630</v>
      </c>
      <c r="D128" s="288"/>
      <c r="E128" s="288"/>
      <c r="F128" s="311" t="s">
        <v>682</v>
      </c>
      <c r="G128" s="288"/>
      <c r="H128" s="288" t="s">
        <v>734</v>
      </c>
      <c r="I128" s="288" t="s">
        <v>684</v>
      </c>
      <c r="J128" s="288" t="s">
        <v>733</v>
      </c>
      <c r="K128" s="336"/>
    </row>
    <row r="129" spans="2:11" s="1" customFormat="1" ht="15" customHeight="1">
      <c r="B129" s="333"/>
      <c r="C129" s="288" t="s">
        <v>693</v>
      </c>
      <c r="D129" s="288"/>
      <c r="E129" s="288"/>
      <c r="F129" s="311" t="s">
        <v>688</v>
      </c>
      <c r="G129" s="288"/>
      <c r="H129" s="288" t="s">
        <v>694</v>
      </c>
      <c r="I129" s="288" t="s">
        <v>684</v>
      </c>
      <c r="J129" s="288">
        <v>15</v>
      </c>
      <c r="K129" s="336"/>
    </row>
    <row r="130" spans="2:11" s="1" customFormat="1" ht="15" customHeight="1">
      <c r="B130" s="333"/>
      <c r="C130" s="314" t="s">
        <v>695</v>
      </c>
      <c r="D130" s="314"/>
      <c r="E130" s="314"/>
      <c r="F130" s="315" t="s">
        <v>688</v>
      </c>
      <c r="G130" s="314"/>
      <c r="H130" s="314" t="s">
        <v>696</v>
      </c>
      <c r="I130" s="314" t="s">
        <v>684</v>
      </c>
      <c r="J130" s="314">
        <v>15</v>
      </c>
      <c r="K130" s="336"/>
    </row>
    <row r="131" spans="2:11" s="1" customFormat="1" ht="15" customHeight="1">
      <c r="B131" s="333"/>
      <c r="C131" s="314" t="s">
        <v>697</v>
      </c>
      <c r="D131" s="314"/>
      <c r="E131" s="314"/>
      <c r="F131" s="315" t="s">
        <v>688</v>
      </c>
      <c r="G131" s="314"/>
      <c r="H131" s="314" t="s">
        <v>698</v>
      </c>
      <c r="I131" s="314" t="s">
        <v>684</v>
      </c>
      <c r="J131" s="314">
        <v>20</v>
      </c>
      <c r="K131" s="336"/>
    </row>
    <row r="132" spans="2:11" s="1" customFormat="1" ht="15" customHeight="1">
      <c r="B132" s="333"/>
      <c r="C132" s="314" t="s">
        <v>699</v>
      </c>
      <c r="D132" s="314"/>
      <c r="E132" s="314"/>
      <c r="F132" s="315" t="s">
        <v>688</v>
      </c>
      <c r="G132" s="314"/>
      <c r="H132" s="314" t="s">
        <v>700</v>
      </c>
      <c r="I132" s="314" t="s">
        <v>684</v>
      </c>
      <c r="J132" s="314">
        <v>20</v>
      </c>
      <c r="K132" s="336"/>
    </row>
    <row r="133" spans="2:11" s="1" customFormat="1" ht="15" customHeight="1">
      <c r="B133" s="333"/>
      <c r="C133" s="288" t="s">
        <v>687</v>
      </c>
      <c r="D133" s="288"/>
      <c r="E133" s="288"/>
      <c r="F133" s="311" t="s">
        <v>688</v>
      </c>
      <c r="G133" s="288"/>
      <c r="H133" s="288" t="s">
        <v>722</v>
      </c>
      <c r="I133" s="288" t="s">
        <v>684</v>
      </c>
      <c r="J133" s="288">
        <v>50</v>
      </c>
      <c r="K133" s="336"/>
    </row>
    <row r="134" spans="2:11" s="1" customFormat="1" ht="15" customHeight="1">
      <c r="B134" s="333"/>
      <c r="C134" s="288" t="s">
        <v>701</v>
      </c>
      <c r="D134" s="288"/>
      <c r="E134" s="288"/>
      <c r="F134" s="311" t="s">
        <v>688</v>
      </c>
      <c r="G134" s="288"/>
      <c r="H134" s="288" t="s">
        <v>722</v>
      </c>
      <c r="I134" s="288" t="s">
        <v>684</v>
      </c>
      <c r="J134" s="288">
        <v>50</v>
      </c>
      <c r="K134" s="336"/>
    </row>
    <row r="135" spans="2:11" s="1" customFormat="1" ht="15" customHeight="1">
      <c r="B135" s="333"/>
      <c r="C135" s="288" t="s">
        <v>707</v>
      </c>
      <c r="D135" s="288"/>
      <c r="E135" s="288"/>
      <c r="F135" s="311" t="s">
        <v>688</v>
      </c>
      <c r="G135" s="288"/>
      <c r="H135" s="288" t="s">
        <v>722</v>
      </c>
      <c r="I135" s="288" t="s">
        <v>684</v>
      </c>
      <c r="J135" s="288">
        <v>50</v>
      </c>
      <c r="K135" s="336"/>
    </row>
    <row r="136" spans="2:11" s="1" customFormat="1" ht="15" customHeight="1">
      <c r="B136" s="333"/>
      <c r="C136" s="288" t="s">
        <v>709</v>
      </c>
      <c r="D136" s="288"/>
      <c r="E136" s="288"/>
      <c r="F136" s="311" t="s">
        <v>688</v>
      </c>
      <c r="G136" s="288"/>
      <c r="H136" s="288" t="s">
        <v>722</v>
      </c>
      <c r="I136" s="288" t="s">
        <v>684</v>
      </c>
      <c r="J136" s="288">
        <v>50</v>
      </c>
      <c r="K136" s="336"/>
    </row>
    <row r="137" spans="2:11" s="1" customFormat="1" ht="15" customHeight="1">
      <c r="B137" s="333"/>
      <c r="C137" s="288" t="s">
        <v>710</v>
      </c>
      <c r="D137" s="288"/>
      <c r="E137" s="288"/>
      <c r="F137" s="311" t="s">
        <v>688</v>
      </c>
      <c r="G137" s="288"/>
      <c r="H137" s="288" t="s">
        <v>735</v>
      </c>
      <c r="I137" s="288" t="s">
        <v>684</v>
      </c>
      <c r="J137" s="288">
        <v>255</v>
      </c>
      <c r="K137" s="336"/>
    </row>
    <row r="138" spans="2:11" s="1" customFormat="1" ht="15" customHeight="1">
      <c r="B138" s="333"/>
      <c r="C138" s="288" t="s">
        <v>712</v>
      </c>
      <c r="D138" s="288"/>
      <c r="E138" s="288"/>
      <c r="F138" s="311" t="s">
        <v>682</v>
      </c>
      <c r="G138" s="288"/>
      <c r="H138" s="288" t="s">
        <v>736</v>
      </c>
      <c r="I138" s="288" t="s">
        <v>714</v>
      </c>
      <c r="J138" s="288"/>
      <c r="K138" s="336"/>
    </row>
    <row r="139" spans="2:11" s="1" customFormat="1" ht="15" customHeight="1">
      <c r="B139" s="333"/>
      <c r="C139" s="288" t="s">
        <v>715</v>
      </c>
      <c r="D139" s="288"/>
      <c r="E139" s="288"/>
      <c r="F139" s="311" t="s">
        <v>682</v>
      </c>
      <c r="G139" s="288"/>
      <c r="H139" s="288" t="s">
        <v>737</v>
      </c>
      <c r="I139" s="288" t="s">
        <v>717</v>
      </c>
      <c r="J139" s="288"/>
      <c r="K139" s="336"/>
    </row>
    <row r="140" spans="2:11" s="1" customFormat="1" ht="15" customHeight="1">
      <c r="B140" s="333"/>
      <c r="C140" s="288" t="s">
        <v>718</v>
      </c>
      <c r="D140" s="288"/>
      <c r="E140" s="288"/>
      <c r="F140" s="311" t="s">
        <v>682</v>
      </c>
      <c r="G140" s="288"/>
      <c r="H140" s="288" t="s">
        <v>718</v>
      </c>
      <c r="I140" s="288" t="s">
        <v>717</v>
      </c>
      <c r="J140" s="288"/>
      <c r="K140" s="336"/>
    </row>
    <row r="141" spans="2:11" s="1" customFormat="1" ht="15" customHeight="1">
      <c r="B141" s="333"/>
      <c r="C141" s="288" t="s">
        <v>38</v>
      </c>
      <c r="D141" s="288"/>
      <c r="E141" s="288"/>
      <c r="F141" s="311" t="s">
        <v>682</v>
      </c>
      <c r="G141" s="288"/>
      <c r="H141" s="288" t="s">
        <v>738</v>
      </c>
      <c r="I141" s="288" t="s">
        <v>717</v>
      </c>
      <c r="J141" s="288"/>
      <c r="K141" s="336"/>
    </row>
    <row r="142" spans="2:11" s="1" customFormat="1" ht="15" customHeight="1">
      <c r="B142" s="333"/>
      <c r="C142" s="288" t="s">
        <v>739</v>
      </c>
      <c r="D142" s="288"/>
      <c r="E142" s="288"/>
      <c r="F142" s="311" t="s">
        <v>682</v>
      </c>
      <c r="G142" s="288"/>
      <c r="H142" s="288" t="s">
        <v>740</v>
      </c>
      <c r="I142" s="288" t="s">
        <v>717</v>
      </c>
      <c r="J142" s="288"/>
      <c r="K142" s="336"/>
    </row>
    <row r="143" spans="2:11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pans="2:11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pans="2:11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pans="2:11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2:11" s="1" customFormat="1" ht="45" customHeight="1">
      <c r="B147" s="300"/>
      <c r="C147" s="301" t="s">
        <v>741</v>
      </c>
      <c r="D147" s="301"/>
      <c r="E147" s="301"/>
      <c r="F147" s="301"/>
      <c r="G147" s="301"/>
      <c r="H147" s="301"/>
      <c r="I147" s="301"/>
      <c r="J147" s="301"/>
      <c r="K147" s="302"/>
    </row>
    <row r="148" spans="2:11" s="1" customFormat="1" ht="17.25" customHeight="1">
      <c r="B148" s="300"/>
      <c r="C148" s="303" t="s">
        <v>676</v>
      </c>
      <c r="D148" s="303"/>
      <c r="E148" s="303"/>
      <c r="F148" s="303" t="s">
        <v>677</v>
      </c>
      <c r="G148" s="304"/>
      <c r="H148" s="303" t="s">
        <v>54</v>
      </c>
      <c r="I148" s="303" t="s">
        <v>57</v>
      </c>
      <c r="J148" s="303" t="s">
        <v>678</v>
      </c>
      <c r="K148" s="302"/>
    </row>
    <row r="149" spans="2:11" s="1" customFormat="1" ht="17.25" customHeight="1">
      <c r="B149" s="300"/>
      <c r="C149" s="305" t="s">
        <v>679</v>
      </c>
      <c r="D149" s="305"/>
      <c r="E149" s="305"/>
      <c r="F149" s="306" t="s">
        <v>680</v>
      </c>
      <c r="G149" s="307"/>
      <c r="H149" s="305"/>
      <c r="I149" s="305"/>
      <c r="J149" s="305" t="s">
        <v>681</v>
      </c>
      <c r="K149" s="302"/>
    </row>
    <row r="150" spans="2:11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pans="2:11" s="1" customFormat="1" ht="15" customHeight="1">
      <c r="B151" s="313"/>
      <c r="C151" s="340" t="s">
        <v>685</v>
      </c>
      <c r="D151" s="288"/>
      <c r="E151" s="288"/>
      <c r="F151" s="341" t="s">
        <v>682</v>
      </c>
      <c r="G151" s="288"/>
      <c r="H151" s="340" t="s">
        <v>722</v>
      </c>
      <c r="I151" s="340" t="s">
        <v>684</v>
      </c>
      <c r="J151" s="340">
        <v>120</v>
      </c>
      <c r="K151" s="336"/>
    </row>
    <row r="152" spans="2:11" s="1" customFormat="1" ht="15" customHeight="1">
      <c r="B152" s="313"/>
      <c r="C152" s="340" t="s">
        <v>731</v>
      </c>
      <c r="D152" s="288"/>
      <c r="E152" s="288"/>
      <c r="F152" s="341" t="s">
        <v>682</v>
      </c>
      <c r="G152" s="288"/>
      <c r="H152" s="340" t="s">
        <v>742</v>
      </c>
      <c r="I152" s="340" t="s">
        <v>684</v>
      </c>
      <c r="J152" s="340" t="s">
        <v>733</v>
      </c>
      <c r="K152" s="336"/>
    </row>
    <row r="153" spans="2:11" s="1" customFormat="1" ht="15" customHeight="1">
      <c r="B153" s="313"/>
      <c r="C153" s="340" t="s">
        <v>630</v>
      </c>
      <c r="D153" s="288"/>
      <c r="E153" s="288"/>
      <c r="F153" s="341" t="s">
        <v>682</v>
      </c>
      <c r="G153" s="288"/>
      <c r="H153" s="340" t="s">
        <v>743</v>
      </c>
      <c r="I153" s="340" t="s">
        <v>684</v>
      </c>
      <c r="J153" s="340" t="s">
        <v>733</v>
      </c>
      <c r="K153" s="336"/>
    </row>
    <row r="154" spans="2:11" s="1" customFormat="1" ht="15" customHeight="1">
      <c r="B154" s="313"/>
      <c r="C154" s="340" t="s">
        <v>687</v>
      </c>
      <c r="D154" s="288"/>
      <c r="E154" s="288"/>
      <c r="F154" s="341" t="s">
        <v>688</v>
      </c>
      <c r="G154" s="288"/>
      <c r="H154" s="340" t="s">
        <v>722</v>
      </c>
      <c r="I154" s="340" t="s">
        <v>684</v>
      </c>
      <c r="J154" s="340">
        <v>50</v>
      </c>
      <c r="K154" s="336"/>
    </row>
    <row r="155" spans="2:11" s="1" customFormat="1" ht="15" customHeight="1">
      <c r="B155" s="313"/>
      <c r="C155" s="340" t="s">
        <v>690</v>
      </c>
      <c r="D155" s="288"/>
      <c r="E155" s="288"/>
      <c r="F155" s="341" t="s">
        <v>682</v>
      </c>
      <c r="G155" s="288"/>
      <c r="H155" s="340" t="s">
        <v>722</v>
      </c>
      <c r="I155" s="340" t="s">
        <v>692</v>
      </c>
      <c r="J155" s="340"/>
      <c r="K155" s="336"/>
    </row>
    <row r="156" spans="2:11" s="1" customFormat="1" ht="15" customHeight="1">
      <c r="B156" s="313"/>
      <c r="C156" s="340" t="s">
        <v>701</v>
      </c>
      <c r="D156" s="288"/>
      <c r="E156" s="288"/>
      <c r="F156" s="341" t="s">
        <v>688</v>
      </c>
      <c r="G156" s="288"/>
      <c r="H156" s="340" t="s">
        <v>722</v>
      </c>
      <c r="I156" s="340" t="s">
        <v>684</v>
      </c>
      <c r="J156" s="340">
        <v>50</v>
      </c>
      <c r="K156" s="336"/>
    </row>
    <row r="157" spans="2:11" s="1" customFormat="1" ht="15" customHeight="1">
      <c r="B157" s="313"/>
      <c r="C157" s="340" t="s">
        <v>709</v>
      </c>
      <c r="D157" s="288"/>
      <c r="E157" s="288"/>
      <c r="F157" s="341" t="s">
        <v>688</v>
      </c>
      <c r="G157" s="288"/>
      <c r="H157" s="340" t="s">
        <v>722</v>
      </c>
      <c r="I157" s="340" t="s">
        <v>684</v>
      </c>
      <c r="J157" s="340">
        <v>50</v>
      </c>
      <c r="K157" s="336"/>
    </row>
    <row r="158" spans="2:11" s="1" customFormat="1" ht="15" customHeight="1">
      <c r="B158" s="313"/>
      <c r="C158" s="340" t="s">
        <v>707</v>
      </c>
      <c r="D158" s="288"/>
      <c r="E158" s="288"/>
      <c r="F158" s="341" t="s">
        <v>688</v>
      </c>
      <c r="G158" s="288"/>
      <c r="H158" s="340" t="s">
        <v>722</v>
      </c>
      <c r="I158" s="340" t="s">
        <v>684</v>
      </c>
      <c r="J158" s="340">
        <v>50</v>
      </c>
      <c r="K158" s="336"/>
    </row>
    <row r="159" spans="2:11" s="1" customFormat="1" ht="15" customHeight="1">
      <c r="B159" s="313"/>
      <c r="C159" s="340" t="s">
        <v>91</v>
      </c>
      <c r="D159" s="288"/>
      <c r="E159" s="288"/>
      <c r="F159" s="341" t="s">
        <v>682</v>
      </c>
      <c r="G159" s="288"/>
      <c r="H159" s="340" t="s">
        <v>744</v>
      </c>
      <c r="I159" s="340" t="s">
        <v>684</v>
      </c>
      <c r="J159" s="340" t="s">
        <v>745</v>
      </c>
      <c r="K159" s="336"/>
    </row>
    <row r="160" spans="2:11" s="1" customFormat="1" ht="15" customHeight="1">
      <c r="B160" s="313"/>
      <c r="C160" s="340" t="s">
        <v>746</v>
      </c>
      <c r="D160" s="288"/>
      <c r="E160" s="288"/>
      <c r="F160" s="341" t="s">
        <v>682</v>
      </c>
      <c r="G160" s="288"/>
      <c r="H160" s="340" t="s">
        <v>747</v>
      </c>
      <c r="I160" s="340" t="s">
        <v>717</v>
      </c>
      <c r="J160" s="340"/>
      <c r="K160" s="336"/>
    </row>
    <row r="161" spans="2:1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pans="2:11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pans="2:11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pans="2:11" s="1" customFormat="1" ht="7.5" customHeight="1">
      <c r="B164" s="275"/>
      <c r="C164" s="276"/>
      <c r="D164" s="276"/>
      <c r="E164" s="276"/>
      <c r="F164" s="276"/>
      <c r="G164" s="276"/>
      <c r="H164" s="276"/>
      <c r="I164" s="276"/>
      <c r="J164" s="276"/>
      <c r="K164" s="277"/>
    </row>
    <row r="165" spans="2:11" s="1" customFormat="1" ht="45" customHeight="1">
      <c r="B165" s="278"/>
      <c r="C165" s="279" t="s">
        <v>748</v>
      </c>
      <c r="D165" s="279"/>
      <c r="E165" s="279"/>
      <c r="F165" s="279"/>
      <c r="G165" s="279"/>
      <c r="H165" s="279"/>
      <c r="I165" s="279"/>
      <c r="J165" s="279"/>
      <c r="K165" s="280"/>
    </row>
    <row r="166" spans="2:11" s="1" customFormat="1" ht="17.25" customHeight="1">
      <c r="B166" s="278"/>
      <c r="C166" s="303" t="s">
        <v>676</v>
      </c>
      <c r="D166" s="303"/>
      <c r="E166" s="303"/>
      <c r="F166" s="303" t="s">
        <v>677</v>
      </c>
      <c r="G166" s="345"/>
      <c r="H166" s="346" t="s">
        <v>54</v>
      </c>
      <c r="I166" s="346" t="s">
        <v>57</v>
      </c>
      <c r="J166" s="303" t="s">
        <v>678</v>
      </c>
      <c r="K166" s="280"/>
    </row>
    <row r="167" spans="2:11" s="1" customFormat="1" ht="17.25" customHeight="1">
      <c r="B167" s="281"/>
      <c r="C167" s="305" t="s">
        <v>679</v>
      </c>
      <c r="D167" s="305"/>
      <c r="E167" s="305"/>
      <c r="F167" s="306" t="s">
        <v>680</v>
      </c>
      <c r="G167" s="347"/>
      <c r="H167" s="348"/>
      <c r="I167" s="348"/>
      <c r="J167" s="305" t="s">
        <v>681</v>
      </c>
      <c r="K167" s="283"/>
    </row>
    <row r="168" spans="2:11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pans="2:11" s="1" customFormat="1" ht="15" customHeight="1">
      <c r="B169" s="313"/>
      <c r="C169" s="288" t="s">
        <v>685</v>
      </c>
      <c r="D169" s="288"/>
      <c r="E169" s="288"/>
      <c r="F169" s="311" t="s">
        <v>682</v>
      </c>
      <c r="G169" s="288"/>
      <c r="H169" s="288" t="s">
        <v>722</v>
      </c>
      <c r="I169" s="288" t="s">
        <v>684</v>
      </c>
      <c r="J169" s="288">
        <v>120</v>
      </c>
      <c r="K169" s="336"/>
    </row>
    <row r="170" spans="2:11" s="1" customFormat="1" ht="15" customHeight="1">
      <c r="B170" s="313"/>
      <c r="C170" s="288" t="s">
        <v>731</v>
      </c>
      <c r="D170" s="288"/>
      <c r="E170" s="288"/>
      <c r="F170" s="311" t="s">
        <v>682</v>
      </c>
      <c r="G170" s="288"/>
      <c r="H170" s="288" t="s">
        <v>732</v>
      </c>
      <c r="I170" s="288" t="s">
        <v>684</v>
      </c>
      <c r="J170" s="288" t="s">
        <v>733</v>
      </c>
      <c r="K170" s="336"/>
    </row>
    <row r="171" spans="2:11" s="1" customFormat="1" ht="15" customHeight="1">
      <c r="B171" s="313"/>
      <c r="C171" s="288" t="s">
        <v>630</v>
      </c>
      <c r="D171" s="288"/>
      <c r="E171" s="288"/>
      <c r="F171" s="311" t="s">
        <v>682</v>
      </c>
      <c r="G171" s="288"/>
      <c r="H171" s="288" t="s">
        <v>749</v>
      </c>
      <c r="I171" s="288" t="s">
        <v>684</v>
      </c>
      <c r="J171" s="288" t="s">
        <v>733</v>
      </c>
      <c r="K171" s="336"/>
    </row>
    <row r="172" spans="2:11" s="1" customFormat="1" ht="15" customHeight="1">
      <c r="B172" s="313"/>
      <c r="C172" s="288" t="s">
        <v>687</v>
      </c>
      <c r="D172" s="288"/>
      <c r="E172" s="288"/>
      <c r="F172" s="311" t="s">
        <v>688</v>
      </c>
      <c r="G172" s="288"/>
      <c r="H172" s="288" t="s">
        <v>749</v>
      </c>
      <c r="I172" s="288" t="s">
        <v>684</v>
      </c>
      <c r="J172" s="288">
        <v>50</v>
      </c>
      <c r="K172" s="336"/>
    </row>
    <row r="173" spans="2:11" s="1" customFormat="1" ht="15" customHeight="1">
      <c r="B173" s="313"/>
      <c r="C173" s="288" t="s">
        <v>690</v>
      </c>
      <c r="D173" s="288"/>
      <c r="E173" s="288"/>
      <c r="F173" s="311" t="s">
        <v>682</v>
      </c>
      <c r="G173" s="288"/>
      <c r="H173" s="288" t="s">
        <v>749</v>
      </c>
      <c r="I173" s="288" t="s">
        <v>692</v>
      </c>
      <c r="J173" s="288"/>
      <c r="K173" s="336"/>
    </row>
    <row r="174" spans="2:11" s="1" customFormat="1" ht="15" customHeight="1">
      <c r="B174" s="313"/>
      <c r="C174" s="288" t="s">
        <v>701</v>
      </c>
      <c r="D174" s="288"/>
      <c r="E174" s="288"/>
      <c r="F174" s="311" t="s">
        <v>688</v>
      </c>
      <c r="G174" s="288"/>
      <c r="H174" s="288" t="s">
        <v>749</v>
      </c>
      <c r="I174" s="288" t="s">
        <v>684</v>
      </c>
      <c r="J174" s="288">
        <v>50</v>
      </c>
      <c r="K174" s="336"/>
    </row>
    <row r="175" spans="2:11" s="1" customFormat="1" ht="15" customHeight="1">
      <c r="B175" s="313"/>
      <c r="C175" s="288" t="s">
        <v>709</v>
      </c>
      <c r="D175" s="288"/>
      <c r="E175" s="288"/>
      <c r="F175" s="311" t="s">
        <v>688</v>
      </c>
      <c r="G175" s="288"/>
      <c r="H175" s="288" t="s">
        <v>749</v>
      </c>
      <c r="I175" s="288" t="s">
        <v>684</v>
      </c>
      <c r="J175" s="288">
        <v>50</v>
      </c>
      <c r="K175" s="336"/>
    </row>
    <row r="176" spans="2:11" s="1" customFormat="1" ht="15" customHeight="1">
      <c r="B176" s="313"/>
      <c r="C176" s="288" t="s">
        <v>707</v>
      </c>
      <c r="D176" s="288"/>
      <c r="E176" s="288"/>
      <c r="F176" s="311" t="s">
        <v>688</v>
      </c>
      <c r="G176" s="288"/>
      <c r="H176" s="288" t="s">
        <v>749</v>
      </c>
      <c r="I176" s="288" t="s">
        <v>684</v>
      </c>
      <c r="J176" s="288">
        <v>50</v>
      </c>
      <c r="K176" s="336"/>
    </row>
    <row r="177" spans="2:11" s="1" customFormat="1" ht="15" customHeight="1">
      <c r="B177" s="313"/>
      <c r="C177" s="288" t="s">
        <v>103</v>
      </c>
      <c r="D177" s="288"/>
      <c r="E177" s="288"/>
      <c r="F177" s="311" t="s">
        <v>682</v>
      </c>
      <c r="G177" s="288"/>
      <c r="H177" s="288" t="s">
        <v>750</v>
      </c>
      <c r="I177" s="288" t="s">
        <v>751</v>
      </c>
      <c r="J177" s="288"/>
      <c r="K177" s="336"/>
    </row>
    <row r="178" spans="2:11" s="1" customFormat="1" ht="15" customHeight="1">
      <c r="B178" s="313"/>
      <c r="C178" s="288" t="s">
        <v>57</v>
      </c>
      <c r="D178" s="288"/>
      <c r="E178" s="288"/>
      <c r="F178" s="311" t="s">
        <v>682</v>
      </c>
      <c r="G178" s="288"/>
      <c r="H178" s="288" t="s">
        <v>752</v>
      </c>
      <c r="I178" s="288" t="s">
        <v>753</v>
      </c>
      <c r="J178" s="288">
        <v>1</v>
      </c>
      <c r="K178" s="336"/>
    </row>
    <row r="179" spans="2:11" s="1" customFormat="1" ht="15" customHeight="1">
      <c r="B179" s="313"/>
      <c r="C179" s="288" t="s">
        <v>53</v>
      </c>
      <c r="D179" s="288"/>
      <c r="E179" s="288"/>
      <c r="F179" s="311" t="s">
        <v>682</v>
      </c>
      <c r="G179" s="288"/>
      <c r="H179" s="288" t="s">
        <v>754</v>
      </c>
      <c r="I179" s="288" t="s">
        <v>684</v>
      </c>
      <c r="J179" s="288">
        <v>20</v>
      </c>
      <c r="K179" s="336"/>
    </row>
    <row r="180" spans="2:11" s="1" customFormat="1" ht="15" customHeight="1">
      <c r="B180" s="313"/>
      <c r="C180" s="288" t="s">
        <v>54</v>
      </c>
      <c r="D180" s="288"/>
      <c r="E180" s="288"/>
      <c r="F180" s="311" t="s">
        <v>682</v>
      </c>
      <c r="G180" s="288"/>
      <c r="H180" s="288" t="s">
        <v>755</v>
      </c>
      <c r="I180" s="288" t="s">
        <v>684</v>
      </c>
      <c r="J180" s="288">
        <v>255</v>
      </c>
      <c r="K180" s="336"/>
    </row>
    <row r="181" spans="2:11" s="1" customFormat="1" ht="15" customHeight="1">
      <c r="B181" s="313"/>
      <c r="C181" s="288" t="s">
        <v>104</v>
      </c>
      <c r="D181" s="288"/>
      <c r="E181" s="288"/>
      <c r="F181" s="311" t="s">
        <v>682</v>
      </c>
      <c r="G181" s="288"/>
      <c r="H181" s="288" t="s">
        <v>646</v>
      </c>
      <c r="I181" s="288" t="s">
        <v>684</v>
      </c>
      <c r="J181" s="288">
        <v>10</v>
      </c>
      <c r="K181" s="336"/>
    </row>
    <row r="182" spans="2:11" s="1" customFormat="1" ht="15" customHeight="1">
      <c r="B182" s="313"/>
      <c r="C182" s="288" t="s">
        <v>105</v>
      </c>
      <c r="D182" s="288"/>
      <c r="E182" s="288"/>
      <c r="F182" s="311" t="s">
        <v>682</v>
      </c>
      <c r="G182" s="288"/>
      <c r="H182" s="288" t="s">
        <v>756</v>
      </c>
      <c r="I182" s="288" t="s">
        <v>717</v>
      </c>
      <c r="J182" s="288"/>
      <c r="K182" s="336"/>
    </row>
    <row r="183" spans="2:11" s="1" customFormat="1" ht="15" customHeight="1">
      <c r="B183" s="313"/>
      <c r="C183" s="288" t="s">
        <v>757</v>
      </c>
      <c r="D183" s="288"/>
      <c r="E183" s="288"/>
      <c r="F183" s="311" t="s">
        <v>682</v>
      </c>
      <c r="G183" s="288"/>
      <c r="H183" s="288" t="s">
        <v>758</v>
      </c>
      <c r="I183" s="288" t="s">
        <v>717</v>
      </c>
      <c r="J183" s="288"/>
      <c r="K183" s="336"/>
    </row>
    <row r="184" spans="2:11" s="1" customFormat="1" ht="15" customHeight="1">
      <c r="B184" s="313"/>
      <c r="C184" s="288" t="s">
        <v>746</v>
      </c>
      <c r="D184" s="288"/>
      <c r="E184" s="288"/>
      <c r="F184" s="311" t="s">
        <v>682</v>
      </c>
      <c r="G184" s="288"/>
      <c r="H184" s="288" t="s">
        <v>759</v>
      </c>
      <c r="I184" s="288" t="s">
        <v>717</v>
      </c>
      <c r="J184" s="288"/>
      <c r="K184" s="336"/>
    </row>
    <row r="185" spans="2:11" s="1" customFormat="1" ht="15" customHeight="1">
      <c r="B185" s="313"/>
      <c r="C185" s="288" t="s">
        <v>107</v>
      </c>
      <c r="D185" s="288"/>
      <c r="E185" s="288"/>
      <c r="F185" s="311" t="s">
        <v>688</v>
      </c>
      <c r="G185" s="288"/>
      <c r="H185" s="288" t="s">
        <v>760</v>
      </c>
      <c r="I185" s="288" t="s">
        <v>684</v>
      </c>
      <c r="J185" s="288">
        <v>50</v>
      </c>
      <c r="K185" s="336"/>
    </row>
    <row r="186" spans="2:11" s="1" customFormat="1" ht="15" customHeight="1">
      <c r="B186" s="313"/>
      <c r="C186" s="288" t="s">
        <v>761</v>
      </c>
      <c r="D186" s="288"/>
      <c r="E186" s="288"/>
      <c r="F186" s="311" t="s">
        <v>688</v>
      </c>
      <c r="G186" s="288"/>
      <c r="H186" s="288" t="s">
        <v>762</v>
      </c>
      <c r="I186" s="288" t="s">
        <v>763</v>
      </c>
      <c r="J186" s="288"/>
      <c r="K186" s="336"/>
    </row>
    <row r="187" spans="2:11" s="1" customFormat="1" ht="15" customHeight="1">
      <c r="B187" s="313"/>
      <c r="C187" s="288" t="s">
        <v>764</v>
      </c>
      <c r="D187" s="288"/>
      <c r="E187" s="288"/>
      <c r="F187" s="311" t="s">
        <v>688</v>
      </c>
      <c r="G187" s="288"/>
      <c r="H187" s="288" t="s">
        <v>765</v>
      </c>
      <c r="I187" s="288" t="s">
        <v>763</v>
      </c>
      <c r="J187" s="288"/>
      <c r="K187" s="336"/>
    </row>
    <row r="188" spans="2:11" s="1" customFormat="1" ht="15" customHeight="1">
      <c r="B188" s="313"/>
      <c r="C188" s="288" t="s">
        <v>766</v>
      </c>
      <c r="D188" s="288"/>
      <c r="E188" s="288"/>
      <c r="F188" s="311" t="s">
        <v>688</v>
      </c>
      <c r="G188" s="288"/>
      <c r="H188" s="288" t="s">
        <v>767</v>
      </c>
      <c r="I188" s="288" t="s">
        <v>763</v>
      </c>
      <c r="J188" s="288"/>
      <c r="K188" s="336"/>
    </row>
    <row r="189" spans="2:11" s="1" customFormat="1" ht="15" customHeight="1">
      <c r="B189" s="313"/>
      <c r="C189" s="349" t="s">
        <v>768</v>
      </c>
      <c r="D189" s="288"/>
      <c r="E189" s="288"/>
      <c r="F189" s="311" t="s">
        <v>688</v>
      </c>
      <c r="G189" s="288"/>
      <c r="H189" s="288" t="s">
        <v>769</v>
      </c>
      <c r="I189" s="288" t="s">
        <v>770</v>
      </c>
      <c r="J189" s="350" t="s">
        <v>771</v>
      </c>
      <c r="K189" s="336"/>
    </row>
    <row r="190" spans="2:11" s="17" customFormat="1" ht="15" customHeight="1">
      <c r="B190" s="351"/>
      <c r="C190" s="352" t="s">
        <v>772</v>
      </c>
      <c r="D190" s="353"/>
      <c r="E190" s="353"/>
      <c r="F190" s="354" t="s">
        <v>688</v>
      </c>
      <c r="G190" s="353"/>
      <c r="H190" s="353" t="s">
        <v>773</v>
      </c>
      <c r="I190" s="353" t="s">
        <v>770</v>
      </c>
      <c r="J190" s="355" t="s">
        <v>771</v>
      </c>
      <c r="K190" s="356"/>
    </row>
    <row r="191" spans="2:11" s="1" customFormat="1" ht="15" customHeight="1">
      <c r="B191" s="313"/>
      <c r="C191" s="349" t="s">
        <v>42</v>
      </c>
      <c r="D191" s="288"/>
      <c r="E191" s="288"/>
      <c r="F191" s="311" t="s">
        <v>682</v>
      </c>
      <c r="G191" s="288"/>
      <c r="H191" s="285" t="s">
        <v>774</v>
      </c>
      <c r="I191" s="288" t="s">
        <v>775</v>
      </c>
      <c r="J191" s="288"/>
      <c r="K191" s="336"/>
    </row>
    <row r="192" spans="2:11" s="1" customFormat="1" ht="15" customHeight="1">
      <c r="B192" s="313"/>
      <c r="C192" s="349" t="s">
        <v>776</v>
      </c>
      <c r="D192" s="288"/>
      <c r="E192" s="288"/>
      <c r="F192" s="311" t="s">
        <v>682</v>
      </c>
      <c r="G192" s="288"/>
      <c r="H192" s="288" t="s">
        <v>777</v>
      </c>
      <c r="I192" s="288" t="s">
        <v>717</v>
      </c>
      <c r="J192" s="288"/>
      <c r="K192" s="336"/>
    </row>
    <row r="193" spans="2:11" s="1" customFormat="1" ht="15" customHeight="1">
      <c r="B193" s="313"/>
      <c r="C193" s="349" t="s">
        <v>778</v>
      </c>
      <c r="D193" s="288"/>
      <c r="E193" s="288"/>
      <c r="F193" s="311" t="s">
        <v>682</v>
      </c>
      <c r="G193" s="288"/>
      <c r="H193" s="288" t="s">
        <v>779</v>
      </c>
      <c r="I193" s="288" t="s">
        <v>717</v>
      </c>
      <c r="J193" s="288"/>
      <c r="K193" s="336"/>
    </row>
    <row r="194" spans="2:11" s="1" customFormat="1" ht="15" customHeight="1">
      <c r="B194" s="313"/>
      <c r="C194" s="349" t="s">
        <v>780</v>
      </c>
      <c r="D194" s="288"/>
      <c r="E194" s="288"/>
      <c r="F194" s="311" t="s">
        <v>688</v>
      </c>
      <c r="G194" s="288"/>
      <c r="H194" s="288" t="s">
        <v>781</v>
      </c>
      <c r="I194" s="288" t="s">
        <v>717</v>
      </c>
      <c r="J194" s="288"/>
      <c r="K194" s="336"/>
    </row>
    <row r="195" spans="2:11" s="1" customFormat="1" ht="15" customHeight="1">
      <c r="B195" s="342"/>
      <c r="C195" s="357"/>
      <c r="D195" s="322"/>
      <c r="E195" s="322"/>
      <c r="F195" s="322"/>
      <c r="G195" s="322"/>
      <c r="H195" s="322"/>
      <c r="I195" s="322"/>
      <c r="J195" s="322"/>
      <c r="K195" s="343"/>
    </row>
    <row r="196" spans="2:11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pans="2:11" s="1" customFormat="1" ht="18.75" customHeight="1">
      <c r="B197" s="324"/>
      <c r="C197" s="334"/>
      <c r="D197" s="334"/>
      <c r="E197" s="334"/>
      <c r="F197" s="344"/>
      <c r="G197" s="334"/>
      <c r="H197" s="334"/>
      <c r="I197" s="334"/>
      <c r="J197" s="334"/>
      <c r="K197" s="324"/>
    </row>
    <row r="198" spans="2:11" s="1" customFormat="1" ht="18.75" customHeight="1">
      <c r="B198" s="296"/>
      <c r="C198" s="296"/>
      <c r="D198" s="296"/>
      <c r="E198" s="296"/>
      <c r="F198" s="296"/>
      <c r="G198" s="296"/>
      <c r="H198" s="296"/>
      <c r="I198" s="296"/>
      <c r="J198" s="296"/>
      <c r="K198" s="296"/>
    </row>
    <row r="199" spans="2:11" s="1" customFormat="1" ht="13.5">
      <c r="B199" s="275"/>
      <c r="C199" s="276"/>
      <c r="D199" s="276"/>
      <c r="E199" s="276"/>
      <c r="F199" s="276"/>
      <c r="G199" s="276"/>
      <c r="H199" s="276"/>
      <c r="I199" s="276"/>
      <c r="J199" s="276"/>
      <c r="K199" s="277"/>
    </row>
    <row r="200" spans="2:11" s="1" customFormat="1" ht="21">
      <c r="B200" s="278"/>
      <c r="C200" s="279" t="s">
        <v>782</v>
      </c>
      <c r="D200" s="279"/>
      <c r="E200" s="279"/>
      <c r="F200" s="279"/>
      <c r="G200" s="279"/>
      <c r="H200" s="279"/>
      <c r="I200" s="279"/>
      <c r="J200" s="279"/>
      <c r="K200" s="280"/>
    </row>
    <row r="201" spans="2:11" s="1" customFormat="1" ht="25.5" customHeight="1">
      <c r="B201" s="278"/>
      <c r="C201" s="358" t="s">
        <v>783</v>
      </c>
      <c r="D201" s="358"/>
      <c r="E201" s="358"/>
      <c r="F201" s="358" t="s">
        <v>784</v>
      </c>
      <c r="G201" s="359"/>
      <c r="H201" s="358" t="s">
        <v>785</v>
      </c>
      <c r="I201" s="358"/>
      <c r="J201" s="358"/>
      <c r="K201" s="280"/>
    </row>
    <row r="202" spans="2:11" s="1" customFormat="1" ht="5.25" customHeight="1">
      <c r="B202" s="313"/>
      <c r="C202" s="308"/>
      <c r="D202" s="308"/>
      <c r="E202" s="308"/>
      <c r="F202" s="308"/>
      <c r="G202" s="334"/>
      <c r="H202" s="308"/>
      <c r="I202" s="308"/>
      <c r="J202" s="308"/>
      <c r="K202" s="336"/>
    </row>
    <row r="203" spans="2:11" s="1" customFormat="1" ht="15" customHeight="1">
      <c r="B203" s="313"/>
      <c r="C203" s="288" t="s">
        <v>775</v>
      </c>
      <c r="D203" s="288"/>
      <c r="E203" s="288"/>
      <c r="F203" s="311" t="s">
        <v>43</v>
      </c>
      <c r="G203" s="288"/>
      <c r="H203" s="288" t="s">
        <v>786</v>
      </c>
      <c r="I203" s="288"/>
      <c r="J203" s="288"/>
      <c r="K203" s="336"/>
    </row>
    <row r="204" spans="2:11" s="1" customFormat="1" ht="15" customHeight="1">
      <c r="B204" s="313"/>
      <c r="C204" s="288"/>
      <c r="D204" s="288"/>
      <c r="E204" s="288"/>
      <c r="F204" s="311" t="s">
        <v>44</v>
      </c>
      <c r="G204" s="288"/>
      <c r="H204" s="288" t="s">
        <v>787</v>
      </c>
      <c r="I204" s="288"/>
      <c r="J204" s="288"/>
      <c r="K204" s="336"/>
    </row>
    <row r="205" spans="2:11" s="1" customFormat="1" ht="15" customHeight="1">
      <c r="B205" s="313"/>
      <c r="C205" s="288"/>
      <c r="D205" s="288"/>
      <c r="E205" s="288"/>
      <c r="F205" s="311" t="s">
        <v>47</v>
      </c>
      <c r="G205" s="288"/>
      <c r="H205" s="288" t="s">
        <v>788</v>
      </c>
      <c r="I205" s="288"/>
      <c r="J205" s="288"/>
      <c r="K205" s="336"/>
    </row>
    <row r="206" spans="2:11" s="1" customFormat="1" ht="15" customHeight="1">
      <c r="B206" s="313"/>
      <c r="C206" s="288"/>
      <c r="D206" s="288"/>
      <c r="E206" s="288"/>
      <c r="F206" s="311" t="s">
        <v>45</v>
      </c>
      <c r="G206" s="288"/>
      <c r="H206" s="288" t="s">
        <v>789</v>
      </c>
      <c r="I206" s="288"/>
      <c r="J206" s="288"/>
      <c r="K206" s="336"/>
    </row>
    <row r="207" spans="2:11" s="1" customFormat="1" ht="15" customHeight="1">
      <c r="B207" s="313"/>
      <c r="C207" s="288"/>
      <c r="D207" s="288"/>
      <c r="E207" s="288"/>
      <c r="F207" s="311" t="s">
        <v>46</v>
      </c>
      <c r="G207" s="288"/>
      <c r="H207" s="288" t="s">
        <v>790</v>
      </c>
      <c r="I207" s="288"/>
      <c r="J207" s="288"/>
      <c r="K207" s="336"/>
    </row>
    <row r="208" spans="2:11" s="1" customFormat="1" ht="15" customHeight="1">
      <c r="B208" s="313"/>
      <c r="C208" s="288"/>
      <c r="D208" s="288"/>
      <c r="E208" s="288"/>
      <c r="F208" s="311"/>
      <c r="G208" s="288"/>
      <c r="H208" s="288"/>
      <c r="I208" s="288"/>
      <c r="J208" s="288"/>
      <c r="K208" s="336"/>
    </row>
    <row r="209" spans="2:11" s="1" customFormat="1" ht="15" customHeight="1">
      <c r="B209" s="313"/>
      <c r="C209" s="288" t="s">
        <v>729</v>
      </c>
      <c r="D209" s="288"/>
      <c r="E209" s="288"/>
      <c r="F209" s="311" t="s">
        <v>79</v>
      </c>
      <c r="G209" s="288"/>
      <c r="H209" s="288" t="s">
        <v>791</v>
      </c>
      <c r="I209" s="288"/>
      <c r="J209" s="288"/>
      <c r="K209" s="336"/>
    </row>
    <row r="210" spans="2:11" s="1" customFormat="1" ht="15" customHeight="1">
      <c r="B210" s="313"/>
      <c r="C210" s="288"/>
      <c r="D210" s="288"/>
      <c r="E210" s="288"/>
      <c r="F210" s="311" t="s">
        <v>624</v>
      </c>
      <c r="G210" s="288"/>
      <c r="H210" s="288" t="s">
        <v>625</v>
      </c>
      <c r="I210" s="288"/>
      <c r="J210" s="288"/>
      <c r="K210" s="336"/>
    </row>
    <row r="211" spans="2:11" s="1" customFormat="1" ht="15" customHeight="1">
      <c r="B211" s="313"/>
      <c r="C211" s="288"/>
      <c r="D211" s="288"/>
      <c r="E211" s="288"/>
      <c r="F211" s="311" t="s">
        <v>622</v>
      </c>
      <c r="G211" s="288"/>
      <c r="H211" s="288" t="s">
        <v>792</v>
      </c>
      <c r="I211" s="288"/>
      <c r="J211" s="288"/>
      <c r="K211" s="336"/>
    </row>
    <row r="212" spans="2:11" s="1" customFormat="1" ht="15" customHeight="1">
      <c r="B212" s="360"/>
      <c r="C212" s="288"/>
      <c r="D212" s="288"/>
      <c r="E212" s="288"/>
      <c r="F212" s="311" t="s">
        <v>626</v>
      </c>
      <c r="G212" s="349"/>
      <c r="H212" s="340" t="s">
        <v>627</v>
      </c>
      <c r="I212" s="340"/>
      <c r="J212" s="340"/>
      <c r="K212" s="361"/>
    </row>
    <row r="213" spans="2:11" s="1" customFormat="1" ht="15" customHeight="1">
      <c r="B213" s="360"/>
      <c r="C213" s="288"/>
      <c r="D213" s="288"/>
      <c r="E213" s="288"/>
      <c r="F213" s="311" t="s">
        <v>628</v>
      </c>
      <c r="G213" s="349"/>
      <c r="H213" s="340" t="s">
        <v>793</v>
      </c>
      <c r="I213" s="340"/>
      <c r="J213" s="340"/>
      <c r="K213" s="361"/>
    </row>
    <row r="214" spans="2:11" s="1" customFormat="1" ht="15" customHeight="1">
      <c r="B214" s="360"/>
      <c r="C214" s="288"/>
      <c r="D214" s="288"/>
      <c r="E214" s="288"/>
      <c r="F214" s="311"/>
      <c r="G214" s="349"/>
      <c r="H214" s="340"/>
      <c r="I214" s="340"/>
      <c r="J214" s="340"/>
      <c r="K214" s="361"/>
    </row>
    <row r="215" spans="2:11" s="1" customFormat="1" ht="15" customHeight="1">
      <c r="B215" s="360"/>
      <c r="C215" s="288" t="s">
        <v>753</v>
      </c>
      <c r="D215" s="288"/>
      <c r="E215" s="288"/>
      <c r="F215" s="311">
        <v>1</v>
      </c>
      <c r="G215" s="349"/>
      <c r="H215" s="340" t="s">
        <v>794</v>
      </c>
      <c r="I215" s="340"/>
      <c r="J215" s="340"/>
      <c r="K215" s="361"/>
    </row>
    <row r="216" spans="2:11" s="1" customFormat="1" ht="15" customHeight="1">
      <c r="B216" s="360"/>
      <c r="C216" s="288"/>
      <c r="D216" s="288"/>
      <c r="E216" s="288"/>
      <c r="F216" s="311">
        <v>2</v>
      </c>
      <c r="G216" s="349"/>
      <c r="H216" s="340" t="s">
        <v>795</v>
      </c>
      <c r="I216" s="340"/>
      <c r="J216" s="340"/>
      <c r="K216" s="361"/>
    </row>
    <row r="217" spans="2:11" s="1" customFormat="1" ht="15" customHeight="1">
      <c r="B217" s="360"/>
      <c r="C217" s="288"/>
      <c r="D217" s="288"/>
      <c r="E217" s="288"/>
      <c r="F217" s="311">
        <v>3</v>
      </c>
      <c r="G217" s="349"/>
      <c r="H217" s="340" t="s">
        <v>796</v>
      </c>
      <c r="I217" s="340"/>
      <c r="J217" s="340"/>
      <c r="K217" s="361"/>
    </row>
    <row r="218" spans="2:11" s="1" customFormat="1" ht="15" customHeight="1">
      <c r="B218" s="360"/>
      <c r="C218" s="288"/>
      <c r="D218" s="288"/>
      <c r="E218" s="288"/>
      <c r="F218" s="311">
        <v>4</v>
      </c>
      <c r="G218" s="349"/>
      <c r="H218" s="340" t="s">
        <v>797</v>
      </c>
      <c r="I218" s="340"/>
      <c r="J218" s="340"/>
      <c r="K218" s="361"/>
    </row>
    <row r="219" spans="2:11" s="1" customFormat="1" ht="12.75" customHeight="1">
      <c r="B219" s="362"/>
      <c r="C219" s="363"/>
      <c r="D219" s="363"/>
      <c r="E219" s="363"/>
      <c r="F219" s="363"/>
      <c r="G219" s="363"/>
      <c r="H219" s="363"/>
      <c r="I219" s="363"/>
      <c r="J219" s="363"/>
      <c r="K219" s="36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HONZAL\x</dc:creator>
  <cp:keywords/>
  <dc:description/>
  <cp:lastModifiedBy>HONZAL\x</cp:lastModifiedBy>
  <dcterms:created xsi:type="dcterms:W3CDTF">2024-02-13T13:14:05Z</dcterms:created>
  <dcterms:modified xsi:type="dcterms:W3CDTF">2024-02-13T13:14:13Z</dcterms:modified>
  <cp:category/>
  <cp:version/>
  <cp:contentType/>
  <cp:contentStatus/>
</cp:coreProperties>
</file>