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Velké Dvorce - Přimda" sheetId="2" r:id="rId2"/>
    <sheet name="102 - Průtah Přimda" sheetId="3" r:id="rId3"/>
    <sheet name="901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'101 - Velké Dvorce - Přimda'!$C$86:$K$427</definedName>
    <definedName name="_xlnm.Print_Area" localSheetId="1">'101 - Velké Dvorce - Přimda'!$C$4:$J$39,'101 - Velké Dvorce - Přimda'!$C$45:$J$68,'101 - Velké Dvorce - Přimda'!$C$74:$K$427</definedName>
    <definedName name="_xlnm.Print_Titles" localSheetId="1">'101 - Velké Dvorce - Přimda'!$86:$86</definedName>
    <definedName name="_xlnm._FilterDatabase" localSheetId="2" hidden="1">'102 - Průtah Přimda'!$C$87:$K$315</definedName>
    <definedName name="_xlnm.Print_Area" localSheetId="2">'102 - Průtah Přimda'!$C$4:$J$39,'102 - Průtah Přimda'!$C$45:$J$69,'102 - Průtah Přimda'!$C$75:$K$315</definedName>
    <definedName name="_xlnm.Print_Titles" localSheetId="2">'102 - Průtah Přimda'!$87:$87</definedName>
    <definedName name="_xlnm._FilterDatabase" localSheetId="3" hidden="1">'901 - Vedlejší rozpočtové...'!$C$83:$K$108</definedName>
    <definedName name="_xlnm.Print_Area" localSheetId="3">'901 - Vedlejší rozpočtové...'!$C$4:$J$39,'901 - Vedlejší rozpočtové...'!$C$45:$J$65,'901 - Vedlejší rozpočtové...'!$C$71:$K$108</definedName>
    <definedName name="_xlnm.Print_Titles" localSheetId="3">'901 - Vedlejší rozpočtové...'!$83:$83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6"/>
  <c r="BH106"/>
  <c r="BG106"/>
  <c r="BF106"/>
  <c r="T106"/>
  <c r="T105"/>
  <c r="R106"/>
  <c r="R105"/>
  <c r="P106"/>
  <c r="P105"/>
  <c r="BI101"/>
  <c r="BH101"/>
  <c r="BG101"/>
  <c r="BF101"/>
  <c r="T101"/>
  <c r="T100"/>
  <c r="R101"/>
  <c r="R100"/>
  <c r="P101"/>
  <c r="P100"/>
  <c r="BI96"/>
  <c r="BH96"/>
  <c r="BG96"/>
  <c r="BF96"/>
  <c r="T96"/>
  <c r="T95"/>
  <c r="R96"/>
  <c r="R95"/>
  <c r="P96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3" r="J37"/>
  <c r="J36"/>
  <c i="1" r="AY56"/>
  <c i="3" r="J35"/>
  <c i="1" r="AX56"/>
  <c i="3"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5"/>
  <c r="BH295"/>
  <c r="BG295"/>
  <c r="BF295"/>
  <c r="T295"/>
  <c r="R295"/>
  <c r="P295"/>
  <c r="BI289"/>
  <c r="BH289"/>
  <c r="BG289"/>
  <c r="BF289"/>
  <c r="T289"/>
  <c r="R289"/>
  <c r="P289"/>
  <c r="BI285"/>
  <c r="BH285"/>
  <c r="BG285"/>
  <c r="BF285"/>
  <c r="T285"/>
  <c r="R285"/>
  <c r="P285"/>
  <c r="BI279"/>
  <c r="BH279"/>
  <c r="BG279"/>
  <c r="BF279"/>
  <c r="T279"/>
  <c r="R279"/>
  <c r="P279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52"/>
  <c r="BH252"/>
  <c r="BG252"/>
  <c r="BF252"/>
  <c r="T252"/>
  <c r="R252"/>
  <c r="P252"/>
  <c r="BI244"/>
  <c r="BH244"/>
  <c r="BG244"/>
  <c r="BF244"/>
  <c r="T244"/>
  <c r="R244"/>
  <c r="P244"/>
  <c r="BI236"/>
  <c r="BH236"/>
  <c r="BG236"/>
  <c r="BF236"/>
  <c r="T236"/>
  <c r="R236"/>
  <c r="P236"/>
  <c r="BI228"/>
  <c r="BH228"/>
  <c r="BG228"/>
  <c r="BF228"/>
  <c r="T228"/>
  <c r="R228"/>
  <c r="P228"/>
  <c r="BI226"/>
  <c r="BH226"/>
  <c r="BG226"/>
  <c r="BF226"/>
  <c r="T226"/>
  <c r="R226"/>
  <c r="P226"/>
  <c r="BI217"/>
  <c r="BH217"/>
  <c r="BG217"/>
  <c r="BF217"/>
  <c r="T217"/>
  <c r="R217"/>
  <c r="P217"/>
  <c r="BI209"/>
  <c r="BH209"/>
  <c r="BG209"/>
  <c r="BF209"/>
  <c r="T209"/>
  <c r="R209"/>
  <c r="P209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0"/>
  <c r="BH140"/>
  <c r="BG140"/>
  <c r="BF140"/>
  <c r="T140"/>
  <c r="R140"/>
  <c r="P140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2" r="J37"/>
  <c r="J36"/>
  <c i="1" r="AY55"/>
  <c i="2" r="J35"/>
  <c i="1" r="AX55"/>
  <c i="2"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0"/>
  <c r="BH400"/>
  <c r="BG400"/>
  <c r="BF400"/>
  <c r="T400"/>
  <c r="R400"/>
  <c r="P400"/>
  <c r="BI393"/>
  <c r="BH393"/>
  <c r="BG393"/>
  <c r="BF393"/>
  <c r="T393"/>
  <c r="R393"/>
  <c r="P393"/>
  <c r="BI389"/>
  <c r="BH389"/>
  <c r="BG389"/>
  <c r="BF389"/>
  <c r="T389"/>
  <c r="R389"/>
  <c r="P389"/>
  <c r="BI380"/>
  <c r="BH380"/>
  <c r="BG380"/>
  <c r="BF380"/>
  <c r="T380"/>
  <c r="R380"/>
  <c r="P380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17"/>
  <c r="BH317"/>
  <c r="BG317"/>
  <c r="BF317"/>
  <c r="T317"/>
  <c r="R317"/>
  <c r="P317"/>
  <c r="BI309"/>
  <c r="BH309"/>
  <c r="BG309"/>
  <c r="BF309"/>
  <c r="T309"/>
  <c r="R309"/>
  <c r="P309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09"/>
  <c r="BH109"/>
  <c r="BG109"/>
  <c r="BF109"/>
  <c r="T109"/>
  <c r="R109"/>
  <c r="P109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419"/>
  <c r="J412"/>
  <c r="J393"/>
  <c r="J380"/>
  <c r="J368"/>
  <c r="J359"/>
  <c r="J346"/>
  <c r="J334"/>
  <c r="J317"/>
  <c r="J301"/>
  <c r="BK286"/>
  <c r="J265"/>
  <c r="J251"/>
  <c r="BK224"/>
  <c r="BK199"/>
  <c r="BK177"/>
  <c r="BK151"/>
  <c r="BK120"/>
  <c r="BK90"/>
  <c r="BK426"/>
  <c r="BK412"/>
  <c r="J400"/>
  <c r="BK368"/>
  <c r="J339"/>
  <c r="BK295"/>
  <c r="BK265"/>
  <c r="BK241"/>
  <c r="J215"/>
  <c r="BK190"/>
  <c r="BK174"/>
  <c r="J120"/>
  <c i="3" r="J308"/>
  <c r="BK289"/>
  <c r="J252"/>
  <c r="J217"/>
  <c r="BK189"/>
  <c r="J160"/>
  <c r="J147"/>
  <c r="J106"/>
  <c r="J312"/>
  <c r="BK262"/>
  <c r="J236"/>
  <c r="BK199"/>
  <c r="J167"/>
  <c r="J140"/>
  <c r="J120"/>
  <c r="J91"/>
  <c i="4" r="BK96"/>
  <c i="2" r="BK297"/>
  <c r="J272"/>
  <c r="J261"/>
  <c r="BK247"/>
  <c r="BK236"/>
  <c r="J219"/>
  <c r="BK202"/>
  <c r="BK198"/>
  <c r="J184"/>
  <c r="J156"/>
  <c r="BK145"/>
  <c r="J126"/>
  <c r="J109"/>
  <c r="J93"/>
  <c r="BK380"/>
  <c r="BK372"/>
  <c r="BK353"/>
  <c r="BK346"/>
  <c r="BK328"/>
  <c r="J309"/>
  <c r="BK282"/>
  <c r="BK272"/>
  <c r="J260"/>
  <c r="J252"/>
  <c r="J236"/>
  <c r="J224"/>
  <c r="J202"/>
  <c r="J199"/>
  <c r="J191"/>
  <c r="J177"/>
  <c r="J165"/>
  <c r="J140"/>
  <c r="BK126"/>
  <c r="BK114"/>
  <c r="BK93"/>
  <c i="3" r="BK295"/>
  <c r="J285"/>
  <c r="J262"/>
  <c r="J228"/>
  <c r="J209"/>
  <c r="BK193"/>
  <c r="BK180"/>
  <c r="BK157"/>
  <c r="BK151"/>
  <c r="J126"/>
  <c r="J109"/>
  <c r="BK103"/>
  <c r="J314"/>
  <c r="BK308"/>
  <c r="J289"/>
  <c r="BK285"/>
  <c r="BK252"/>
  <c r="BK228"/>
  <c r="BK209"/>
  <c r="J189"/>
  <c r="BK168"/>
  <c r="J157"/>
  <c r="BK131"/>
  <c r="BK126"/>
  <c r="J103"/>
  <c r="BK98"/>
  <c i="4" r="J91"/>
  <c r="J87"/>
  <c r="BK87"/>
  <c i="2" r="BK424"/>
  <c r="BK400"/>
  <c r="J372"/>
  <c r="J353"/>
  <c r="J328"/>
  <c r="J295"/>
  <c r="J262"/>
  <c r="J241"/>
  <c r="BK191"/>
  <c r="BK128"/>
  <c r="J424"/>
  <c r="BK406"/>
  <c r="BK359"/>
  <c r="BK301"/>
  <c r="BK261"/>
  <c r="BK228"/>
  <c r="J151"/>
  <c r="BK101"/>
  <c i="3" r="J301"/>
  <c r="BK236"/>
  <c r="J168"/>
  <c r="BK111"/>
  <c r="J295"/>
  <c r="BK217"/>
  <c r="J151"/>
  <c r="BK106"/>
  <c i="4" r="BK91"/>
  <c i="2" r="BK264"/>
  <c r="J244"/>
  <c r="J203"/>
  <c r="J190"/>
  <c r="J174"/>
  <c r="BK140"/>
  <c r="J114"/>
  <c r="BK393"/>
  <c r="J365"/>
  <c r="BK334"/>
  <c r="J297"/>
  <c r="BK262"/>
  <c r="BK244"/>
  <c r="BK203"/>
  <c r="J194"/>
  <c r="BK171"/>
  <c r="J145"/>
  <c r="BK109"/>
  <c i="3" r="BK312"/>
  <c r="BK265"/>
  <c r="BK226"/>
  <c r="BK184"/>
  <c r="J164"/>
  <c r="J131"/>
  <c r="BK120"/>
  <c r="J98"/>
  <c r="J304"/>
  <c r="J265"/>
  <c r="J226"/>
  <c r="J193"/>
  <c r="BK164"/>
  <c r="BK147"/>
  <c r="BK109"/>
  <c i="4" r="J106"/>
  <c r="J101"/>
  <c i="2" r="J426"/>
  <c r="J406"/>
  <c r="J389"/>
  <c r="BK365"/>
  <c r="BK339"/>
  <c r="BK309"/>
  <c r="J278"/>
  <c r="BK260"/>
  <c r="BK215"/>
  <c r="BK165"/>
  <c r="BK96"/>
  <c r="J419"/>
  <c r="BK389"/>
  <c r="BK317"/>
  <c r="BK278"/>
  <c r="BK251"/>
  <c r="J198"/>
  <c r="BK135"/>
  <c r="J90"/>
  <c i="3" r="BK272"/>
  <c r="J203"/>
  <c r="J154"/>
  <c r="BK314"/>
  <c r="BK279"/>
  <c r="J184"/>
  <c r="BK160"/>
  <c r="J111"/>
  <c i="4" r="BK106"/>
  <c i="2" r="J282"/>
  <c r="BK252"/>
  <c r="J228"/>
  <c r="BK194"/>
  <c r="J171"/>
  <c r="J135"/>
  <c r="J101"/>
  <c i="1" r="AS54"/>
  <c i="2" r="J286"/>
  <c r="J264"/>
  <c r="J247"/>
  <c r="BK219"/>
  <c r="BK184"/>
  <c r="BK156"/>
  <c r="J128"/>
  <c r="J96"/>
  <c i="3" r="BK304"/>
  <c r="J279"/>
  <c r="J244"/>
  <c r="J199"/>
  <c r="BK167"/>
  <c r="BK140"/>
  <c r="BK115"/>
  <c r="BK91"/>
  <c r="BK301"/>
  <c r="J272"/>
  <c r="BK244"/>
  <c r="BK203"/>
  <c r="J180"/>
  <c r="BK154"/>
  <c r="J115"/>
  <c i="4" r="BK101"/>
  <c r="J96"/>
  <c i="2" l="1" r="BK89"/>
  <c r="J89"/>
  <c r="J61"/>
  <c r="P89"/>
  <c r="T89"/>
  <c r="BK113"/>
  <c r="J113"/>
  <c r="J62"/>
  <c r="R113"/>
  <c r="BK134"/>
  <c r="J134"/>
  <c r="J63"/>
  <c r="P134"/>
  <c r="R134"/>
  <c r="T134"/>
  <c r="P183"/>
  <c r="T183"/>
  <c r="P392"/>
  <c r="T392"/>
  <c r="P423"/>
  <c r="R423"/>
  <c i="3" r="P90"/>
  <c r="T90"/>
  <c r="BK102"/>
  <c r="J102"/>
  <c r="J62"/>
  <c r="R102"/>
  <c r="T102"/>
  <c r="P114"/>
  <c r="R114"/>
  <c r="BK150"/>
  <c r="J150"/>
  <c r="J65"/>
  <c r="P150"/>
  <c r="R150"/>
  <c r="T150"/>
  <c r="P163"/>
  <c r="T163"/>
  <c r="P288"/>
  <c r="R288"/>
  <c r="BK311"/>
  <c r="J311"/>
  <c r="J68"/>
  <c r="P311"/>
  <c r="T311"/>
  <c i="4" r="P86"/>
  <c r="P85"/>
  <c r="P84"/>
  <c i="1" r="AU57"/>
  <c i="4" r="R86"/>
  <c r="R85"/>
  <c r="R84"/>
  <c i="2" r="R89"/>
  <c r="P113"/>
  <c r="T113"/>
  <c r="BK183"/>
  <c r="J183"/>
  <c r="J65"/>
  <c r="R183"/>
  <c r="BK392"/>
  <c r="J392"/>
  <c r="J66"/>
  <c r="R392"/>
  <c r="BK423"/>
  <c r="J423"/>
  <c r="J67"/>
  <c r="T423"/>
  <c i="3" r="BK90"/>
  <c r="J90"/>
  <c r="J61"/>
  <c r="R90"/>
  <c r="P102"/>
  <c r="BK114"/>
  <c r="J114"/>
  <c r="J63"/>
  <c r="T114"/>
  <c r="BK163"/>
  <c r="J163"/>
  <c r="J66"/>
  <c r="R163"/>
  <c r="BK288"/>
  <c r="J288"/>
  <c r="J67"/>
  <c r="T288"/>
  <c r="R311"/>
  <c i="4" r="BK86"/>
  <c r="J86"/>
  <c r="J61"/>
  <c r="T86"/>
  <c r="T85"/>
  <c r="T84"/>
  <c i="2" r="BK176"/>
  <c r="J176"/>
  <c r="J64"/>
  <c i="3" r="BK146"/>
  <c r="J146"/>
  <c r="J64"/>
  <c i="4" r="BK95"/>
  <c r="J95"/>
  <c r="J62"/>
  <c r="BK100"/>
  <c r="J100"/>
  <c r="J63"/>
  <c r="BK105"/>
  <c r="J105"/>
  <c r="J64"/>
  <c r="J52"/>
  <c r="F81"/>
  <c r="BE87"/>
  <c r="BE91"/>
  <c r="BE101"/>
  <c r="E48"/>
  <c r="BE96"/>
  <c r="BE106"/>
  <c i="3" r="E48"/>
  <c r="F85"/>
  <c r="BE91"/>
  <c r="BE98"/>
  <c r="BE103"/>
  <c r="BE106"/>
  <c r="BE120"/>
  <c r="BE126"/>
  <c r="BE147"/>
  <c r="BE151"/>
  <c r="BE157"/>
  <c r="BE167"/>
  <c r="BE184"/>
  <c r="BE199"/>
  <c r="BE203"/>
  <c r="BE209"/>
  <c r="BE226"/>
  <c r="BE244"/>
  <c r="BE252"/>
  <c r="BE265"/>
  <c r="BE272"/>
  <c r="BE285"/>
  <c r="BE295"/>
  <c r="BE301"/>
  <c r="BE308"/>
  <c r="BE312"/>
  <c r="BE314"/>
  <c r="J52"/>
  <c r="BE109"/>
  <c r="BE111"/>
  <c r="BE115"/>
  <c r="BE131"/>
  <c r="BE140"/>
  <c r="BE154"/>
  <c r="BE160"/>
  <c r="BE164"/>
  <c r="BE168"/>
  <c r="BE180"/>
  <c r="BE189"/>
  <c r="BE193"/>
  <c r="BE217"/>
  <c r="BE228"/>
  <c r="BE236"/>
  <c r="BE262"/>
  <c r="BE279"/>
  <c r="BE289"/>
  <c r="BE304"/>
  <c i="2" r="J52"/>
  <c r="F55"/>
  <c r="BE90"/>
  <c r="BE96"/>
  <c r="BE101"/>
  <c r="BE128"/>
  <c r="BE151"/>
  <c r="BE171"/>
  <c r="BE177"/>
  <c r="BE184"/>
  <c r="BE190"/>
  <c r="BE202"/>
  <c r="BE215"/>
  <c r="BE224"/>
  <c r="BE236"/>
  <c r="BE241"/>
  <c r="BE247"/>
  <c r="BE252"/>
  <c r="BE260"/>
  <c r="BE264"/>
  <c r="BE297"/>
  <c r="BE309"/>
  <c r="BE317"/>
  <c r="BE328"/>
  <c r="BE339"/>
  <c r="BE346"/>
  <c r="BE365"/>
  <c r="BE368"/>
  <c r="BE372"/>
  <c r="BE380"/>
  <c r="BE389"/>
  <c r="BE406"/>
  <c r="BE419"/>
  <c r="BE424"/>
  <c r="E48"/>
  <c r="BE93"/>
  <c r="BE109"/>
  <c r="BE114"/>
  <c r="BE120"/>
  <c r="BE126"/>
  <c r="BE135"/>
  <c r="BE140"/>
  <c r="BE145"/>
  <c r="BE156"/>
  <c r="BE165"/>
  <c r="BE174"/>
  <c r="BE191"/>
  <c r="BE194"/>
  <c r="BE198"/>
  <c r="BE199"/>
  <c r="BE203"/>
  <c r="BE219"/>
  <c r="BE228"/>
  <c r="BE244"/>
  <c r="BE251"/>
  <c r="BE261"/>
  <c r="BE262"/>
  <c r="BE265"/>
  <c r="BE272"/>
  <c r="BE278"/>
  <c r="BE282"/>
  <c r="BE286"/>
  <c r="BE295"/>
  <c r="BE301"/>
  <c r="BE334"/>
  <c r="BE353"/>
  <c r="BE359"/>
  <c r="BE393"/>
  <c r="BE400"/>
  <c r="BE412"/>
  <c r="BE426"/>
  <c i="3" r="F37"/>
  <c i="1" r="BD56"/>
  <c i="2" r="J34"/>
  <c i="1" r="AW55"/>
  <c i="2" r="F36"/>
  <c i="1" r="BC55"/>
  <c i="4" r="J34"/>
  <c i="1" r="AW57"/>
  <c i="4" r="F35"/>
  <c i="1" r="BB57"/>
  <c i="4" r="F36"/>
  <c i="1" r="BC57"/>
  <c i="2" r="F35"/>
  <c i="1" r="BB55"/>
  <c i="4" r="F34"/>
  <c i="1" r="BA57"/>
  <c i="4" r="F37"/>
  <c i="1" r="BD57"/>
  <c i="2" r="F34"/>
  <c i="1" r="BA55"/>
  <c i="3" r="F34"/>
  <c i="1" r="BA56"/>
  <c i="3" r="F35"/>
  <c i="1" r="BB56"/>
  <c i="2" r="F37"/>
  <c i="1" r="BD55"/>
  <c i="3" r="F36"/>
  <c i="1" r="BC56"/>
  <c i="3" r="J34"/>
  <c i="1" r="AW56"/>
  <c i="2" l="1" r="R88"/>
  <c r="R87"/>
  <c i="3" r="T89"/>
  <c r="T88"/>
  <c i="2" r="P88"/>
  <c r="P87"/>
  <c i="1" r="AU55"/>
  <c i="3" r="R89"/>
  <c r="R88"/>
  <c r="P89"/>
  <c r="P88"/>
  <c i="1" r="AU56"/>
  <c i="2" r="T88"/>
  <c r="T87"/>
  <c i="3" r="BK89"/>
  <c r="J89"/>
  <c r="J60"/>
  <c i="4" r="BK85"/>
  <c r="J85"/>
  <c r="J60"/>
  <c i="2" r="BK88"/>
  <c r="J88"/>
  <c r="J60"/>
  <c i="3" r="J33"/>
  <c i="1" r="AV56"/>
  <c r="AT56"/>
  <c i="2" r="F33"/>
  <c i="1" r="AZ55"/>
  <c i="2" r="J33"/>
  <c i="1" r="AV55"/>
  <c r="AT55"/>
  <c i="4" r="F33"/>
  <c i="1" r="AZ57"/>
  <c r="BC54"/>
  <c r="W32"/>
  <c r="BD54"/>
  <c r="W33"/>
  <c r="BB54"/>
  <c r="W31"/>
  <c i="3" r="F33"/>
  <c i="1" r="AZ56"/>
  <c i="4" r="J33"/>
  <c i="1" r="AV57"/>
  <c r="AT57"/>
  <c r="BA54"/>
  <c r="W30"/>
  <c i="2" l="1" r="BK87"/>
  <c r="J87"/>
  <c i="3" r="BK88"/>
  <c r="J88"/>
  <c r="J59"/>
  <c i="4" r="BK84"/>
  <c r="J84"/>
  <c r="J59"/>
  <c i="1" r="AU54"/>
  <c r="AZ54"/>
  <c r="W29"/>
  <c r="AX54"/>
  <c i="2" r="J30"/>
  <c i="1" r="AG55"/>
  <c r="AY54"/>
  <c r="AW54"/>
  <c r="AK30"/>
  <c i="2" l="1" r="J39"/>
  <c r="J59"/>
  <c i="1" r="AN55"/>
  <c i="4" r="J30"/>
  <c i="1" r="AG57"/>
  <c i="3" r="J30"/>
  <c i="1" r="AG56"/>
  <c r="AV54"/>
  <c r="AK29"/>
  <c i="4" l="1" r="J39"/>
  <c i="3" r="J39"/>
  <c i="1" r="AN56"/>
  <c r="AN57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<sst xmlns="http://schemas.openxmlformats.org/spreadsheetml/2006/main">
  <si>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</si>
  <si>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</si>
  <si>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</si>
  <si>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</si>
  <si>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</si>
  <si>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{348abf01-4c36-40d4-9f7c-a8a6803ef3a9}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</si>
  <si>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</si>
  <si>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</si>
  <si>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</si>
  <si>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</si>
  <si>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</si>
  <si>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</si>
  <si>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</si>
  <si>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</si>
  <si>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</si>
  <si>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</si>
  <si>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</si>
  <si>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II/605 VELKÉ DVORCE - PŘIMDA, OPRAVA</t>
  </si>
  <si>
    <t>KSO:</t>
  </si>
  <si>
    <t/>
  </si>
  <si>
    <t>CC-CZ:</t>
  </si>
  <si>
    <t>Místo:</t>
  </si>
  <si>
    <t>Velké Dvorce, Přimda</t>
  </si>
  <si>
    <t>Datum:</t>
  </si>
  <si>
    <t>30. 11. 2022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</si>
  <si>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</si>
  <si>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</si>
  <si>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</si>
  <si>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</si>
  <si>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</si>
  <si>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</si>
  <si>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</si>
  <si>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</si>
  <si>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</si>
  <si>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</si>
  <si>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</si>
  <si>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</si>
  <si>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</si>
  <si>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</si>
  <si>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</si>
  <si>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</si>
  <si>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</si>
  <si>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</si>
  <si>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</si>
  <si>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</si>
  <si>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</si>
  <si>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</si>
  <si>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</si>
  <si>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</si>
  <si>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</si>
  <si>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</si>
  <si>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</si>
  <si>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</si>
  <si>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</si>
  <si>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</si>
  <si>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</si>
  <si>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</si>
  <si>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</si>
  <si>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</si>
  <si>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</si>
  <si>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</si>
  <si>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</si>
  <si>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</si>
  <si>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</si>
  <si>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</si>
  <si>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</si>
  <si>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</si>
  <si>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</si>
  <si>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</si>
  <si>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</si>
  <si>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</si>
  <si>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</si>
  <si>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</si>
  <si>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</si>
  <si>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</si>
  <si>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</si>
  <si>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</si>
  <si>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</si>
  <si>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Velké Dvorce - Přimda</t>
  </si>
  <si>
    <t>STA</t>
  </si>
  <si>
    <t>1</t>
  </si>
  <si>
    <t>{a3f60ba6-9ecc-4a1b-b7a3-b4c69848a0c7}</t>
  </si>
  <si>
    <t>822 23 72</t>
  </si>
  <si>
    <t>2</t>
  </si>
  <si>
    <t>102</t>
  </si>
  <si>
    <t>Průtah Přimda</t>
  </si>
  <si>
    <t>{dac486d9-fc07-427a-b477-c541f7084d7c}</t>
  </si>
  <si>
    <t>901</t>
  </si>
  <si>
    <t>Vedlejší rozpočtové náklady</t>
  </si>
  <si>
    <t>{11c69389-4205-4aba-b90d-6024056f1330}</t>
  </si>
  <si>
    <t>KRYCÍ LIST SOUPISU PRACÍ</t>
  </si>
  <si>
    <t>Objekt:</t>
  </si>
  <si>
    <t>101 - Velké Dvorce - Přimda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</si>
  <si>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</si>
  <si>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</si>
  <si>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</si>
  <si>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</si>
  <si>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</si>
  <si>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</si>
  <si>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</si>
  <si>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</si>
  <si>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</si>
  <si>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</si>
  <si>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</si>
  <si>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</si>
  <si>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</si>
  <si>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</si>
  <si>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</si>
  <si>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</si>
  <si>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</si>
  <si>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</si>
  <si>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</si>
  <si>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</si>
  <si>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</si>
  <si>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</si>
  <si>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</si>
  <si>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</si>
  <si>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</si>
  <si>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</si>
  <si>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</si>
  <si>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</si>
  <si>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</si>
  <si>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</si>
  <si>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</si>
  <si>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</si>
  <si>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m2</t>
  </si>
  <si>
    <t>CS ÚRS 2023 01</t>
  </si>
  <si>
    <t>4</t>
  </si>
  <si>
    <t>2026414898</t>
  </si>
  <si>
    <t>Online PSC</t>
  </si>
  <si>
    <t>https://podminky.urs.cz/item/CS_URS_2023_01/113106134</t>
  </si>
  <si>
    <t>VV</t>
  </si>
  <si>
    <t>"SJEZDY" 25</t>
  </si>
  <si>
    <t>113154122</t>
  </si>
  <si>
    <t>Frézování živičného podkladu nebo krytu s naložením na dopravní prostředek plochy do 500 m2 bez překážek v trase pruhu šířky přes 0,5 m do 1 m, tloušťky vrstvy 40 mm</t>
  </si>
  <si>
    <t>1596214226</t>
  </si>
  <si>
    <t>https://podminky.urs.cz/item/CS_URS_2023_01/113154122</t>
  </si>
  <si>
    <t>"KŘIŽOVATKY, SJEZDY" 495</t>
  </si>
  <si>
    <t>3</t>
  </si>
  <si>
    <t>113154123</t>
  </si>
  <si>
    <t>Frézování živičného podkladu nebo krytu s naložením na dopravní prostředek plochy do 500 m2 bez překážek v trase pruhu šířky přes 0,5 m do 1 m, tloušťky vrstvy 50 mm</t>
  </si>
  <si>
    <t>546804793</t>
  </si>
  <si>
    <t>https://podminky.urs.cz/item/CS_URS_2023_01/113154123</t>
  </si>
  <si>
    <t>"OPRAVA NEÚNOSNÝCH MÍST"</t>
  </si>
  <si>
    <t>"předpoklad" 1150</t>
  </si>
  <si>
    <t>"(upřesní investor po provedeném frézování)"</t>
  </si>
  <si>
    <t>113154124</t>
  </si>
  <si>
    <t>Frézování živičného podkladu nebo krytu s naložením na dopravní prostředek plochy do 500 m2 bez překážek v trase pruhu šířky přes 0,5 m do 1 m, tloušťky vrstvy 100 mm</t>
  </si>
  <si>
    <t>383267179</t>
  </si>
  <si>
    <t>https://podminky.urs.cz/item/CS_URS_2023_01/113154124</t>
  </si>
  <si>
    <t>"KOMUNIKACE"</t>
  </si>
  <si>
    <t>"ZÚ km 0,000 00" 7,5*5</t>
  </si>
  <si>
    <t>"KÚ km 2,168 00" 7,5*5</t>
  </si>
  <si>
    <t>"(pro vyrovnání výškové diference)"</t>
  </si>
  <si>
    <t>Součet</t>
  </si>
  <si>
    <t>5</t>
  </si>
  <si>
    <t>113154432</t>
  </si>
  <si>
    <t>Frézování živičného podkladu nebo krytu s naložením na dopravní prostředek plochy přes 10 000 m2 bez překážek v trase pruhu šířky do 2 m, tloušťky vrstvy 40 mm</t>
  </si>
  <si>
    <t>-1104137231</t>
  </si>
  <si>
    <t>https://podminky.urs.cz/item/CS_URS_2023_01/113154432</t>
  </si>
  <si>
    <t>"km 0,000 00 - 2,168 00" 22990</t>
  </si>
  <si>
    <t>Svislé a kompletní konstrukce</t>
  </si>
  <si>
    <t>6</t>
  </si>
  <si>
    <t>317321017</t>
  </si>
  <si>
    <t>Římsy opěrných zdí a valů z betonu železového tř. C 25/30</t>
  </si>
  <si>
    <t>m3</t>
  </si>
  <si>
    <t>1257050144</t>
  </si>
  <si>
    <t>https://podminky.urs.cz/item/CS_URS_2023_01/317321017</t>
  </si>
  <si>
    <t>"km 1,068 03 P" 0,8*9,2*0,15</t>
  </si>
  <si>
    <t>"km 1,422 15 P" 0,6*2,5*0,15</t>
  </si>
  <si>
    <t>"km 1,588 71 P" 0,5*2,5*0,15</t>
  </si>
  <si>
    <t>7</t>
  </si>
  <si>
    <t>317353111</t>
  </si>
  <si>
    <t>Bednění říms opěrných zdí a valů jakéhokoliv tvaru přímých, zalomených nebo jinak zakřivených zřízení</t>
  </si>
  <si>
    <t>-389532614</t>
  </si>
  <si>
    <t>https://podminky.urs.cz/item/CS_URS_2023_01/317353111</t>
  </si>
  <si>
    <t>"km 1,068 03 P" (0,8*0,15)*2 + (9,2*0,15)*2</t>
  </si>
  <si>
    <t>"km 1,422 15 P" (0,6*0,15)*2 + (2,5*0,15)*2</t>
  </si>
  <si>
    <t>"km 1,588 71 P" (0,5*0,15)*2 + (2,5*0,15)*2</t>
  </si>
  <si>
    <t>8</t>
  </si>
  <si>
    <t>317353112</t>
  </si>
  <si>
    <t>Bednění říms opěrných zdí a valů jakéhokoliv tvaru přímých, zalomených nebo jinak zakřivených odstranění</t>
  </si>
  <si>
    <t>594969017</t>
  </si>
  <si>
    <t>https://podminky.urs.cz/item/CS_URS_2023_01/317353112</t>
  </si>
  <si>
    <t>9</t>
  </si>
  <si>
    <t>317361016</t>
  </si>
  <si>
    <t>Výztuž říms opěrných zdí a valů z oceli 10 505 (R) nebo BSt 500</t>
  </si>
  <si>
    <t>t</t>
  </si>
  <si>
    <t>-498165586</t>
  </si>
  <si>
    <t>https://podminky.urs.cz/item/CS_URS_2023_01/317361016</t>
  </si>
  <si>
    <t>"km 1,068 03 P" 0,06</t>
  </si>
  <si>
    <t>"km 1,422 15 P" 0,02</t>
  </si>
  <si>
    <t>"km 1,588 71 P" 0,02</t>
  </si>
  <si>
    <t>Komunikace pozemní</t>
  </si>
  <si>
    <t>10</t>
  </si>
  <si>
    <t>565135101</t>
  </si>
  <si>
    <t>Asfaltový beton vrstva podkladní ACP 16 (obalované kamenivo střednězrnné - OKS) s rozprostřením a zhutněním v pruhu šířky do 1,5 m, po zhutnění tl. 50 mm</t>
  </si>
  <si>
    <t>2122684774</t>
  </si>
  <si>
    <t>https://podminky.urs.cz/item/CS_URS_2023_01/565135101</t>
  </si>
  <si>
    <t>11</t>
  </si>
  <si>
    <t>565999999.R</t>
  </si>
  <si>
    <t>Podklad z asf. směsi VMT 22 (20/30) tl 100 mm</t>
  </si>
  <si>
    <t>-533491021</t>
  </si>
  <si>
    <t>12</t>
  </si>
  <si>
    <t>569931132</t>
  </si>
  <si>
    <t>Zpevnění krajnic nebo komunikací pro pěší s rozprostřením a zhutněním, po zhutnění asfaltovým recyklátem tl. 100 mm</t>
  </si>
  <si>
    <t>1353756968</t>
  </si>
  <si>
    <t>https://podminky.urs.cz/item/CS_URS_2023_01/569931132</t>
  </si>
  <si>
    <t>"průměrná šířka krajnice 0,5 m"</t>
  </si>
  <si>
    <t>"km 0,000 00 - 2,168 00 P" 2130*0,5</t>
  </si>
  <si>
    <t>"km 0,000 00 - 2,168 00 L" 2060*0,5</t>
  </si>
  <si>
    <t>13</t>
  </si>
  <si>
    <t>572531121</t>
  </si>
  <si>
    <t>Vyspravení trhlin dosavadního krytu asfaltovou sanační hmotou ošetření trhlin šířky do 20 mm</t>
  </si>
  <si>
    <t>m</t>
  </si>
  <si>
    <t>673196823</t>
  </si>
  <si>
    <t>https://podminky.urs.cz/item/CS_URS_2023_01/572531121</t>
  </si>
  <si>
    <t>"OPRAVA TRHLIN A SPÁR (dle TP 115)"</t>
  </si>
  <si>
    <t>"předpoklad" 720</t>
  </si>
  <si>
    <t>"(bude upřesněno investorem po provedeném frézování)"</t>
  </si>
  <si>
    <t>14</t>
  </si>
  <si>
    <t>573211107</t>
  </si>
  <si>
    <t>Postřik spojovací PS bez posypu kamenivem z asfaltu silničního, v množství 0,30 kg/m2</t>
  </si>
  <si>
    <t>1536485034</t>
  </si>
  <si>
    <t>https://podminky.urs.cz/item/CS_URS_2023_01/573211107</t>
  </si>
  <si>
    <t>"km 0,000 00 - 2,168 00" 22990*2</t>
  </si>
  <si>
    <t>"KŘIŽOVATKY, SJEZDY" 495*2</t>
  </si>
  <si>
    <t>576133221</t>
  </si>
  <si>
    <t>Asfaltový koberec mastixový SMA 11 (AKMS) s rozprostřením a se zhutněním v pruhu šířky přes 3 m, po zhutnění tl. 40 mm, se zaválcováním předobaleného kameniva fr. 2/4 v množství 1,5 kg/m2</t>
  </si>
  <si>
    <t>1456318442</t>
  </si>
  <si>
    <t>https://podminky.urs.cz/item/CS_URS_2023_01/576133221</t>
  </si>
  <si>
    <t>16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</si>
  <si>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</si>
  <si>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</si>
  <si>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-1669038143</t>
  </si>
  <si>
    <t>https://podminky.urs.cz/item/CS_URS_2023_01/596211210</t>
  </si>
  <si>
    <t>17</t>
  </si>
  <si>
    <t>M</t>
  </si>
  <si>
    <t>59245013</t>
  </si>
  <si>
    <t>dlažba zámková tvaru I 200x165x80mm přírodní (získána v trase)</t>
  </si>
  <si>
    <t>-1471952168</t>
  </si>
  <si>
    <t>25*1,03 'Přepočtené koeficientem množství</t>
  </si>
  <si>
    <t>Úpravy povrchů, podlahy a osazování výplní</t>
  </si>
  <si>
    <t>18</t>
  </si>
  <si>
    <t>628195001</t>
  </si>
  <si>
    <t>Očištění zdiva nebo betonu zdí a valů před započetím oprav ručně</t>
  </si>
  <si>
    <t>-1672820264</t>
  </si>
  <si>
    <t>https://podminky.urs.cz/item/CS_URS_2023_01/628195001</t>
  </si>
  <si>
    <t>"km 1,068 03 P" 0,8*9,2</t>
  </si>
  <si>
    <t>"km 1,422 15 P" 0,6*2,5</t>
  </si>
  <si>
    <t>"km 1,588 71 P" 0,5*2,5</t>
  </si>
  <si>
    <t>Ostatní konstrukce a práce, bourání</t>
  </si>
  <si>
    <t>19</t>
  </si>
  <si>
    <t>911121111</t>
  </si>
  <si>
    <t>Montáž zábradlí ocelového přichyceného vruty do betonového podkladu</t>
  </si>
  <si>
    <t>-131322118</t>
  </si>
  <si>
    <t>https://podminky.urs.cz/item/CS_URS_2023_01/911121111</t>
  </si>
  <si>
    <t>"km 1,068 03 P" 9</t>
  </si>
  <si>
    <t>"km 1,422 15 P" 2,5</t>
  </si>
  <si>
    <t>"km 1,588 71 P" 2,5</t>
  </si>
  <si>
    <t>20</t>
  </si>
  <si>
    <t>55391999.R</t>
  </si>
  <si>
    <t>ocelové mostní zábradlí se svislou výplní, výšky 1100 mm, pozinkované</t>
  </si>
  <si>
    <t>-1210823797</t>
  </si>
  <si>
    <t>911331141</t>
  </si>
  <si>
    <t>Silniční svodidlo ocelové se zaberaněním sloupků jednostranné úroveň zádržnosti H2 vzdálenosti sloupků do 2 m</t>
  </si>
  <si>
    <t>-647735799</t>
  </si>
  <si>
    <t>https://podminky.urs.cz/item/CS_URS_2023_01/911331141</t>
  </si>
  <si>
    <t>"km 1,530 41 - 1,780 22 L" 260</t>
  </si>
  <si>
    <t>22</t>
  </si>
  <si>
    <t>912211121</t>
  </si>
  <si>
    <t>Montáž směrového sloupku plastového s odrazkou přišroubováním na svodidlo</t>
  </si>
  <si>
    <t>kus</t>
  </si>
  <si>
    <t>1576338098</t>
  </si>
  <si>
    <t>https://podminky.urs.cz/item/CS_URS_2023_01/912211121</t>
  </si>
  <si>
    <t>"km 1,530 41 - 1,780 22 L"</t>
  </si>
  <si>
    <t>"předpoklad" 30</t>
  </si>
  <si>
    <t>23</t>
  </si>
  <si>
    <t>40445153</t>
  </si>
  <si>
    <t>sloupek svodidlový plastový</t>
  </si>
  <si>
    <t>-779345811</t>
  </si>
  <si>
    <t>24</t>
  </si>
  <si>
    <t>912311111</t>
  </si>
  <si>
    <t>Montáž odrazek na svodidla ocelová</t>
  </si>
  <si>
    <t>-292726268</t>
  </si>
  <si>
    <t>https://podminky.urs.cz/item/CS_URS_2023_01/912311111</t>
  </si>
  <si>
    <t>"předpoklad" 152</t>
  </si>
  <si>
    <t>25</t>
  </si>
  <si>
    <t>40445175</t>
  </si>
  <si>
    <t>odrazka na svodidla V.1.B</t>
  </si>
  <si>
    <t>437485015</t>
  </si>
  <si>
    <t>26</t>
  </si>
  <si>
    <t>913121111</t>
  </si>
  <si>
    <t>Montáž a demontáž dočasných dopravních značek kompletních značek vč. podstavce a sloupku základních</t>
  </si>
  <si>
    <t>-1346110480</t>
  </si>
  <si>
    <t>https://podminky.urs.cz/item/CS_URS_2023_01/913121111</t>
  </si>
  <si>
    <t>"viz příloha PD - Dopravní opatření během stavby"</t>
  </si>
  <si>
    <t>"A 15" 6</t>
  </si>
  <si>
    <t>"B 21a" 4</t>
  </si>
  <si>
    <t>"B 21b" 4</t>
  </si>
  <si>
    <t>"A 6b" 2</t>
  </si>
  <si>
    <t>"B 20a" 4</t>
  </si>
  <si>
    <t>"A 7a" 4</t>
  </si>
  <si>
    <t>"B 26" 2</t>
  </si>
  <si>
    <t>"E 4" 4</t>
  </si>
  <si>
    <t>27</t>
  </si>
  <si>
    <t>913121211</t>
  </si>
  <si>
    <t>Montáž a demontáž dočasných dopravních značek Příplatek za první a každý další den použití dočasných dopravních značek k ceně 12-1111</t>
  </si>
  <si>
    <t>515099217</t>
  </si>
  <si>
    <t>https://podminky.urs.cz/item/CS_URS_2023_01/913121211</t>
  </si>
  <si>
    <t>"předpokládaná doba výstavby cca 60 dní"</t>
  </si>
  <si>
    <t>60*30</t>
  </si>
  <si>
    <t>28</t>
  </si>
  <si>
    <t>913311111</t>
  </si>
  <si>
    <t>Montáž a demontáž dočasných dopravních vodících zařízení kužele reflexního, výšky 600 mm</t>
  </si>
  <si>
    <t>673475125</t>
  </si>
  <si>
    <t>https://podminky.urs.cz/item/CS_URS_2023_01/913311111</t>
  </si>
  <si>
    <t>"Z 1" 40</t>
  </si>
  <si>
    <t>"(předpoklad)"</t>
  </si>
  <si>
    <t>29</t>
  </si>
  <si>
    <t>913311211</t>
  </si>
  <si>
    <t>Montáž a demontáž dočasných dopravních vodících zařízení Příplatek za první a každý další den použití dočasných dopravních vodících zařízení k ceně 31-1111</t>
  </si>
  <si>
    <t>1110714627</t>
  </si>
  <si>
    <t>https://podminky.urs.cz/item/CS_URS_2023_01/913311211</t>
  </si>
  <si>
    <t>"předpokládaná doba provádění VDZ cca 20 dní"</t>
  </si>
  <si>
    <t>20*40</t>
  </si>
  <si>
    <t>30</t>
  </si>
  <si>
    <t>914111111</t>
  </si>
  <si>
    <t>Montáž svislé dopravní značky základní velikosti do 1 m2 objímkami na sloupky nebo konzoly</t>
  </si>
  <si>
    <t>-117723938</t>
  </si>
  <si>
    <t>https://podminky.urs.cz/item/CS_URS_2023_01/914111111</t>
  </si>
  <si>
    <t>"výměna stáv. svislého DZ v trase"</t>
  </si>
  <si>
    <t>"A 2b" 1</t>
  </si>
  <si>
    <t>"A 8" 1</t>
  </si>
  <si>
    <t>"E 6" 1</t>
  </si>
  <si>
    <t>"Z 3" 8</t>
  </si>
  <si>
    <t>31</t>
  </si>
  <si>
    <t>40445600</t>
  </si>
  <si>
    <t>výstražné dopravní značky A1-A30, A33 700mm</t>
  </si>
  <si>
    <t>753069732</t>
  </si>
  <si>
    <t>"viz položka montáž"</t>
  </si>
  <si>
    <t>32</t>
  </si>
  <si>
    <t>40445647</t>
  </si>
  <si>
    <t>dodatkové tabulky E1, E2a,b , E6, E9, E10 E12c, E17 500x500mm</t>
  </si>
  <si>
    <t>1707682764</t>
  </si>
  <si>
    <t>33</t>
  </si>
  <si>
    <t>40445641</t>
  </si>
  <si>
    <t>informativní značky směrové Z3 500x500mm - fluorescenční podklad</t>
  </si>
  <si>
    <t>-515944648</t>
  </si>
  <si>
    <t>34</t>
  </si>
  <si>
    <t>914111121</t>
  </si>
  <si>
    <t>Montáž svislé dopravní značky základní velikosti do 2 m2 objímkami na sloupky nebo konzoly</t>
  </si>
  <si>
    <t>1457357439</t>
  </si>
  <si>
    <t>https://podminky.urs.cz/item/CS_URS_2023_01/914111121</t>
  </si>
  <si>
    <t>"IP 18a" 1</t>
  </si>
  <si>
    <t>35</t>
  </si>
  <si>
    <t>40445627</t>
  </si>
  <si>
    <t>informativní značky provozní IP14-IP29, IP31 1000x1500mm</t>
  </si>
  <si>
    <t>-950570964</t>
  </si>
  <si>
    <t>36</t>
  </si>
  <si>
    <t>914511112</t>
  </si>
  <si>
    <t>Montáž sloupku dopravních značek délky do 3,5 m do hliníkové patky pro sloupek D 60 mm</t>
  </si>
  <si>
    <t>122744805</t>
  </si>
  <si>
    <t>https://podminky.urs.cz/item/CS_URS_2023_01/914511112</t>
  </si>
  <si>
    <t>"IP 18a" 2</t>
  </si>
  <si>
    <t>"A 8 + E 6" 1</t>
  </si>
  <si>
    <t>37</t>
  </si>
  <si>
    <t>40445225</t>
  </si>
  <si>
    <t>sloupek pro dopravní značku Zn D 60mm v 3,5m</t>
  </si>
  <si>
    <t>-1889980541</t>
  </si>
  <si>
    <t>38</t>
  </si>
  <si>
    <t>40445240</t>
  </si>
  <si>
    <t>patka pro sloupek Al D 60mm</t>
  </si>
  <si>
    <t>-2081654477</t>
  </si>
  <si>
    <t>39</t>
  </si>
  <si>
    <t>40445256</t>
  </si>
  <si>
    <t>svorka upínací na sloupek dopravní značky D 60mm</t>
  </si>
  <si>
    <t>491225071</t>
  </si>
  <si>
    <t>12*2 'Přepočtené koeficientem množství</t>
  </si>
  <si>
    <t>40</t>
  </si>
  <si>
    <t>40445253</t>
  </si>
  <si>
    <t>víčko plastové na sloupek D 60mm</t>
  </si>
  <si>
    <t>-271765194</t>
  </si>
  <si>
    <t>41</t>
  </si>
  <si>
    <t>915211112</t>
  </si>
  <si>
    <t>Vodorovné dopravní značení stříkaným plastem dělící čára šířky 125 mm souvislá bílá retroreflexní</t>
  </si>
  <si>
    <t>-514105288</t>
  </si>
  <si>
    <t>https://podminky.urs.cz/item/CS_URS_2023_01/915211112</t>
  </si>
  <si>
    <t>"viz příloha PD - Vodorovné dopravní značení"</t>
  </si>
  <si>
    <t>"V 4" 2173+2123</t>
  </si>
  <si>
    <t>"V 1a" 383</t>
  </si>
  <si>
    <t>"V 1b" 1580*2</t>
  </si>
  <si>
    <t>42</t>
  </si>
  <si>
    <t>915211122</t>
  </si>
  <si>
    <t>Vodorovné dopravní značení stříkaným plastem dělící čára šířky 125 mm přerušovaná bílá retroreflexní</t>
  </si>
  <si>
    <t>185891126</t>
  </si>
  <si>
    <t>https://podminky.urs.cz/item/CS_URS_2023_01/915211122</t>
  </si>
  <si>
    <t>"V 2a" 1223</t>
  </si>
  <si>
    <t>"V 2b" 598</t>
  </si>
  <si>
    <t>43</t>
  </si>
  <si>
    <t>915221122</t>
  </si>
  <si>
    <t>Vodorovné dopravní značení stříkaným plastem vodící čára bílá šířky 250 mm přerušovaná retroreflexní</t>
  </si>
  <si>
    <t>-1147142878</t>
  </si>
  <si>
    <t>https://podminky.urs.cz/item/CS_URS_2023_01/915221122</t>
  </si>
  <si>
    <t>"V 2b" 43,5</t>
  </si>
  <si>
    <t>44</t>
  </si>
  <si>
    <t>915231112</t>
  </si>
  <si>
    <t>Vodorovné dopravní značení stříkaným plastem přechody pro chodce, šipky, symboly nápisy bílé retroreflexní</t>
  </si>
  <si>
    <t>-1843943727</t>
  </si>
  <si>
    <t>https://podminky.urs.cz/item/CS_URS_2023_01/915231112</t>
  </si>
  <si>
    <t>"V 9c" 5*5</t>
  </si>
  <si>
    <t>45</t>
  </si>
  <si>
    <t>915611111</t>
  </si>
  <si>
    <t>Předznačení pro vodorovné značení stříkané barvou nebo prováděné z nátěrových hmot liniové dělicí čáry, vodicí proužky</t>
  </si>
  <si>
    <t>1973008942</t>
  </si>
  <si>
    <t>https://podminky.urs.cz/item/CS_URS_2023_01/915611111</t>
  </si>
  <si>
    <t>"V 2b" 598+43,5</t>
  </si>
  <si>
    <t>46</t>
  </si>
  <si>
    <t>915621111</t>
  </si>
  <si>
    <t>Předznačení pro vodorovné značení stříkané barvou nebo prováděné z nátěrových hmot plošné šipky, symboly, nápisy</t>
  </si>
  <si>
    <t>-771858884</t>
  </si>
  <si>
    <t>https://podminky.urs.cz/item/CS_URS_2023_01/915621111</t>
  </si>
  <si>
    <t>47</t>
  </si>
  <si>
    <t>919721299.R</t>
  </si>
  <si>
    <t>Vyztužení stávajícího asfaltového povrchu geomříží ze skelných vláken s geotextilií, podélná pevnost v tahu 100 kN/m</t>
  </si>
  <si>
    <t>607275707</t>
  </si>
  <si>
    <t>"předpoklad" 720*1</t>
  </si>
  <si>
    <t>48</t>
  </si>
  <si>
    <t>919731122</t>
  </si>
  <si>
    <t>Zarovnání styčné plochy podkladu nebo krytu podél vybourané části komunikace nebo zpevněné plochy živičné tl. přes 50 do 100 mm</t>
  </si>
  <si>
    <t>1026940672</t>
  </si>
  <si>
    <t>https://podminky.urs.cz/item/CS_URS_2023_01/919731122</t>
  </si>
  <si>
    <t>"v místě napojení na stáv. asf. kryty"</t>
  </si>
  <si>
    <t>"ZÚ km 0,000 00" 7,5</t>
  </si>
  <si>
    <t>"KÚ km 2,168 00" 7,5</t>
  </si>
  <si>
    <t>"KŘIŽOVATKY, SJEZDY" 70</t>
  </si>
  <si>
    <t>49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</si>
  <si>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</si>
  <si>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</si>
  <si>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1248676075</t>
  </si>
  <si>
    <t>https://podminky.urs.cz/item/CS_URS_2023_01/919732211</t>
  </si>
  <si>
    <t>50</t>
  </si>
  <si>
    <t>919735112</t>
  </si>
  <si>
    <t>Řezání stávajícího živičného krytu nebo podkladu hloubky přes 50 do 100 mm</t>
  </si>
  <si>
    <t>1004614622</t>
  </si>
  <si>
    <t>https://podminky.urs.cz/item/CS_URS_2023_01/919735112</t>
  </si>
  <si>
    <t>51</t>
  </si>
  <si>
    <t>938132111</t>
  </si>
  <si>
    <t>Údržba svahu a svahových kuželů odstraněním nánosů a náletových dřevin v okolí říms a křídel</t>
  </si>
  <si>
    <t>856001079</t>
  </si>
  <si>
    <t>https://podminky.urs.cz/item/CS_URS_2023_01/938132111</t>
  </si>
  <si>
    <t>"km 1,068 03 P" 10</t>
  </si>
  <si>
    <t>"km 1,422 15 P" 5</t>
  </si>
  <si>
    <t>"km 1,588 71 P" 5</t>
  </si>
  <si>
    <t>52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</si>
  <si>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</si>
  <si>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</si>
  <si>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571394595</t>
  </si>
  <si>
    <t>https://podminky.urs.cz/item/CS_URS_2023_01/938902112</t>
  </si>
  <si>
    <t>"stáv. silniční příkopy v trase"</t>
  </si>
  <si>
    <t>"předpoklad" 840</t>
  </si>
  <si>
    <t>"(bude upřesněno investorem)"</t>
  </si>
  <si>
    <t>53</t>
  </si>
  <si>
    <t>938908411</t>
  </si>
  <si>
    <t>Čištění vozovek splachováním vodou povrchu podkladu nebo krytu živičného, betonového nebo dlážděného</t>
  </si>
  <si>
    <t>1344049047</t>
  </si>
  <si>
    <t>https://podminky.urs.cz/item/CS_URS_2023_01/938908411</t>
  </si>
  <si>
    <t>"po provedeném frézování"</t>
  </si>
  <si>
    <t>"KM 0,000 00 - 2,168 00" 22990</t>
  </si>
  <si>
    <t>"křižovatky, sjezdy" 495</t>
  </si>
  <si>
    <t>54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</si>
  <si>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</si>
  <si>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</si>
  <si>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-323689310</t>
  </si>
  <si>
    <t>https://podminky.urs.cz/item/CS_URS_2023_01/938909311</t>
  </si>
  <si>
    <t>55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</si>
  <si>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</si>
  <si>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</si>
  <si>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-890571338</t>
  </si>
  <si>
    <t>https://podminky.urs.cz/item/CS_URS_2023_01/938909611</t>
  </si>
  <si>
    <t>56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</si>
  <si>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</si>
  <si>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</si>
  <si>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2077078479</t>
  </si>
  <si>
    <t>https://podminky.urs.cz/item/CS_URS_2023_01/966005211</t>
  </si>
  <si>
    <t>57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</si>
  <si>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</si>
  <si>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</si>
  <si>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-1196574098</t>
  </si>
  <si>
    <t>https://podminky.urs.cz/item/CS_URS_2023_01/966005311</t>
  </si>
  <si>
    <t>58</t>
  </si>
  <si>
    <t>966005921</t>
  </si>
  <si>
    <t>Rozebrání a odstranění silničního zábradlí a ocelových svodidel s přemístěním hmot na skládku na vzdálenost do 10 m nebo s naložením na dopravní prostředek, se zásypem jam po odstraněných sloupcích a s jeho zhutněním Příplatek k ceně za odstranění směrového sloupku ze svodidla</t>
  </si>
  <si>
    <t>1222417370</t>
  </si>
  <si>
    <t>https://podminky.urs.cz/item/CS_URS_2023_01/966005921</t>
  </si>
  <si>
    <t>"km 1,530 41 - 1,780 22 L" 30</t>
  </si>
  <si>
    <t>59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</si>
  <si>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</si>
  <si>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</si>
  <si>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-1328831867</t>
  </si>
  <si>
    <t>https://podminky.urs.cz/item/CS_URS_2023_01/966006132</t>
  </si>
  <si>
    <t>"Z 3" 3</t>
  </si>
  <si>
    <t>60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</si>
  <si>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</si>
  <si>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</si>
  <si>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1385177261</t>
  </si>
  <si>
    <t>https://podminky.urs.cz/item/CS_URS_2023_01/966006211</t>
  </si>
  <si>
    <t>61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</si>
  <si>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</si>
  <si>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</si>
  <si>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-1364998764</t>
  </si>
  <si>
    <t>https://podminky.urs.cz/item/CS_URS_2023_01/979054451</t>
  </si>
  <si>
    <t>"viz položka rozebrání" 25</t>
  </si>
  <si>
    <t>997</t>
  </si>
  <si>
    <t>Přesun sutě</t>
  </si>
  <si>
    <t>62</t>
  </si>
  <si>
    <t>997221551</t>
  </si>
  <si>
    <t>Vodorovná doprava suti bez naložení, ale se složením a s hrubým urovnáním ze sypkých materiálů, na vzdálenost do 1 km</t>
  </si>
  <si>
    <t>1841797921</t>
  </si>
  <si>
    <t>https://podminky.urs.cz/item/CS_URS_2023_01/997221551</t>
  </si>
  <si>
    <t>"živičná drť" 2424</t>
  </si>
  <si>
    <t>"materiál z čištění příkopů" 163</t>
  </si>
  <si>
    <t>"materiál z čištění komunikace" 704,6</t>
  </si>
  <si>
    <t>"materiál z krajnic" 264</t>
  </si>
  <si>
    <t>63</t>
  </si>
  <si>
    <t>997221559</t>
  </si>
  <si>
    <t>Vodorovná doprava suti bez naložení, ale se složením a s hrubým urovnáním Příplatek k ceně za každý další i započatý 1 km přes 1 km</t>
  </si>
  <si>
    <t>-2041820949</t>
  </si>
  <si>
    <t>https://podminky.urs.cz/item/CS_URS_2023_01/997221559</t>
  </si>
  <si>
    <t>"na skládku SÚS PK v obci Muckov"</t>
  </si>
  <si>
    <t>"živičná drť do 5 km" 4*(2424-453)</t>
  </si>
  <si>
    <t>"živičná drť z dočasné skládky zpět" 453</t>
  </si>
  <si>
    <t>64</t>
  </si>
  <si>
    <t>997221571</t>
  </si>
  <si>
    <t>Vodorovná doprava vybouraných hmot bez naložení, ale se složením a s hrubým urovnáním na vzdálenost do 1 km</t>
  </si>
  <si>
    <t>-994134398</t>
  </si>
  <si>
    <t>https://podminky.urs.cz/item/CS_URS_2023_01/997221571</t>
  </si>
  <si>
    <t>"zábradlí" 0,4</t>
  </si>
  <si>
    <t>"svodidla" 10,9</t>
  </si>
  <si>
    <t>"dopravní značky" 0,6</t>
  </si>
  <si>
    <t>65</t>
  </si>
  <si>
    <t>997221579</t>
  </si>
  <si>
    <t>Vodorovná doprava vybouraných hmot bez naložení, ale se složením a s hrubým urovnáním na vzdálenost Příplatek k ceně za každý další i započatý 1 km přes 1 km</t>
  </si>
  <si>
    <t>1955595638</t>
  </si>
  <si>
    <t>https://podminky.urs.cz/item/CS_URS_2023_01/997221579</t>
  </si>
  <si>
    <t>"odvoz na skládku SÚS PK v obci Muckov"</t>
  </si>
  <si>
    <t>"zábradlí do 5 km" 4*0,4</t>
  </si>
  <si>
    <t>"svodidla do 5 km" 4*10,9</t>
  </si>
  <si>
    <t>"dopravní značky do 5 km" 4*0,6</t>
  </si>
  <si>
    <t>66</t>
  </si>
  <si>
    <t>997221611</t>
  </si>
  <si>
    <t>Nakládání na dopravní prostředky pro vodorovnou dopravu suti</t>
  </si>
  <si>
    <t>-1864940242</t>
  </si>
  <si>
    <t>https://podminky.urs.cz/item/CS_URS_2023_01/997221611</t>
  </si>
  <si>
    <t>"živičná drť" 453</t>
  </si>
  <si>
    <t>"(pro zpevnění krajnic)"</t>
  </si>
  <si>
    <t>998</t>
  </si>
  <si>
    <t>Přesun hmot</t>
  </si>
  <si>
    <t>67</t>
  </si>
  <si>
    <t>998225111</t>
  </si>
  <si>
    <t>Přesun hmot pro komunikace s krytem z kameniva, monolitickým betonovým nebo živičným dopravní vzdálenost do 200 m jakékoliv délky objektu</t>
  </si>
  <si>
    <t>342855950</t>
  </si>
  <si>
    <t>https://podminky.urs.cz/item/CS_URS_2023_01/998225111</t>
  </si>
  <si>
    <t>68</t>
  </si>
  <si>
    <t>998225193</t>
  </si>
  <si>
    <t>Přesun hmot pro komunikace s krytem z kameniva, monolitickým betonovým nebo živičným Příplatek k ceně za zvětšený přesun přes vymezenou největší dopravní vzdálenost do 3000 m</t>
  </si>
  <si>
    <t>587233208</t>
  </si>
  <si>
    <t>https://podminky.urs.cz/item/CS_URS_2023_01/998225193</t>
  </si>
  <si>
    <t>102 - Průtah Přimda</t>
  </si>
  <si>
    <t>Přimda</t>
  </si>
  <si>
    <t xml:space="preserve">    8 - Trubní vedení</t>
  </si>
  <si>
    <t>-1629451845</t>
  </si>
  <si>
    <t>"KŘIŽOVATKY, SJEZDY" 430</t>
  </si>
  <si>
    <t>"předpoklad" 1450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</si>
  <si>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</si>
  <si>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</si>
  <si>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-1598926488</t>
  </si>
  <si>
    <t>https://podminky.urs.cz/item/CS_URS_2023_01/113154363</t>
  </si>
  <si>
    <t>"km 2,168 00 - 3,304 47" 9580</t>
  </si>
  <si>
    <t>120622177</t>
  </si>
  <si>
    <t>"km 3,078 88" 7*1,4*0,15 + 6,5*1,2*0,15</t>
  </si>
  <si>
    <t>-1131272518</t>
  </si>
  <si>
    <t>"km 3,078 88" (7*0,15)*2 + (1,4*0,15)*2 + (6,5*0,15)*2 + (1,2*0,15)*2</t>
  </si>
  <si>
    <t>-1250548506</t>
  </si>
  <si>
    <t>-110524543</t>
  </si>
  <si>
    <t>"km 3,078 88" 0,1</t>
  </si>
  <si>
    <t>-245711118</t>
  </si>
  <si>
    <t>569911131</t>
  </si>
  <si>
    <t>Zpevnění krajnic nebo komunikací pro pěší s rozprostřením a zhutněním, po zhutnění asfaltovým recyklátem tl. 50 mm</t>
  </si>
  <si>
    <t>-136621128</t>
  </si>
  <si>
    <t>https://podminky.urs.cz/item/CS_URS_2023_01/569911131</t>
  </si>
  <si>
    <t>"prům. šířka krajnice cca 0,5 m"</t>
  </si>
  <si>
    <t>"km 2,168 00 - 3,304 47 P" 420*0,5</t>
  </si>
  <si>
    <t>"km 2,168 00 - 3,304 47 L" 720*0,5</t>
  </si>
  <si>
    <t>"OPRAVA PŘÍČNÝCH A PODÉLNÝCH TRHLIN (dle TP 115)"</t>
  </si>
  <si>
    <t>"předpoklad" 320*1</t>
  </si>
  <si>
    <t>-1499333386</t>
  </si>
  <si>
    <t>577144141</t>
  </si>
  <si>
    <t>Asfaltový beton vrstva obrusná ACO 11 (ABS) s rozprostřením a se zhutněním z modifikovaného asfaltu v pruhu šířky přes 3 m, po zhutnění tl. 50 mm</t>
  </si>
  <si>
    <t>1311572238</t>
  </si>
  <si>
    <t>https://podminky.urs.cz/item/CS_URS_2023_01/577144141</t>
  </si>
  <si>
    <t>1289252783</t>
  </si>
  <si>
    <t>"km 3,078 88" 7*1,4 + 6,5*1,2</t>
  </si>
  <si>
    <t>Trubní vedení</t>
  </si>
  <si>
    <t>899231111</t>
  </si>
  <si>
    <t>Výšková úprava uličního vstupu nebo vpusti do 200 mm zvýšením mříže</t>
  </si>
  <si>
    <t>-1586313763</t>
  </si>
  <si>
    <t>https://podminky.urs.cz/item/CS_URS_2023_01/899231111</t>
  </si>
  <si>
    <t>"stáv. uliční vpusti v trase" 4</t>
  </si>
  <si>
    <t>899232111</t>
  </si>
  <si>
    <t>Výšková úprava uličního vstupu nebo vpusti do 200 mm snížením mříže</t>
  </si>
  <si>
    <t>-2053207489</t>
  </si>
  <si>
    <t>https://podminky.urs.cz/item/CS_URS_2023_01/899232111</t>
  </si>
  <si>
    <t>"stáv. uliční vpusti v trase" 3</t>
  </si>
  <si>
    <t>899431111</t>
  </si>
  <si>
    <t>Výšková úprava uličního vstupu nebo vpusti do 200 mm zvýšením krycího hrnce, šoupěte nebo hydrantu bez úpravy armatur</t>
  </si>
  <si>
    <t>1032647502</t>
  </si>
  <si>
    <t>https://podminky.urs.cz/item/CS_URS_2023_01/899431111</t>
  </si>
  <si>
    <t>"stáv. vodovodní uzávěry, hydranty a šoupata v trase" 13</t>
  </si>
  <si>
    <t>899432111</t>
  </si>
  <si>
    <t>Výšková úprava uličního vstupu nebo vpusti do 200 mm snížením krycího hrnce, šoupěte, nebo hydrantu bez úpravy armatur</t>
  </si>
  <si>
    <t>1291122311</t>
  </si>
  <si>
    <t>https://podminky.urs.cz/item/CS_URS_2023_01/899432111</t>
  </si>
  <si>
    <t>"stáv. vodovodní uzávěry, hydranty a šoupata v trase" 10</t>
  </si>
  <si>
    <t>1989511005</t>
  </si>
  <si>
    <t>"km 3,078 88" 15</t>
  </si>
  <si>
    <t>539356889</t>
  </si>
  <si>
    <t>"B 21a" 5</t>
  </si>
  <si>
    <t>"B 20a" 5</t>
  </si>
  <si>
    <t>"B 21b" 2</t>
  </si>
  <si>
    <t>"Z 1" 50</t>
  </si>
  <si>
    <t>"předpokládaná doba provádění VDZ cca 30 dní"</t>
  </si>
  <si>
    <t>30*50</t>
  </si>
  <si>
    <t>"V 1a" 882</t>
  </si>
  <si>
    <t>"V 4" 1952</t>
  </si>
  <si>
    <t>"V 2b (3/1,5)" 539</t>
  </si>
  <si>
    <t>"V 2b (1,5/1,5)" 291</t>
  </si>
  <si>
    <t>"V 10d (0,5/0,5)" 20</t>
  </si>
  <si>
    <t>"V 7 (3 m)" 0,5*3*10</t>
  </si>
  <si>
    <t>"V 5 (0,5 m)" 0,5*3</t>
  </si>
  <si>
    <t>"V 9a" 11*1,5</t>
  </si>
  <si>
    <t>"V 13a (0,5/1,0)" 35</t>
  </si>
  <si>
    <t>"viz položky značení"</t>
  </si>
  <si>
    <t>"V 1a (0,125)" 882</t>
  </si>
  <si>
    <t>"V 2b (3/1,5/0,125)" 539</t>
  </si>
  <si>
    <t>"V 2b (1,5/1,5/0,25)" 291</t>
  </si>
  <si>
    <t>"V 4 (0,125)" 1952</t>
  </si>
  <si>
    <t>"V 10d (0,5/0,5/0,25)" 20</t>
  </si>
  <si>
    <t>"ZÚ km 2,168 00" 7,5</t>
  </si>
  <si>
    <t>"KÚ km 3,304 47" 7,5</t>
  </si>
  <si>
    <t>"KŘIŽOVATKY, SJEZDY" 355</t>
  </si>
  <si>
    <t>"předpoklad" 320</t>
  </si>
  <si>
    <t>1854077559</t>
  </si>
  <si>
    <t>"km 3,078 88" 10*2</t>
  </si>
  <si>
    <t>"po provedeném frézování krytu"</t>
  </si>
  <si>
    <t>-200647754</t>
  </si>
  <si>
    <t>"km 3,078 88" 6+9</t>
  </si>
  <si>
    <t>"živičná drť" 1318</t>
  </si>
  <si>
    <t>"materiál z čištění komunikace" 300,3</t>
  </si>
  <si>
    <t>"materiál z krajnic" 71,8</t>
  </si>
  <si>
    <t>"živičná drť do 5 km" 4*(1318-61,6)</t>
  </si>
  <si>
    <t>"živičná drť pro zpevnění krajnic zpět" 61,6</t>
  </si>
  <si>
    <t>"sil. zábradlí" 0,4</t>
  </si>
  <si>
    <t>"sil. zábradlí do 5 km" 4*0,4</t>
  </si>
  <si>
    <t>"živičná drť pro zpevnění krajnic" 61,6</t>
  </si>
  <si>
    <t>901 -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</si>
  <si>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</si>
  <si>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</si>
  <si>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</si>
  <si>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</si>
  <si>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</si>
  <si>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</si>
  <si>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</si>
  <si>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</si>
  <si>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012303000</t>
  </si>
  <si>
    <t>Geodetické práce po výstavbě</t>
  </si>
  <si>
    <t>komplet</t>
  </si>
  <si>
    <t>1024</t>
  </si>
  <si>
    <t>-438286497</t>
  </si>
  <si>
    <t>https://podminky.urs.cz/item/CS_URS_2023_01/012303000</t>
  </si>
  <si>
    <t>"dle požadavku investora" 1</t>
  </si>
  <si>
    <t>"(zaměření asfaltových ploch)"</t>
  </si>
  <si>
    <t>013254000</t>
  </si>
  <si>
    <t>Dokumentace skutečného provedení stavby</t>
  </si>
  <si>
    <t>-88776361</t>
  </si>
  <si>
    <t>https://podminky.urs.cz/item/CS_URS_2023_01/013254000</t>
  </si>
  <si>
    <t>"na základě geodetického polohopisného a výškopisného zaměření" 1</t>
  </si>
  <si>
    <t>"(předpokládaný počet paré 4)"</t>
  </si>
  <si>
    <t>VRN3</t>
  </si>
  <si>
    <t>Zařízení staveniště</t>
  </si>
  <si>
    <t>034503000</t>
  </si>
  <si>
    <t>Informační tabule na staveništi</t>
  </si>
  <si>
    <t>269405198</t>
  </si>
  <si>
    <t>https://podminky.urs.cz/item/CS_URS_2023_01/034503000</t>
  </si>
  <si>
    <t>"předpoklad" 8</t>
  </si>
  <si>
    <t>"(grafickou úpravu upřesní investor)"</t>
  </si>
  <si>
    <t>VRN4</t>
  </si>
  <si>
    <t>Inženýrská činnost</t>
  </si>
  <si>
    <t>043194000</t>
  </si>
  <si>
    <t>Ostatní zkoušky</t>
  </si>
  <si>
    <t>-1781860230</t>
  </si>
  <si>
    <t>https://podminky.urs.cz/item/CS_URS_2023_01/043194000</t>
  </si>
  <si>
    <t>"(např. vývrty po pokládce asf. vrstev)"</t>
  </si>
  <si>
    <t>VRN7</t>
  </si>
  <si>
    <t>Provozní vlivy</t>
  </si>
  <si>
    <t>072103001</t>
  </si>
  <si>
    <t>Projednání DIO a zajištění DIR komunikace II.a III. třídy</t>
  </si>
  <si>
    <t>-540457033</t>
  </si>
  <si>
    <t>https://podminky.urs.cz/item/CS_URS_2023_01/072103001</t>
  </si>
  <si>
    <t>"práce za omezeného provozu na sil. II/605"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</si>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</sst>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34" TargetMode="External" /><Relationship Id="rId2" Type="http://schemas.openxmlformats.org/officeDocument/2006/relationships/hyperlink" Target="https://podminky.urs.cz/item/CS_URS_2023_01/113154122" TargetMode="External" /><Relationship Id="rId3" Type="http://schemas.openxmlformats.org/officeDocument/2006/relationships/hyperlink" Target="https://podminky.urs.cz/item/CS_URS_2023_01/113154123" TargetMode="External" /><Relationship Id="rId4" Type="http://schemas.openxmlformats.org/officeDocument/2006/relationships/hyperlink" Target="https://podminky.urs.cz/item/CS_URS_2023_01/113154124" TargetMode="External" /><Relationship Id="rId5" Type="http://schemas.openxmlformats.org/officeDocument/2006/relationships/hyperlink" Target="https://podminky.urs.cz/item/CS_URS_2023_01/113154432" TargetMode="External" /><Relationship Id="rId6" Type="http://schemas.openxmlformats.org/officeDocument/2006/relationships/hyperlink" Target="https://podminky.urs.cz/item/CS_URS_2023_01/317321017" TargetMode="External" /><Relationship Id="rId7" Type="http://schemas.openxmlformats.org/officeDocument/2006/relationships/hyperlink" Target="https://podminky.urs.cz/item/CS_URS_2023_01/317353111" TargetMode="External" /><Relationship Id="rId8" Type="http://schemas.openxmlformats.org/officeDocument/2006/relationships/hyperlink" Target="https://podminky.urs.cz/item/CS_URS_2023_01/317353112" TargetMode="External" /><Relationship Id="rId9" Type="http://schemas.openxmlformats.org/officeDocument/2006/relationships/hyperlink" Target="https://podminky.urs.cz/item/CS_URS_2023_01/317361016" TargetMode="External" /><Relationship Id="rId10" Type="http://schemas.openxmlformats.org/officeDocument/2006/relationships/hyperlink" Target="https://podminky.urs.cz/item/CS_URS_2023_01/565135101" TargetMode="External" /><Relationship Id="rId11" Type="http://schemas.openxmlformats.org/officeDocument/2006/relationships/hyperlink" Target="https://podminky.urs.cz/item/CS_URS_2023_01/569931132" TargetMode="External" /><Relationship Id="rId12" Type="http://schemas.openxmlformats.org/officeDocument/2006/relationships/hyperlink" Target="https://podminky.urs.cz/item/CS_URS_2023_01/572531121" TargetMode="External" /><Relationship Id="rId13" Type="http://schemas.openxmlformats.org/officeDocument/2006/relationships/hyperlink" Target="https://podminky.urs.cz/item/CS_URS_2023_01/573211107" TargetMode="External" /><Relationship Id="rId14" Type="http://schemas.openxmlformats.org/officeDocument/2006/relationships/hyperlink" Target="https://podminky.urs.cz/item/CS_URS_2023_01/576133221" TargetMode="External" /><Relationship Id="rId15" Type="http://schemas.openxmlformats.org/officeDocument/2006/relationships/hyperlink" Target="https://podminky.urs.cz/item/CS_URS_2023_01/596211210" TargetMode="External" /><Relationship Id="rId16" Type="http://schemas.openxmlformats.org/officeDocument/2006/relationships/hyperlink" Target="https://podminky.urs.cz/item/CS_URS_2023_01/628195001" TargetMode="External" /><Relationship Id="rId17" Type="http://schemas.openxmlformats.org/officeDocument/2006/relationships/hyperlink" Target="https://podminky.urs.cz/item/CS_URS_2023_01/911121111" TargetMode="External" /><Relationship Id="rId18" Type="http://schemas.openxmlformats.org/officeDocument/2006/relationships/hyperlink" Target="https://podminky.urs.cz/item/CS_URS_2023_01/911331141" TargetMode="External" /><Relationship Id="rId19" Type="http://schemas.openxmlformats.org/officeDocument/2006/relationships/hyperlink" Target="https://podminky.urs.cz/item/CS_URS_2023_01/912211121" TargetMode="External" /><Relationship Id="rId20" Type="http://schemas.openxmlformats.org/officeDocument/2006/relationships/hyperlink" Target="https://podminky.urs.cz/item/CS_URS_2023_01/912311111" TargetMode="External" /><Relationship Id="rId21" Type="http://schemas.openxmlformats.org/officeDocument/2006/relationships/hyperlink" Target="https://podminky.urs.cz/item/CS_URS_2023_01/913121111" TargetMode="External" /><Relationship Id="rId22" Type="http://schemas.openxmlformats.org/officeDocument/2006/relationships/hyperlink" Target="https://podminky.urs.cz/item/CS_URS_2023_01/913121211" TargetMode="External" /><Relationship Id="rId23" Type="http://schemas.openxmlformats.org/officeDocument/2006/relationships/hyperlink" Target="https://podminky.urs.cz/item/CS_URS_2023_01/913311111" TargetMode="External" /><Relationship Id="rId24" Type="http://schemas.openxmlformats.org/officeDocument/2006/relationships/hyperlink" Target="https://podminky.urs.cz/item/CS_URS_2023_01/913311211" TargetMode="External" /><Relationship Id="rId25" Type="http://schemas.openxmlformats.org/officeDocument/2006/relationships/hyperlink" Target="https://podminky.urs.cz/item/CS_URS_2023_01/914111111" TargetMode="External" /><Relationship Id="rId26" Type="http://schemas.openxmlformats.org/officeDocument/2006/relationships/hyperlink" Target="https://podminky.urs.cz/item/CS_URS_2023_01/914111121" TargetMode="External" /><Relationship Id="rId27" Type="http://schemas.openxmlformats.org/officeDocument/2006/relationships/hyperlink" Target="https://podminky.urs.cz/item/CS_URS_2023_01/914511112" TargetMode="External" /><Relationship Id="rId28" Type="http://schemas.openxmlformats.org/officeDocument/2006/relationships/hyperlink" Target="https://podminky.urs.cz/item/CS_URS_2023_01/915211112" TargetMode="External" /><Relationship Id="rId29" Type="http://schemas.openxmlformats.org/officeDocument/2006/relationships/hyperlink" Target="https://podminky.urs.cz/item/CS_URS_2023_01/915211122" TargetMode="External" /><Relationship Id="rId30" Type="http://schemas.openxmlformats.org/officeDocument/2006/relationships/hyperlink" Target="https://podminky.urs.cz/item/CS_URS_2023_01/915221122" TargetMode="External" /><Relationship Id="rId31" Type="http://schemas.openxmlformats.org/officeDocument/2006/relationships/hyperlink" Target="https://podminky.urs.cz/item/CS_URS_2023_01/915231112" TargetMode="External" /><Relationship Id="rId32" Type="http://schemas.openxmlformats.org/officeDocument/2006/relationships/hyperlink" Target="https://podminky.urs.cz/item/CS_URS_2023_01/915611111" TargetMode="External" /><Relationship Id="rId33" Type="http://schemas.openxmlformats.org/officeDocument/2006/relationships/hyperlink" Target="https://podminky.urs.cz/item/CS_URS_2023_01/915621111" TargetMode="External" /><Relationship Id="rId34" Type="http://schemas.openxmlformats.org/officeDocument/2006/relationships/hyperlink" Target="https://podminky.urs.cz/item/CS_URS_2023_01/919731122" TargetMode="External" /><Relationship Id="rId35" Type="http://schemas.openxmlformats.org/officeDocument/2006/relationships/hyperlink" Target="https://podminky.urs.cz/item/CS_URS_2023_01/919732211" TargetMode="External" /><Relationship Id="rId36" Type="http://schemas.openxmlformats.org/officeDocument/2006/relationships/hyperlink" Target="https://podminky.urs.cz/item/CS_URS_2023_01/919735112" TargetMode="External" /><Relationship Id="rId37" Type="http://schemas.openxmlformats.org/officeDocument/2006/relationships/hyperlink" Target="https://podminky.urs.cz/item/CS_URS_2023_01/938132111" TargetMode="External" /><Relationship Id="rId38" Type="http://schemas.openxmlformats.org/officeDocument/2006/relationships/hyperlink" Target="https://podminky.urs.cz/item/CS_URS_2023_01/938902112" TargetMode="External" /><Relationship Id="rId39" Type="http://schemas.openxmlformats.org/officeDocument/2006/relationships/hyperlink" Target="https://podminky.urs.cz/item/CS_URS_2023_01/938908411" TargetMode="External" /><Relationship Id="rId40" Type="http://schemas.openxmlformats.org/officeDocument/2006/relationships/hyperlink" Target="https://podminky.urs.cz/item/CS_URS_2023_01/938909311" TargetMode="External" /><Relationship Id="rId41" Type="http://schemas.openxmlformats.org/officeDocument/2006/relationships/hyperlink" Target="https://podminky.urs.cz/item/CS_URS_2023_01/938909611" TargetMode="External" /><Relationship Id="rId42" Type="http://schemas.openxmlformats.org/officeDocument/2006/relationships/hyperlink" Target="https://podminky.urs.cz/item/CS_URS_2023_01/966005211" TargetMode="External" /><Relationship Id="rId43" Type="http://schemas.openxmlformats.org/officeDocument/2006/relationships/hyperlink" Target="https://podminky.urs.cz/item/CS_URS_2023_01/966005311" TargetMode="External" /><Relationship Id="rId44" Type="http://schemas.openxmlformats.org/officeDocument/2006/relationships/hyperlink" Target="https://podminky.urs.cz/item/CS_URS_2023_01/966005921" TargetMode="External" /><Relationship Id="rId45" Type="http://schemas.openxmlformats.org/officeDocument/2006/relationships/hyperlink" Target="https://podminky.urs.cz/item/CS_URS_2023_01/966006132" TargetMode="External" /><Relationship Id="rId46" Type="http://schemas.openxmlformats.org/officeDocument/2006/relationships/hyperlink" Target="https://podminky.urs.cz/item/CS_URS_2023_01/966006211" TargetMode="External" /><Relationship Id="rId47" Type="http://schemas.openxmlformats.org/officeDocument/2006/relationships/hyperlink" Target="https://podminky.urs.cz/item/CS_URS_2023_01/979054451" TargetMode="External" /><Relationship Id="rId48" Type="http://schemas.openxmlformats.org/officeDocument/2006/relationships/hyperlink" Target="https://podminky.urs.cz/item/CS_URS_2023_01/997221551" TargetMode="External" /><Relationship Id="rId49" Type="http://schemas.openxmlformats.org/officeDocument/2006/relationships/hyperlink" Target="https://podminky.urs.cz/item/CS_URS_2023_01/997221559" TargetMode="External" /><Relationship Id="rId50" Type="http://schemas.openxmlformats.org/officeDocument/2006/relationships/hyperlink" Target="https://podminky.urs.cz/item/CS_URS_2023_01/997221571" TargetMode="External" /><Relationship Id="rId51" Type="http://schemas.openxmlformats.org/officeDocument/2006/relationships/hyperlink" Target="https://podminky.urs.cz/item/CS_URS_2023_01/997221579" TargetMode="External" /><Relationship Id="rId52" Type="http://schemas.openxmlformats.org/officeDocument/2006/relationships/hyperlink" Target="https://podminky.urs.cz/item/CS_URS_2023_01/997221611" TargetMode="External" /><Relationship Id="rId53" Type="http://schemas.openxmlformats.org/officeDocument/2006/relationships/hyperlink" Target="https://podminky.urs.cz/item/CS_URS_2023_01/998225111" TargetMode="External" /><Relationship Id="rId54" Type="http://schemas.openxmlformats.org/officeDocument/2006/relationships/hyperlink" Target="https://podminky.urs.cz/item/CS_URS_2023_01/998225193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23" TargetMode="External" /><Relationship Id="rId2" Type="http://schemas.openxmlformats.org/officeDocument/2006/relationships/hyperlink" Target="https://podminky.urs.cz/item/CS_URS_2023_01/113154363" TargetMode="External" /><Relationship Id="rId3" Type="http://schemas.openxmlformats.org/officeDocument/2006/relationships/hyperlink" Target="https://podminky.urs.cz/item/CS_URS_2023_01/317321017" TargetMode="External" /><Relationship Id="rId4" Type="http://schemas.openxmlformats.org/officeDocument/2006/relationships/hyperlink" Target="https://podminky.urs.cz/item/CS_URS_2023_01/317353111" TargetMode="External" /><Relationship Id="rId5" Type="http://schemas.openxmlformats.org/officeDocument/2006/relationships/hyperlink" Target="https://podminky.urs.cz/item/CS_URS_2023_01/317353112" TargetMode="External" /><Relationship Id="rId6" Type="http://schemas.openxmlformats.org/officeDocument/2006/relationships/hyperlink" Target="https://podminky.urs.cz/item/CS_URS_2023_01/317361016" TargetMode="External" /><Relationship Id="rId7" Type="http://schemas.openxmlformats.org/officeDocument/2006/relationships/hyperlink" Target="https://podminky.urs.cz/item/CS_URS_2023_01/565135101" TargetMode="External" /><Relationship Id="rId8" Type="http://schemas.openxmlformats.org/officeDocument/2006/relationships/hyperlink" Target="https://podminky.urs.cz/item/CS_URS_2023_01/569911131" TargetMode="External" /><Relationship Id="rId9" Type="http://schemas.openxmlformats.org/officeDocument/2006/relationships/hyperlink" Target="https://podminky.urs.cz/item/CS_URS_2023_01/572531121" TargetMode="External" /><Relationship Id="rId10" Type="http://schemas.openxmlformats.org/officeDocument/2006/relationships/hyperlink" Target="https://podminky.urs.cz/item/CS_URS_2023_01/573211107" TargetMode="External" /><Relationship Id="rId11" Type="http://schemas.openxmlformats.org/officeDocument/2006/relationships/hyperlink" Target="https://podminky.urs.cz/item/CS_URS_2023_01/577144141" TargetMode="External" /><Relationship Id="rId12" Type="http://schemas.openxmlformats.org/officeDocument/2006/relationships/hyperlink" Target="https://podminky.urs.cz/item/CS_URS_2023_01/628195001" TargetMode="External" /><Relationship Id="rId13" Type="http://schemas.openxmlformats.org/officeDocument/2006/relationships/hyperlink" Target="https://podminky.urs.cz/item/CS_URS_2023_01/899231111" TargetMode="External" /><Relationship Id="rId14" Type="http://schemas.openxmlformats.org/officeDocument/2006/relationships/hyperlink" Target="https://podminky.urs.cz/item/CS_URS_2023_01/899232111" TargetMode="External" /><Relationship Id="rId15" Type="http://schemas.openxmlformats.org/officeDocument/2006/relationships/hyperlink" Target="https://podminky.urs.cz/item/CS_URS_2023_01/899431111" TargetMode="External" /><Relationship Id="rId16" Type="http://schemas.openxmlformats.org/officeDocument/2006/relationships/hyperlink" Target="https://podminky.urs.cz/item/CS_URS_2023_01/899432111" TargetMode="External" /><Relationship Id="rId17" Type="http://schemas.openxmlformats.org/officeDocument/2006/relationships/hyperlink" Target="https://podminky.urs.cz/item/CS_URS_2023_01/911121111" TargetMode="External" /><Relationship Id="rId18" Type="http://schemas.openxmlformats.org/officeDocument/2006/relationships/hyperlink" Target="https://podminky.urs.cz/item/CS_URS_2023_01/913121111" TargetMode="External" /><Relationship Id="rId19" Type="http://schemas.openxmlformats.org/officeDocument/2006/relationships/hyperlink" Target="https://podminky.urs.cz/item/CS_URS_2023_01/913121211" TargetMode="External" /><Relationship Id="rId20" Type="http://schemas.openxmlformats.org/officeDocument/2006/relationships/hyperlink" Target="https://podminky.urs.cz/item/CS_URS_2023_01/913311111" TargetMode="External" /><Relationship Id="rId21" Type="http://schemas.openxmlformats.org/officeDocument/2006/relationships/hyperlink" Target="https://podminky.urs.cz/item/CS_URS_2023_01/913311211" TargetMode="External" /><Relationship Id="rId22" Type="http://schemas.openxmlformats.org/officeDocument/2006/relationships/hyperlink" Target="https://podminky.urs.cz/item/CS_URS_2023_01/915211112" TargetMode="External" /><Relationship Id="rId23" Type="http://schemas.openxmlformats.org/officeDocument/2006/relationships/hyperlink" Target="https://podminky.urs.cz/item/CS_URS_2023_01/915211122" TargetMode="External" /><Relationship Id="rId24" Type="http://schemas.openxmlformats.org/officeDocument/2006/relationships/hyperlink" Target="https://podminky.urs.cz/item/CS_URS_2023_01/915221122" TargetMode="External" /><Relationship Id="rId25" Type="http://schemas.openxmlformats.org/officeDocument/2006/relationships/hyperlink" Target="https://podminky.urs.cz/item/CS_URS_2023_01/915231112" TargetMode="External" /><Relationship Id="rId26" Type="http://schemas.openxmlformats.org/officeDocument/2006/relationships/hyperlink" Target="https://podminky.urs.cz/item/CS_URS_2023_01/915611111" TargetMode="External" /><Relationship Id="rId27" Type="http://schemas.openxmlformats.org/officeDocument/2006/relationships/hyperlink" Target="https://podminky.urs.cz/item/CS_URS_2023_01/915621111" TargetMode="External" /><Relationship Id="rId28" Type="http://schemas.openxmlformats.org/officeDocument/2006/relationships/hyperlink" Target="https://podminky.urs.cz/item/CS_URS_2023_01/919731122" TargetMode="External" /><Relationship Id="rId29" Type="http://schemas.openxmlformats.org/officeDocument/2006/relationships/hyperlink" Target="https://podminky.urs.cz/item/CS_URS_2023_01/919732211" TargetMode="External" /><Relationship Id="rId30" Type="http://schemas.openxmlformats.org/officeDocument/2006/relationships/hyperlink" Target="https://podminky.urs.cz/item/CS_URS_2023_01/919735112" TargetMode="External" /><Relationship Id="rId31" Type="http://schemas.openxmlformats.org/officeDocument/2006/relationships/hyperlink" Target="https://podminky.urs.cz/item/CS_URS_2023_01/938132111" TargetMode="External" /><Relationship Id="rId32" Type="http://schemas.openxmlformats.org/officeDocument/2006/relationships/hyperlink" Target="https://podminky.urs.cz/item/CS_URS_2023_01/938908411" TargetMode="External" /><Relationship Id="rId33" Type="http://schemas.openxmlformats.org/officeDocument/2006/relationships/hyperlink" Target="https://podminky.urs.cz/item/CS_URS_2023_01/938909311" TargetMode="External" /><Relationship Id="rId34" Type="http://schemas.openxmlformats.org/officeDocument/2006/relationships/hyperlink" Target="https://podminky.urs.cz/item/CS_URS_2023_01/938909611" TargetMode="External" /><Relationship Id="rId35" Type="http://schemas.openxmlformats.org/officeDocument/2006/relationships/hyperlink" Target="https://podminky.urs.cz/item/CS_URS_2023_01/966005211" TargetMode="External" /><Relationship Id="rId36" Type="http://schemas.openxmlformats.org/officeDocument/2006/relationships/hyperlink" Target="https://podminky.urs.cz/item/CS_URS_2023_01/997221551" TargetMode="External" /><Relationship Id="rId37" Type="http://schemas.openxmlformats.org/officeDocument/2006/relationships/hyperlink" Target="https://podminky.urs.cz/item/CS_URS_2023_01/997221559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1" TargetMode="External" /><Relationship Id="rId41" Type="http://schemas.openxmlformats.org/officeDocument/2006/relationships/hyperlink" Target="https://podminky.urs.cz/item/CS_URS_2023_01/998225111" TargetMode="External" /><Relationship Id="rId42" Type="http://schemas.openxmlformats.org/officeDocument/2006/relationships/hyperlink" Target="https://podminky.urs.cz/item/CS_URS_2023_01/998225193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303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34503000" TargetMode="External" /><Relationship Id="rId4" Type="http://schemas.openxmlformats.org/officeDocument/2006/relationships/hyperlink" Target="https://podminky.urs.cz/item/CS_URS_2023_01/043194000" TargetMode="External" /><Relationship Id="rId5" Type="http://schemas.openxmlformats.org/officeDocument/2006/relationships/hyperlink" Target="https://podminky.urs.cz/item/CS_URS_2023_01/07210300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2023_05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II/605 VELKÉ DVORCE - PŘIMDA, OPRAVA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Velké Dvorce, Přimda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30. 11. 2022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Velké Dvorce - Přimda'!J30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'101 - Velké Dvorce - Přimda'!P87</f>
        <v>0</v>
      </c>
      <c r="AV55" s="121">
        <f>'101 - Velké Dvorce - Přimda'!J33</f>
        <v>0</v>
      </c>
      <c r="AW55" s="121">
        <f>'101 - Velké Dvorce - Přimda'!J34</f>
        <v>0</v>
      </c>
      <c r="AX55" s="121">
        <f>'101 - Velké Dvorce - Přimda'!J35</f>
        <v>0</v>
      </c>
      <c r="AY55" s="121">
        <f>'101 - Velké Dvorce - Přimda'!J36</f>
        <v>0</v>
      </c>
      <c r="AZ55" s="121">
        <f>'101 - Velké Dvorce - Přimda'!F33</f>
        <v>0</v>
      </c>
      <c r="BA55" s="121">
        <f>'101 - Velké Dvorce - Přimda'!F34</f>
        <v>0</v>
      </c>
      <c r="BB55" s="121">
        <f>'101 - Velké Dvorce - Přimda'!F35</f>
        <v>0</v>
      </c>
      <c r="BC55" s="121">
        <f>'101 - Velké Dvorce - Přimda'!F36</f>
        <v>0</v>
      </c>
      <c r="BD55" s="123">
        <f>'101 - Velké Dvorce - Přimda'!F37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82</v>
      </c>
      <c r="CM55" s="124" t="s">
        <v>83</v>
      </c>
    </row>
    <row r="56" s="7" customFormat="1" ht="16.5" customHeight="1">
      <c r="A56" s="112" t="s">
        <v>76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'102 - Průtah Přimda'!J30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'102 - Průtah Přimda'!P88</f>
        <v>0</v>
      </c>
      <c r="AV56" s="121">
        <f>'102 - Průtah Přimda'!J33</f>
        <v>0</v>
      </c>
      <c r="AW56" s="121">
        <f>'102 - Průtah Přimda'!J34</f>
        <v>0</v>
      </c>
      <c r="AX56" s="121">
        <f>'102 - Průtah Přimda'!J35</f>
        <v>0</v>
      </c>
      <c r="AY56" s="121">
        <f>'102 - Průtah Přimda'!J36</f>
        <v>0</v>
      </c>
      <c r="AZ56" s="121">
        <f>'102 - Průtah Přimda'!F33</f>
        <v>0</v>
      </c>
      <c r="BA56" s="121">
        <f>'102 - Průtah Přimda'!F34</f>
        <v>0</v>
      </c>
      <c r="BB56" s="121">
        <f>'102 - Průtah Přimda'!F35</f>
        <v>0</v>
      </c>
      <c r="BC56" s="121">
        <f>'102 - Průtah Přimda'!F36</f>
        <v>0</v>
      </c>
      <c r="BD56" s="123">
        <f>'102 - Průtah Přimda'!F37</f>
        <v>0</v>
      </c>
      <c r="BE56" s="7"/>
      <c r="BT56" s="124" t="s">
        <v>80</v>
      </c>
      <c r="BV56" s="124" t="s">
        <v>74</v>
      </c>
      <c r="BW56" s="124" t="s">
        <v>86</v>
      </c>
      <c r="BX56" s="124" t="s">
        <v>5</v>
      </c>
      <c r="CL56" s="124" t="s">
        <v>82</v>
      </c>
      <c r="CM56" s="124" t="s">
        <v>83</v>
      </c>
    </row>
    <row r="57" s="7" customFormat="1" ht="16.5" customHeight="1">
      <c r="A57" s="112" t="s">
        <v>76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'901 - Vedlejší rozpočtové...'!J30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'901 - Vedlejší rozpočtové...'!P84</f>
        <v>0</v>
      </c>
      <c r="AV57" s="126">
        <f>'901 - Vedlejší rozpočtové...'!J33</f>
        <v>0</v>
      </c>
      <c r="AW57" s="126">
        <f>'901 - Vedlejší rozpočtové...'!J34</f>
        <v>0</v>
      </c>
      <c r="AX57" s="126">
        <f>'901 - Vedlejší rozpočtové...'!J35</f>
        <v>0</v>
      </c>
      <c r="AY57" s="126">
        <f>'901 - Vedlejší rozpočtové...'!J36</f>
        <v>0</v>
      </c>
      <c r="AZ57" s="126">
        <f>'901 - Vedlejší rozpočtové...'!F33</f>
        <v>0</v>
      </c>
      <c r="BA57" s="126">
        <f>'901 - Vedlejší rozpočtové...'!F34</f>
        <v>0</v>
      </c>
      <c r="BB57" s="126">
        <f>'901 - Vedlejší rozpočtové...'!F35</f>
        <v>0</v>
      </c>
      <c r="BC57" s="126">
        <f>'901 - Vedlejší rozpočtové...'!F36</f>
        <v>0</v>
      </c>
      <c r="BD57" s="128">
        <f>'901 - Vedlejší rozpočtové...'!F37</f>
        <v>0</v>
      </c>
      <c r="BE57" s="7"/>
      <c r="BT57" s="124" t="s">
        <v>80</v>
      </c>
      <c r="BV57" s="124" t="s">
        <v>74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/cWJp0VH4OI8UDE+Py9C/sSteXHjOQ3Pq33zMX6G4pDCV6SxlRcdl22B26wGXXm4mlrStFZYkQXRFJGtkTh8fA==" hashValue="VdKler0QEO7dt5YC01WgLH+z+/U0Uafp8Wfa+KpUDH7lhPgaCntau+yBBlUvemxrP+IdogfTM3+fgzhxvshIC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1 - Velké Dvorce - Přimda'!C2" display="/"/>
    <hyperlink ref="A56" location="'102 - Průtah Přimda'!C2" display="/"/>
    <hyperlink ref="A57" location="'901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II/605 VELKÉ DVORCE - PŘIMDA,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82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30. 11. 2022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ROUND((SUM(BE87:BE427)),  2)</f>
        <v>0</v>
      </c>
      <c r="G33" s="39"/>
      <c r="H33" s="39"/>
      <c r="I33" s="149">
        <v>0.20999999999999999</v>
      </c>
      <c r="J33" s="148">
        <f>ROUND(((SUM(BE87:BE427))*I33),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ROUND((SUM(BF87:BF427)),  2)</f>
        <v>0</v>
      </c>
      <c r="G34" s="39"/>
      <c r="H34" s="39"/>
      <c r="I34" s="149">
        <v>0.14999999999999999</v>
      </c>
      <c r="J34" s="148">
        <f>ROUND(((SUM(BF87:BF427))*I34),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ROUND((SUM(BG87:BG427)),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ROUND((SUM(BH87:BH427)),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ROUND((SUM(BI87:BI427)),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II/605 VELKÉ DVORCE - PŘIMDA,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Velké Dvorce - Přimda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Velké Dvorce, Přimda</v>
      </c>
      <c r="G52" s="41"/>
      <c r="H52" s="41"/>
      <c r="I52" s="33" t="s">
        <v>23</v>
      </c>
      <c r="J52" s="73" t="str">
        <f>IF(J12="","",J12)</f>
        <v>30. 11. 2022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J113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J134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J176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J183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J392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J423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II/605 VELKÉ DVORCE - PŘIMDA, OPRAVA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101 - Velké Dvorce - Přimda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Velké Dvorce, Přimda</v>
      </c>
      <c r="G81" s="41"/>
      <c r="H81" s="41"/>
      <c r="I81" s="33" t="s">
        <v>23</v>
      </c>
      <c r="J81" s="73" t="str">
        <f>IF(J12="","",J12)</f>
        <v>30. 11. 2022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>SÚS Plzeňského kraje, p.o.</v>
      </c>
      <c r="G83" s="41"/>
      <c r="H83" s="41"/>
      <c r="I83" s="33" t="s">
        <v>31</v>
      </c>
      <c r="J83" s="37" t="str">
        <f>E21</f>
        <v>Ing. Jaroslav Rojt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Jan Leinhäupel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106</v>
      </c>
      <c r="D86" s="181" t="s">
        <v>57</v>
      </c>
      <c r="E86" s="181" t="s">
        <v>53</v>
      </c>
      <c r="F86" s="181" t="s">
        <v>54</v>
      </c>
      <c r="G86" s="181" t="s">
        <v>107</v>
      </c>
      <c r="H86" s="181" t="s">
        <v>108</v>
      </c>
      <c r="I86" s="181" t="s">
        <v>109</v>
      </c>
      <c r="J86" s="181" t="s">
        <v>95</v>
      </c>
      <c r="K86" s="182" t="s">
        <v>110</v>
      </c>
      <c r="L86" s="183"/>
      <c r="M86" s="93" t="s">
        <v>19</v>
      </c>
      <c r="N86" s="94" t="s">
        <v>42</v>
      </c>
      <c r="O86" s="94" t="s">
        <v>111</v>
      </c>
      <c r="P86" s="94" t="s">
        <v>112</v>
      </c>
      <c r="Q86" s="94" t="s">
        <v>113</v>
      </c>
      <c r="R86" s="94" t="s">
        <v>114</v>
      </c>
      <c r="S86" s="94" t="s">
        <v>115</v>
      </c>
      <c r="T86" s="95" t="s">
        <v>116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481.32034870000001</v>
      </c>
      <c r="S87" s="97"/>
      <c r="T87" s="187">
        <f>T88</f>
        <v>3573.8360000000002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96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118</v>
      </c>
      <c r="F88" s="192" t="s">
        <v>119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P89+P113+P134+P176+P183+P392+P423</f>
        <v>0</v>
      </c>
      <c r="Q88" s="197"/>
      <c r="R88" s="198">
        <f>R89+R113+R134+R176+R183+R392+R423</f>
        <v>481.32034870000001</v>
      </c>
      <c r="S88" s="197"/>
      <c r="T88" s="199">
        <f>T89+T113+T134+T176+T183+T392+T423</f>
        <v>3573.8360000000002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120</v>
      </c>
      <c r="BK88" s="202">
        <f>BK89+BK113+BK134+BK176+BK183+BK392+BK423</f>
        <v>0</v>
      </c>
    </row>
    <row r="89" s="12" customFormat="1" ht="22.8" customHeight="1">
      <c r="A89" s="12"/>
      <c r="B89" s="189"/>
      <c r="C89" s="190"/>
      <c r="D89" s="191" t="s">
        <v>71</v>
      </c>
      <c r="E89" s="203" t="s">
        <v>80</v>
      </c>
      <c r="F89" s="203" t="s">
        <v>121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SUM(P90:P112)</f>
        <v>0</v>
      </c>
      <c r="Q89" s="197"/>
      <c r="R89" s="198">
        <f>SUM(R90:R112)</f>
        <v>1.508</v>
      </c>
      <c r="S89" s="197"/>
      <c r="T89" s="199">
        <f>SUM(T90:T112)</f>
        <v>2430.4699999999998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80</v>
      </c>
      <c r="AY89" s="200" t="s">
        <v>120</v>
      </c>
      <c r="BK89" s="202">
        <f>SUM(BK90:BK112)</f>
        <v>0</v>
      </c>
    </row>
    <row r="90" s="2" customFormat="1" ht="37.8" customHeight="1">
      <c r="A90" s="39"/>
      <c r="B90" s="40"/>
      <c r="C90" s="205" t="s">
        <v>80</v>
      </c>
      <c r="D90" s="205" t="s">
        <v>122</v>
      </c>
      <c r="E90" s="206" t="s">
        <v>123</v>
      </c>
      <c r="F90" s="207" t="s">
        <v>124</v>
      </c>
      <c r="G90" s="208" t="s">
        <v>125</v>
      </c>
      <c r="H90" s="209">
        <v>25</v>
      </c>
      <c r="I90" s="210"/>
      <c r="J90" s="211">
        <f>ROUND(I90*H90,2)</f>
        <v>0</v>
      </c>
      <c r="K90" s="207" t="s">
        <v>126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0.26000000000000001</v>
      </c>
      <c r="T90" s="215">
        <f>S90*H90</f>
        <v>6.5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127</v>
      </c>
      <c r="AT90" s="216" t="s">
        <v>122</v>
      </c>
      <c r="AU90" s="216" t="s">
        <v>83</v>
      </c>
      <c r="AY90" s="18" t="s">
        <v>120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127</v>
      </c>
      <c r="BM90" s="216" t="s">
        <v>128</v>
      </c>
    </row>
    <row r="91" s="2" customFormat="1">
      <c r="A91" s="39"/>
      <c r="B91" s="40"/>
      <c r="C91" s="41"/>
      <c r="D91" s="218" t="s">
        <v>129</v>
      </c>
      <c r="E91" s="41"/>
      <c r="F91" s="219" t="s">
        <v>130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129</v>
      </c>
      <c r="AU91" s="18" t="s">
        <v>83</v>
      </c>
    </row>
    <row r="92" s="13" customFormat="1">
      <c r="A92" s="13"/>
      <c r="B92" s="223"/>
      <c r="C92" s="224"/>
      <c r="D92" s="225" t="s">
        <v>131</v>
      </c>
      <c r="E92" s="226" t="s">
        <v>19</v>
      </c>
      <c r="F92" s="227" t="s">
        <v>132</v>
      </c>
      <c r="G92" s="224"/>
      <c r="H92" s="228">
        <v>25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131</v>
      </c>
      <c r="AU92" s="234" t="s">
        <v>83</v>
      </c>
      <c r="AV92" s="13" t="s">
        <v>83</v>
      </c>
      <c r="AW92" s="13" t="s">
        <v>33</v>
      </c>
      <c r="AX92" s="13" t="s">
        <v>80</v>
      </c>
      <c r="AY92" s="234" t="s">
        <v>120</v>
      </c>
    </row>
    <row r="93" s="2" customFormat="1" ht="24.15" customHeight="1">
      <c r="A93" s="39"/>
      <c r="B93" s="40"/>
      <c r="C93" s="205" t="s">
        <v>83</v>
      </c>
      <c r="D93" s="205" t="s">
        <v>122</v>
      </c>
      <c r="E93" s="206" t="s">
        <v>133</v>
      </c>
      <c r="F93" s="207" t="s">
        <v>134</v>
      </c>
      <c r="G93" s="208" t="s">
        <v>125</v>
      </c>
      <c r="H93" s="209">
        <v>495</v>
      </c>
      <c r="I93" s="210"/>
      <c r="J93" s="211">
        <f>ROUND(I93*H93,2)</f>
        <v>0</v>
      </c>
      <c r="K93" s="207" t="s">
        <v>126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4.0000000000000003E-05</v>
      </c>
      <c r="R93" s="214">
        <f>Q93*H93</f>
        <v>0.019800000000000002</v>
      </c>
      <c r="S93" s="214">
        <v>0.091999999999999998</v>
      </c>
      <c r="T93" s="215">
        <f>S93*H93</f>
        <v>45.539999999999999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127</v>
      </c>
      <c r="AT93" s="216" t="s">
        <v>122</v>
      </c>
      <c r="AU93" s="216" t="s">
        <v>83</v>
      </c>
      <c r="AY93" s="18" t="s">
        <v>120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127</v>
      </c>
      <c r="BM93" s="216" t="s">
        <v>135</v>
      </c>
    </row>
    <row r="94" s="2" customFormat="1">
      <c r="A94" s="39"/>
      <c r="B94" s="40"/>
      <c r="C94" s="41"/>
      <c r="D94" s="218" t="s">
        <v>129</v>
      </c>
      <c r="E94" s="41"/>
      <c r="F94" s="219" t="s">
        <v>136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129</v>
      </c>
      <c r="AU94" s="18" t="s">
        <v>83</v>
      </c>
    </row>
    <row r="95" s="13" customFormat="1">
      <c r="A95" s="13"/>
      <c r="B95" s="223"/>
      <c r="C95" s="224"/>
      <c r="D95" s="225" t="s">
        <v>131</v>
      </c>
      <c r="E95" s="226" t="s">
        <v>19</v>
      </c>
      <c r="F95" s="227" t="s">
        <v>137</v>
      </c>
      <c r="G95" s="224"/>
      <c r="H95" s="228">
        <v>495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131</v>
      </c>
      <c r="AU95" s="234" t="s">
        <v>83</v>
      </c>
      <c r="AV95" s="13" t="s">
        <v>83</v>
      </c>
      <c r="AW95" s="13" t="s">
        <v>33</v>
      </c>
      <c r="AX95" s="13" t="s">
        <v>80</v>
      </c>
      <c r="AY95" s="234" t="s">
        <v>120</v>
      </c>
    </row>
    <row r="96" s="2" customFormat="1" ht="24.15" customHeight="1">
      <c r="A96" s="39"/>
      <c r="B96" s="40"/>
      <c r="C96" s="205" t="s">
        <v>138</v>
      </c>
      <c r="D96" s="205" t="s">
        <v>122</v>
      </c>
      <c r="E96" s="206" t="s">
        <v>139</v>
      </c>
      <c r="F96" s="207" t="s">
        <v>140</v>
      </c>
      <c r="G96" s="208" t="s">
        <v>125</v>
      </c>
      <c r="H96" s="209">
        <v>1150</v>
      </c>
      <c r="I96" s="210"/>
      <c r="J96" s="211">
        <f>ROUND(I96*H96,2)</f>
        <v>0</v>
      </c>
      <c r="K96" s="207" t="s">
        <v>126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5.0000000000000002E-05</v>
      </c>
      <c r="R96" s="214">
        <f>Q96*H96</f>
        <v>0.057500000000000002</v>
      </c>
      <c r="S96" s="214">
        <v>0.11500000000000001</v>
      </c>
      <c r="T96" s="215">
        <f>S96*H96</f>
        <v>132.25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127</v>
      </c>
      <c r="AT96" s="216" t="s">
        <v>122</v>
      </c>
      <c r="AU96" s="216" t="s">
        <v>83</v>
      </c>
      <c r="AY96" s="18" t="s">
        <v>120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127</v>
      </c>
      <c r="BM96" s="216" t="s">
        <v>141</v>
      </c>
    </row>
    <row r="97" s="2" customFormat="1">
      <c r="A97" s="39"/>
      <c r="B97" s="40"/>
      <c r="C97" s="41"/>
      <c r="D97" s="218" t="s">
        <v>129</v>
      </c>
      <c r="E97" s="41"/>
      <c r="F97" s="219" t="s">
        <v>142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83</v>
      </c>
    </row>
    <row r="98" s="14" customFormat="1">
      <c r="A98" s="14"/>
      <c r="B98" s="235"/>
      <c r="C98" s="236"/>
      <c r="D98" s="225" t="s">
        <v>131</v>
      </c>
      <c r="E98" s="237" t="s">
        <v>19</v>
      </c>
      <c r="F98" s="238" t="s">
        <v>143</v>
      </c>
      <c r="G98" s="236"/>
      <c r="H98" s="237" t="s">
        <v>19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131</v>
      </c>
      <c r="AU98" s="244" t="s">
        <v>83</v>
      </c>
      <c r="AV98" s="14" t="s">
        <v>80</v>
      </c>
      <c r="AW98" s="14" t="s">
        <v>33</v>
      </c>
      <c r="AX98" s="14" t="s">
        <v>72</v>
      </c>
      <c r="AY98" s="244" t="s">
        <v>120</v>
      </c>
    </row>
    <row r="99" s="13" customFormat="1">
      <c r="A99" s="13"/>
      <c r="B99" s="223"/>
      <c r="C99" s="224"/>
      <c r="D99" s="225" t="s">
        <v>131</v>
      </c>
      <c r="E99" s="226" t="s">
        <v>19</v>
      </c>
      <c r="F99" s="227" t="s">
        <v>144</v>
      </c>
      <c r="G99" s="224"/>
      <c r="H99" s="228">
        <v>1150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131</v>
      </c>
      <c r="AU99" s="234" t="s">
        <v>83</v>
      </c>
      <c r="AV99" s="13" t="s">
        <v>83</v>
      </c>
      <c r="AW99" s="13" t="s">
        <v>33</v>
      </c>
      <c r="AX99" s="13" t="s">
        <v>80</v>
      </c>
      <c r="AY99" s="234" t="s">
        <v>120</v>
      </c>
    </row>
    <row r="100" s="14" customFormat="1">
      <c r="A100" s="14"/>
      <c r="B100" s="235"/>
      <c r="C100" s="236"/>
      <c r="D100" s="225" t="s">
        <v>131</v>
      </c>
      <c r="E100" s="237" t="s">
        <v>19</v>
      </c>
      <c r="F100" s="238" t="s">
        <v>145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131</v>
      </c>
      <c r="AU100" s="244" t="s">
        <v>83</v>
      </c>
      <c r="AV100" s="14" t="s">
        <v>80</v>
      </c>
      <c r="AW100" s="14" t="s">
        <v>33</v>
      </c>
      <c r="AX100" s="14" t="s">
        <v>72</v>
      </c>
      <c r="AY100" s="244" t="s">
        <v>120</v>
      </c>
    </row>
    <row r="101" s="2" customFormat="1" ht="24.15" customHeight="1">
      <c r="A101" s="39"/>
      <c r="B101" s="40"/>
      <c r="C101" s="205" t="s">
        <v>127</v>
      </c>
      <c r="D101" s="205" t="s">
        <v>122</v>
      </c>
      <c r="E101" s="206" t="s">
        <v>146</v>
      </c>
      <c r="F101" s="207" t="s">
        <v>147</v>
      </c>
      <c r="G101" s="208" t="s">
        <v>125</v>
      </c>
      <c r="H101" s="209">
        <v>570</v>
      </c>
      <c r="I101" s="210"/>
      <c r="J101" s="211">
        <f>ROUND(I101*H101,2)</f>
        <v>0</v>
      </c>
      <c r="K101" s="207" t="s">
        <v>126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9.0000000000000006E-05</v>
      </c>
      <c r="R101" s="214">
        <f>Q101*H101</f>
        <v>0.051300000000000005</v>
      </c>
      <c r="S101" s="214">
        <v>0.23000000000000001</v>
      </c>
      <c r="T101" s="215">
        <f>S101*H101</f>
        <v>131.09999999999999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127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127</v>
      </c>
      <c r="BM101" s="216" t="s">
        <v>148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149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83</v>
      </c>
    </row>
    <row r="103" s="14" customFormat="1">
      <c r="A103" s="14"/>
      <c r="B103" s="235"/>
      <c r="C103" s="236"/>
      <c r="D103" s="225" t="s">
        <v>131</v>
      </c>
      <c r="E103" s="237" t="s">
        <v>19</v>
      </c>
      <c r="F103" s="238" t="s">
        <v>150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131</v>
      </c>
      <c r="AU103" s="244" t="s">
        <v>83</v>
      </c>
      <c r="AV103" s="14" t="s">
        <v>80</v>
      </c>
      <c r="AW103" s="14" t="s">
        <v>33</v>
      </c>
      <c r="AX103" s="14" t="s">
        <v>72</v>
      </c>
      <c r="AY103" s="244" t="s">
        <v>120</v>
      </c>
    </row>
    <row r="104" s="13" customFormat="1">
      <c r="A104" s="13"/>
      <c r="B104" s="223"/>
      <c r="C104" s="224"/>
      <c r="D104" s="225" t="s">
        <v>131</v>
      </c>
      <c r="E104" s="226" t="s">
        <v>19</v>
      </c>
      <c r="F104" s="227" t="s">
        <v>151</v>
      </c>
      <c r="G104" s="224"/>
      <c r="H104" s="228">
        <v>37.5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131</v>
      </c>
      <c r="AU104" s="234" t="s">
        <v>83</v>
      </c>
      <c r="AV104" s="13" t="s">
        <v>83</v>
      </c>
      <c r="AW104" s="13" t="s">
        <v>33</v>
      </c>
      <c r="AX104" s="13" t="s">
        <v>72</v>
      </c>
      <c r="AY104" s="234" t="s">
        <v>120</v>
      </c>
    </row>
    <row r="105" s="13" customFormat="1">
      <c r="A105" s="13"/>
      <c r="B105" s="223"/>
      <c r="C105" s="224"/>
      <c r="D105" s="225" t="s">
        <v>131</v>
      </c>
      <c r="E105" s="226" t="s">
        <v>19</v>
      </c>
      <c r="F105" s="227" t="s">
        <v>152</v>
      </c>
      <c r="G105" s="224"/>
      <c r="H105" s="228">
        <v>37.5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131</v>
      </c>
      <c r="AU105" s="234" t="s">
        <v>83</v>
      </c>
      <c r="AV105" s="13" t="s">
        <v>83</v>
      </c>
      <c r="AW105" s="13" t="s">
        <v>33</v>
      </c>
      <c r="AX105" s="13" t="s">
        <v>72</v>
      </c>
      <c r="AY105" s="234" t="s">
        <v>120</v>
      </c>
    </row>
    <row r="106" s="13" customFormat="1">
      <c r="A106" s="13"/>
      <c r="B106" s="223"/>
      <c r="C106" s="224"/>
      <c r="D106" s="225" t="s">
        <v>131</v>
      </c>
      <c r="E106" s="226" t="s">
        <v>19</v>
      </c>
      <c r="F106" s="227" t="s">
        <v>137</v>
      </c>
      <c r="G106" s="224"/>
      <c r="H106" s="228">
        <v>495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131</v>
      </c>
      <c r="AU106" s="234" t="s">
        <v>83</v>
      </c>
      <c r="AV106" s="13" t="s">
        <v>83</v>
      </c>
      <c r="AW106" s="13" t="s">
        <v>33</v>
      </c>
      <c r="AX106" s="13" t="s">
        <v>72</v>
      </c>
      <c r="AY106" s="234" t="s">
        <v>120</v>
      </c>
    </row>
    <row r="107" s="14" customFormat="1">
      <c r="A107" s="14"/>
      <c r="B107" s="235"/>
      <c r="C107" s="236"/>
      <c r="D107" s="225" t="s">
        <v>131</v>
      </c>
      <c r="E107" s="237" t="s">
        <v>19</v>
      </c>
      <c r="F107" s="238" t="s">
        <v>153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131</v>
      </c>
      <c r="AU107" s="244" t="s">
        <v>83</v>
      </c>
      <c r="AV107" s="14" t="s">
        <v>80</v>
      </c>
      <c r="AW107" s="14" t="s">
        <v>33</v>
      </c>
      <c r="AX107" s="14" t="s">
        <v>72</v>
      </c>
      <c r="AY107" s="244" t="s">
        <v>120</v>
      </c>
    </row>
    <row r="108" s="15" customFormat="1">
      <c r="A108" s="15"/>
      <c r="B108" s="245"/>
      <c r="C108" s="246"/>
      <c r="D108" s="225" t="s">
        <v>131</v>
      </c>
      <c r="E108" s="247" t="s">
        <v>19</v>
      </c>
      <c r="F108" s="248" t="s">
        <v>154</v>
      </c>
      <c r="G108" s="246"/>
      <c r="H108" s="249">
        <v>570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131</v>
      </c>
      <c r="AU108" s="255" t="s">
        <v>83</v>
      </c>
      <c r="AV108" s="15" t="s">
        <v>127</v>
      </c>
      <c r="AW108" s="15" t="s">
        <v>33</v>
      </c>
      <c r="AX108" s="15" t="s">
        <v>80</v>
      </c>
      <c r="AY108" s="255" t="s">
        <v>120</v>
      </c>
    </row>
    <row r="109" s="2" customFormat="1" ht="24.15" customHeight="1">
      <c r="A109" s="39"/>
      <c r="B109" s="40"/>
      <c r="C109" s="205" t="s">
        <v>155</v>
      </c>
      <c r="D109" s="205" t="s">
        <v>122</v>
      </c>
      <c r="E109" s="206" t="s">
        <v>156</v>
      </c>
      <c r="F109" s="207" t="s">
        <v>157</v>
      </c>
      <c r="G109" s="208" t="s">
        <v>125</v>
      </c>
      <c r="H109" s="209">
        <v>22990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6.0000000000000002E-05</v>
      </c>
      <c r="R109" s="214">
        <f>Q109*H109</f>
        <v>1.3794</v>
      </c>
      <c r="S109" s="214">
        <v>0.091999999999999998</v>
      </c>
      <c r="T109" s="215">
        <f>S109*H109</f>
        <v>2115.0799999999999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83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127</v>
      </c>
      <c r="BM109" s="216" t="s">
        <v>158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159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83</v>
      </c>
    </row>
    <row r="111" s="14" customFormat="1">
      <c r="A111" s="14"/>
      <c r="B111" s="235"/>
      <c r="C111" s="236"/>
      <c r="D111" s="225" t="s">
        <v>131</v>
      </c>
      <c r="E111" s="237" t="s">
        <v>19</v>
      </c>
      <c r="F111" s="238" t="s">
        <v>150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131</v>
      </c>
      <c r="AU111" s="244" t="s">
        <v>83</v>
      </c>
      <c r="AV111" s="14" t="s">
        <v>80</v>
      </c>
      <c r="AW111" s="14" t="s">
        <v>33</v>
      </c>
      <c r="AX111" s="14" t="s">
        <v>72</v>
      </c>
      <c r="AY111" s="244" t="s">
        <v>120</v>
      </c>
    </row>
    <row r="112" s="13" customFormat="1">
      <c r="A112" s="13"/>
      <c r="B112" s="223"/>
      <c r="C112" s="224"/>
      <c r="D112" s="225" t="s">
        <v>131</v>
      </c>
      <c r="E112" s="226" t="s">
        <v>19</v>
      </c>
      <c r="F112" s="227" t="s">
        <v>160</v>
      </c>
      <c r="G112" s="224"/>
      <c r="H112" s="228">
        <v>22990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131</v>
      </c>
      <c r="AU112" s="234" t="s">
        <v>83</v>
      </c>
      <c r="AV112" s="13" t="s">
        <v>83</v>
      </c>
      <c r="AW112" s="13" t="s">
        <v>33</v>
      </c>
      <c r="AX112" s="13" t="s">
        <v>80</v>
      </c>
      <c r="AY112" s="234" t="s">
        <v>120</v>
      </c>
    </row>
    <row r="113" s="12" customFormat="1" ht="22.8" customHeight="1">
      <c r="A113" s="12"/>
      <c r="B113" s="189"/>
      <c r="C113" s="190"/>
      <c r="D113" s="191" t="s">
        <v>71</v>
      </c>
      <c r="E113" s="203" t="s">
        <v>138</v>
      </c>
      <c r="F113" s="203" t="s">
        <v>161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SUM(P114:P133)</f>
        <v>0</v>
      </c>
      <c r="Q113" s="197"/>
      <c r="R113" s="198">
        <f>SUM(R114:R133)</f>
        <v>0.22640870000000002</v>
      </c>
      <c r="S113" s="197"/>
      <c r="T113" s="199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80</v>
      </c>
      <c r="AT113" s="201" t="s">
        <v>71</v>
      </c>
      <c r="AU113" s="201" t="s">
        <v>80</v>
      </c>
      <c r="AY113" s="200" t="s">
        <v>120</v>
      </c>
      <c r="BK113" s="202">
        <f>SUM(BK114:BK133)</f>
        <v>0</v>
      </c>
    </row>
    <row r="114" s="2" customFormat="1" ht="16.5" customHeight="1">
      <c r="A114" s="39"/>
      <c r="B114" s="40"/>
      <c r="C114" s="205" t="s">
        <v>162</v>
      </c>
      <c r="D114" s="205" t="s">
        <v>122</v>
      </c>
      <c r="E114" s="206" t="s">
        <v>163</v>
      </c>
      <c r="F114" s="207" t="s">
        <v>164</v>
      </c>
      <c r="G114" s="208" t="s">
        <v>165</v>
      </c>
      <c r="H114" s="209">
        <v>1.5169999999999999</v>
      </c>
      <c r="I114" s="210"/>
      <c r="J114" s="211">
        <f>ROUND(I114*H114,2)</f>
        <v>0</v>
      </c>
      <c r="K114" s="207" t="s">
        <v>126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127</v>
      </c>
      <c r="AT114" s="216" t="s">
        <v>122</v>
      </c>
      <c r="AU114" s="216" t="s">
        <v>83</v>
      </c>
      <c r="AY114" s="18" t="s">
        <v>120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127</v>
      </c>
      <c r="BM114" s="216" t="s">
        <v>166</v>
      </c>
    </row>
    <row r="115" s="2" customFormat="1">
      <c r="A115" s="39"/>
      <c r="B115" s="40"/>
      <c r="C115" s="41"/>
      <c r="D115" s="218" t="s">
        <v>129</v>
      </c>
      <c r="E115" s="41"/>
      <c r="F115" s="219" t="s">
        <v>167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83</v>
      </c>
    </row>
    <row r="116" s="13" customFormat="1">
      <c r="A116" s="13"/>
      <c r="B116" s="223"/>
      <c r="C116" s="224"/>
      <c r="D116" s="225" t="s">
        <v>131</v>
      </c>
      <c r="E116" s="226" t="s">
        <v>19</v>
      </c>
      <c r="F116" s="227" t="s">
        <v>168</v>
      </c>
      <c r="G116" s="224"/>
      <c r="H116" s="228">
        <v>1.1040000000000001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131</v>
      </c>
      <c r="AU116" s="234" t="s">
        <v>83</v>
      </c>
      <c r="AV116" s="13" t="s">
        <v>83</v>
      </c>
      <c r="AW116" s="13" t="s">
        <v>33</v>
      </c>
      <c r="AX116" s="13" t="s">
        <v>72</v>
      </c>
      <c r="AY116" s="234" t="s">
        <v>120</v>
      </c>
    </row>
    <row r="117" s="13" customFormat="1">
      <c r="A117" s="13"/>
      <c r="B117" s="223"/>
      <c r="C117" s="224"/>
      <c r="D117" s="225" t="s">
        <v>131</v>
      </c>
      <c r="E117" s="226" t="s">
        <v>19</v>
      </c>
      <c r="F117" s="227" t="s">
        <v>169</v>
      </c>
      <c r="G117" s="224"/>
      <c r="H117" s="228">
        <v>0.22500000000000001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131</v>
      </c>
      <c r="AU117" s="234" t="s">
        <v>83</v>
      </c>
      <c r="AV117" s="13" t="s">
        <v>83</v>
      </c>
      <c r="AW117" s="13" t="s">
        <v>33</v>
      </c>
      <c r="AX117" s="13" t="s">
        <v>72</v>
      </c>
      <c r="AY117" s="234" t="s">
        <v>120</v>
      </c>
    </row>
    <row r="118" s="13" customFormat="1">
      <c r="A118" s="13"/>
      <c r="B118" s="223"/>
      <c r="C118" s="224"/>
      <c r="D118" s="225" t="s">
        <v>131</v>
      </c>
      <c r="E118" s="226" t="s">
        <v>19</v>
      </c>
      <c r="F118" s="227" t="s">
        <v>170</v>
      </c>
      <c r="G118" s="224"/>
      <c r="H118" s="228">
        <v>0.188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131</v>
      </c>
      <c r="AU118" s="234" t="s">
        <v>83</v>
      </c>
      <c r="AV118" s="13" t="s">
        <v>83</v>
      </c>
      <c r="AW118" s="13" t="s">
        <v>33</v>
      </c>
      <c r="AX118" s="13" t="s">
        <v>72</v>
      </c>
      <c r="AY118" s="234" t="s">
        <v>120</v>
      </c>
    </row>
    <row r="119" s="15" customFormat="1">
      <c r="A119" s="15"/>
      <c r="B119" s="245"/>
      <c r="C119" s="246"/>
      <c r="D119" s="225" t="s">
        <v>131</v>
      </c>
      <c r="E119" s="247" t="s">
        <v>19</v>
      </c>
      <c r="F119" s="248" t="s">
        <v>154</v>
      </c>
      <c r="G119" s="246"/>
      <c r="H119" s="249">
        <v>1.5170000000000001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131</v>
      </c>
      <c r="AU119" s="255" t="s">
        <v>83</v>
      </c>
      <c r="AV119" s="15" t="s">
        <v>127</v>
      </c>
      <c r="AW119" s="15" t="s">
        <v>33</v>
      </c>
      <c r="AX119" s="15" t="s">
        <v>80</v>
      </c>
      <c r="AY119" s="255" t="s">
        <v>120</v>
      </c>
    </row>
    <row r="120" s="2" customFormat="1" ht="21.75" customHeight="1">
      <c r="A120" s="39"/>
      <c r="B120" s="40"/>
      <c r="C120" s="205" t="s">
        <v>171</v>
      </c>
      <c r="D120" s="205" t="s">
        <v>122</v>
      </c>
      <c r="E120" s="206" t="s">
        <v>172</v>
      </c>
      <c r="F120" s="207" t="s">
        <v>173</v>
      </c>
      <c r="G120" s="208" t="s">
        <v>125</v>
      </c>
      <c r="H120" s="209">
        <v>4.8300000000000001</v>
      </c>
      <c r="I120" s="210"/>
      <c r="J120" s="211">
        <f>ROUND(I120*H120,2)</f>
        <v>0</v>
      </c>
      <c r="K120" s="207" t="s">
        <v>126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0.025190000000000001</v>
      </c>
      <c r="R120" s="214">
        <f>Q120*H120</f>
        <v>0.1216677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127</v>
      </c>
      <c r="AT120" s="216" t="s">
        <v>122</v>
      </c>
      <c r="AU120" s="216" t="s">
        <v>83</v>
      </c>
      <c r="AY120" s="18" t="s">
        <v>120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127</v>
      </c>
      <c r="BM120" s="216" t="s">
        <v>174</v>
      </c>
    </row>
    <row r="121" s="2" customFormat="1">
      <c r="A121" s="39"/>
      <c r="B121" s="40"/>
      <c r="C121" s="41"/>
      <c r="D121" s="218" t="s">
        <v>129</v>
      </c>
      <c r="E121" s="41"/>
      <c r="F121" s="219" t="s">
        <v>175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83</v>
      </c>
    </row>
    <row r="122" s="13" customFormat="1">
      <c r="A122" s="13"/>
      <c r="B122" s="223"/>
      <c r="C122" s="224"/>
      <c r="D122" s="225" t="s">
        <v>131</v>
      </c>
      <c r="E122" s="226" t="s">
        <v>19</v>
      </c>
      <c r="F122" s="227" t="s">
        <v>176</v>
      </c>
      <c r="G122" s="224"/>
      <c r="H122" s="228">
        <v>3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131</v>
      </c>
      <c r="AU122" s="234" t="s">
        <v>83</v>
      </c>
      <c r="AV122" s="13" t="s">
        <v>83</v>
      </c>
      <c r="AW122" s="13" t="s">
        <v>33</v>
      </c>
      <c r="AX122" s="13" t="s">
        <v>72</v>
      </c>
      <c r="AY122" s="234" t="s">
        <v>120</v>
      </c>
    </row>
    <row r="123" s="13" customFormat="1">
      <c r="A123" s="13"/>
      <c r="B123" s="223"/>
      <c r="C123" s="224"/>
      <c r="D123" s="225" t="s">
        <v>131</v>
      </c>
      <c r="E123" s="226" t="s">
        <v>19</v>
      </c>
      <c r="F123" s="227" t="s">
        <v>177</v>
      </c>
      <c r="G123" s="224"/>
      <c r="H123" s="228">
        <v>0.93000000000000005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131</v>
      </c>
      <c r="AU123" s="234" t="s">
        <v>83</v>
      </c>
      <c r="AV123" s="13" t="s">
        <v>83</v>
      </c>
      <c r="AW123" s="13" t="s">
        <v>33</v>
      </c>
      <c r="AX123" s="13" t="s">
        <v>72</v>
      </c>
      <c r="AY123" s="234" t="s">
        <v>120</v>
      </c>
    </row>
    <row r="124" s="13" customFormat="1">
      <c r="A124" s="13"/>
      <c r="B124" s="223"/>
      <c r="C124" s="224"/>
      <c r="D124" s="225" t="s">
        <v>131</v>
      </c>
      <c r="E124" s="226" t="s">
        <v>19</v>
      </c>
      <c r="F124" s="227" t="s">
        <v>178</v>
      </c>
      <c r="G124" s="224"/>
      <c r="H124" s="228">
        <v>0.90000000000000002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131</v>
      </c>
      <c r="AU124" s="234" t="s">
        <v>83</v>
      </c>
      <c r="AV124" s="13" t="s">
        <v>83</v>
      </c>
      <c r="AW124" s="13" t="s">
        <v>33</v>
      </c>
      <c r="AX124" s="13" t="s">
        <v>72</v>
      </c>
      <c r="AY124" s="234" t="s">
        <v>120</v>
      </c>
    </row>
    <row r="125" s="15" customFormat="1">
      <c r="A125" s="15"/>
      <c r="B125" s="245"/>
      <c r="C125" s="246"/>
      <c r="D125" s="225" t="s">
        <v>131</v>
      </c>
      <c r="E125" s="247" t="s">
        <v>19</v>
      </c>
      <c r="F125" s="248" t="s">
        <v>154</v>
      </c>
      <c r="G125" s="246"/>
      <c r="H125" s="249">
        <v>4.8300000000000001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131</v>
      </c>
      <c r="AU125" s="255" t="s">
        <v>83</v>
      </c>
      <c r="AV125" s="15" t="s">
        <v>127</v>
      </c>
      <c r="AW125" s="15" t="s">
        <v>33</v>
      </c>
      <c r="AX125" s="15" t="s">
        <v>80</v>
      </c>
      <c r="AY125" s="255" t="s">
        <v>120</v>
      </c>
    </row>
    <row r="126" s="2" customFormat="1" ht="21.75" customHeight="1">
      <c r="A126" s="39"/>
      <c r="B126" s="40"/>
      <c r="C126" s="205" t="s">
        <v>179</v>
      </c>
      <c r="D126" s="205" t="s">
        <v>122</v>
      </c>
      <c r="E126" s="206" t="s">
        <v>180</v>
      </c>
      <c r="F126" s="207" t="s">
        <v>181</v>
      </c>
      <c r="G126" s="208" t="s">
        <v>125</v>
      </c>
      <c r="H126" s="209">
        <v>4.8300000000000001</v>
      </c>
      <c r="I126" s="210"/>
      <c r="J126" s="211">
        <f>ROUND(I126*H126,2)</f>
        <v>0</v>
      </c>
      <c r="K126" s="207" t="s">
        <v>126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127</v>
      </c>
      <c r="AT126" s="216" t="s">
        <v>122</v>
      </c>
      <c r="AU126" s="216" t="s">
        <v>83</v>
      </c>
      <c r="AY126" s="18" t="s">
        <v>120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127</v>
      </c>
      <c r="BM126" s="216" t="s">
        <v>182</v>
      </c>
    </row>
    <row r="127" s="2" customFormat="1">
      <c r="A127" s="39"/>
      <c r="B127" s="40"/>
      <c r="C127" s="41"/>
      <c r="D127" s="218" t="s">
        <v>129</v>
      </c>
      <c r="E127" s="41"/>
      <c r="F127" s="219" t="s">
        <v>183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83</v>
      </c>
    </row>
    <row r="128" s="2" customFormat="1" ht="16.5" customHeight="1">
      <c r="A128" s="39"/>
      <c r="B128" s="40"/>
      <c r="C128" s="205" t="s">
        <v>184</v>
      </c>
      <c r="D128" s="205" t="s">
        <v>122</v>
      </c>
      <c r="E128" s="206" t="s">
        <v>185</v>
      </c>
      <c r="F128" s="207" t="s">
        <v>186</v>
      </c>
      <c r="G128" s="208" t="s">
        <v>187</v>
      </c>
      <c r="H128" s="209">
        <v>0.10000000000000001</v>
      </c>
      <c r="I128" s="210"/>
      <c r="J128" s="211">
        <f>ROUND(I128*H128,2)</f>
        <v>0</v>
      </c>
      <c r="K128" s="207" t="s">
        <v>126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1.04741</v>
      </c>
      <c r="R128" s="214">
        <f>Q128*H128</f>
        <v>0.104741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127</v>
      </c>
      <c r="AT128" s="216" t="s">
        <v>122</v>
      </c>
      <c r="AU128" s="216" t="s">
        <v>83</v>
      </c>
      <c r="AY128" s="18" t="s">
        <v>120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127</v>
      </c>
      <c r="BM128" s="216" t="s">
        <v>188</v>
      </c>
    </row>
    <row r="129" s="2" customFormat="1">
      <c r="A129" s="39"/>
      <c r="B129" s="40"/>
      <c r="C129" s="41"/>
      <c r="D129" s="218" t="s">
        <v>129</v>
      </c>
      <c r="E129" s="41"/>
      <c r="F129" s="219" t="s">
        <v>189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83</v>
      </c>
    </row>
    <row r="130" s="13" customFormat="1">
      <c r="A130" s="13"/>
      <c r="B130" s="223"/>
      <c r="C130" s="224"/>
      <c r="D130" s="225" t="s">
        <v>131</v>
      </c>
      <c r="E130" s="226" t="s">
        <v>19</v>
      </c>
      <c r="F130" s="227" t="s">
        <v>190</v>
      </c>
      <c r="G130" s="224"/>
      <c r="H130" s="228">
        <v>0.059999999999999998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131</v>
      </c>
      <c r="AU130" s="234" t="s">
        <v>83</v>
      </c>
      <c r="AV130" s="13" t="s">
        <v>83</v>
      </c>
      <c r="AW130" s="13" t="s">
        <v>33</v>
      </c>
      <c r="AX130" s="13" t="s">
        <v>72</v>
      </c>
      <c r="AY130" s="234" t="s">
        <v>120</v>
      </c>
    </row>
    <row r="131" s="13" customFormat="1">
      <c r="A131" s="13"/>
      <c r="B131" s="223"/>
      <c r="C131" s="224"/>
      <c r="D131" s="225" t="s">
        <v>131</v>
      </c>
      <c r="E131" s="226" t="s">
        <v>19</v>
      </c>
      <c r="F131" s="227" t="s">
        <v>191</v>
      </c>
      <c r="G131" s="224"/>
      <c r="H131" s="228">
        <v>0.02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131</v>
      </c>
      <c r="AU131" s="234" t="s">
        <v>83</v>
      </c>
      <c r="AV131" s="13" t="s">
        <v>83</v>
      </c>
      <c r="AW131" s="13" t="s">
        <v>33</v>
      </c>
      <c r="AX131" s="13" t="s">
        <v>72</v>
      </c>
      <c r="AY131" s="234" t="s">
        <v>120</v>
      </c>
    </row>
    <row r="132" s="13" customFormat="1">
      <c r="A132" s="13"/>
      <c r="B132" s="223"/>
      <c r="C132" s="224"/>
      <c r="D132" s="225" t="s">
        <v>131</v>
      </c>
      <c r="E132" s="226" t="s">
        <v>19</v>
      </c>
      <c r="F132" s="227" t="s">
        <v>192</v>
      </c>
      <c r="G132" s="224"/>
      <c r="H132" s="228">
        <v>0.02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131</v>
      </c>
      <c r="AU132" s="234" t="s">
        <v>83</v>
      </c>
      <c r="AV132" s="13" t="s">
        <v>83</v>
      </c>
      <c r="AW132" s="13" t="s">
        <v>33</v>
      </c>
      <c r="AX132" s="13" t="s">
        <v>72</v>
      </c>
      <c r="AY132" s="234" t="s">
        <v>120</v>
      </c>
    </row>
    <row r="133" s="15" customFormat="1">
      <c r="A133" s="15"/>
      <c r="B133" s="245"/>
      <c r="C133" s="246"/>
      <c r="D133" s="225" t="s">
        <v>131</v>
      </c>
      <c r="E133" s="247" t="s">
        <v>19</v>
      </c>
      <c r="F133" s="248" t="s">
        <v>154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5" t="s">
        <v>131</v>
      </c>
      <c r="AU133" s="255" t="s">
        <v>83</v>
      </c>
      <c r="AV133" s="15" t="s">
        <v>127</v>
      </c>
      <c r="AW133" s="15" t="s">
        <v>33</v>
      </c>
      <c r="AX133" s="15" t="s">
        <v>80</v>
      </c>
      <c r="AY133" s="255" t="s">
        <v>120</v>
      </c>
    </row>
    <row r="134" s="12" customFormat="1" ht="22.8" customHeight="1">
      <c r="A134" s="12"/>
      <c r="B134" s="189"/>
      <c r="C134" s="190"/>
      <c r="D134" s="191" t="s">
        <v>71</v>
      </c>
      <c r="E134" s="203" t="s">
        <v>155</v>
      </c>
      <c r="F134" s="203" t="s">
        <v>193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SUM(P135:P175)</f>
        <v>0</v>
      </c>
      <c r="Q134" s="197"/>
      <c r="R134" s="198">
        <f>SUM(R135:R175)</f>
        <v>459.31149999999997</v>
      </c>
      <c r="S134" s="197"/>
      <c r="T134" s="199">
        <f>SUM(T135:T175)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80</v>
      </c>
      <c r="AT134" s="201" t="s">
        <v>71</v>
      </c>
      <c r="AU134" s="201" t="s">
        <v>80</v>
      </c>
      <c r="AY134" s="200" t="s">
        <v>120</v>
      </c>
      <c r="BK134" s="202">
        <f>SUM(BK135:BK175)</f>
        <v>0</v>
      </c>
    </row>
    <row r="135" s="2" customFormat="1" ht="24.15" customHeight="1">
      <c r="A135" s="39"/>
      <c r="B135" s="40"/>
      <c r="C135" s="205" t="s">
        <v>194</v>
      </c>
      <c r="D135" s="205" t="s">
        <v>122</v>
      </c>
      <c r="E135" s="206" t="s">
        <v>195</v>
      </c>
      <c r="F135" s="207" t="s">
        <v>196</v>
      </c>
      <c r="G135" s="208" t="s">
        <v>125</v>
      </c>
      <c r="H135" s="209">
        <v>1150</v>
      </c>
      <c r="I135" s="210"/>
      <c r="J135" s="211">
        <f>ROUND(I135*H135,2)</f>
        <v>0</v>
      </c>
      <c r="K135" s="207" t="s">
        <v>126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127</v>
      </c>
      <c r="AT135" s="216" t="s">
        <v>122</v>
      </c>
      <c r="AU135" s="216" t="s">
        <v>83</v>
      </c>
      <c r="AY135" s="18" t="s">
        <v>120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127</v>
      </c>
      <c r="BM135" s="216" t="s">
        <v>197</v>
      </c>
    </row>
    <row r="136" s="2" customFormat="1">
      <c r="A136" s="39"/>
      <c r="B136" s="40"/>
      <c r="C136" s="41"/>
      <c r="D136" s="218" t="s">
        <v>129</v>
      </c>
      <c r="E136" s="41"/>
      <c r="F136" s="219" t="s">
        <v>198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83</v>
      </c>
    </row>
    <row r="137" s="14" customFormat="1">
      <c r="A137" s="14"/>
      <c r="B137" s="235"/>
      <c r="C137" s="236"/>
      <c r="D137" s="225" t="s">
        <v>131</v>
      </c>
      <c r="E137" s="237" t="s">
        <v>19</v>
      </c>
      <c r="F137" s="238" t="s">
        <v>143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131</v>
      </c>
      <c r="AU137" s="244" t="s">
        <v>83</v>
      </c>
      <c r="AV137" s="14" t="s">
        <v>80</v>
      </c>
      <c r="AW137" s="14" t="s">
        <v>33</v>
      </c>
      <c r="AX137" s="14" t="s">
        <v>72</v>
      </c>
      <c r="AY137" s="244" t="s">
        <v>120</v>
      </c>
    </row>
    <row r="138" s="13" customFormat="1">
      <c r="A138" s="13"/>
      <c r="B138" s="223"/>
      <c r="C138" s="224"/>
      <c r="D138" s="225" t="s">
        <v>131</v>
      </c>
      <c r="E138" s="226" t="s">
        <v>19</v>
      </c>
      <c r="F138" s="227" t="s">
        <v>144</v>
      </c>
      <c r="G138" s="224"/>
      <c r="H138" s="228">
        <v>1150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131</v>
      </c>
      <c r="AU138" s="234" t="s">
        <v>83</v>
      </c>
      <c r="AV138" s="13" t="s">
        <v>83</v>
      </c>
      <c r="AW138" s="13" t="s">
        <v>33</v>
      </c>
      <c r="AX138" s="13" t="s">
        <v>80</v>
      </c>
      <c r="AY138" s="234" t="s">
        <v>120</v>
      </c>
    </row>
    <row r="139" s="14" customFormat="1">
      <c r="A139" s="14"/>
      <c r="B139" s="235"/>
      <c r="C139" s="236"/>
      <c r="D139" s="225" t="s">
        <v>131</v>
      </c>
      <c r="E139" s="237" t="s">
        <v>19</v>
      </c>
      <c r="F139" s="238" t="s">
        <v>145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131</v>
      </c>
      <c r="AU139" s="244" t="s">
        <v>83</v>
      </c>
      <c r="AV139" s="14" t="s">
        <v>80</v>
      </c>
      <c r="AW139" s="14" t="s">
        <v>33</v>
      </c>
      <c r="AX139" s="14" t="s">
        <v>72</v>
      </c>
      <c r="AY139" s="244" t="s">
        <v>120</v>
      </c>
    </row>
    <row r="140" s="2" customFormat="1" ht="16.5" customHeight="1">
      <c r="A140" s="39"/>
      <c r="B140" s="40"/>
      <c r="C140" s="205" t="s">
        <v>199</v>
      </c>
      <c r="D140" s="205" t="s">
        <v>122</v>
      </c>
      <c r="E140" s="206" t="s">
        <v>200</v>
      </c>
      <c r="F140" s="207" t="s">
        <v>201</v>
      </c>
      <c r="G140" s="208" t="s">
        <v>125</v>
      </c>
      <c r="H140" s="209">
        <v>23485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127</v>
      </c>
      <c r="AT140" s="216" t="s">
        <v>122</v>
      </c>
      <c r="AU140" s="216" t="s">
        <v>83</v>
      </c>
      <c r="AY140" s="18" t="s">
        <v>120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127</v>
      </c>
      <c r="BM140" s="216" t="s">
        <v>202</v>
      </c>
    </row>
    <row r="141" s="14" customFormat="1">
      <c r="A141" s="14"/>
      <c r="B141" s="235"/>
      <c r="C141" s="236"/>
      <c r="D141" s="225" t="s">
        <v>131</v>
      </c>
      <c r="E141" s="237" t="s">
        <v>19</v>
      </c>
      <c r="F141" s="238" t="s">
        <v>150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131</v>
      </c>
      <c r="AU141" s="244" t="s">
        <v>83</v>
      </c>
      <c r="AV141" s="14" t="s">
        <v>80</v>
      </c>
      <c r="AW141" s="14" t="s">
        <v>33</v>
      </c>
      <c r="AX141" s="14" t="s">
        <v>72</v>
      </c>
      <c r="AY141" s="244" t="s">
        <v>120</v>
      </c>
    </row>
    <row r="142" s="13" customFormat="1">
      <c r="A142" s="13"/>
      <c r="B142" s="223"/>
      <c r="C142" s="224"/>
      <c r="D142" s="225" t="s">
        <v>131</v>
      </c>
      <c r="E142" s="226" t="s">
        <v>19</v>
      </c>
      <c r="F142" s="227" t="s">
        <v>160</v>
      </c>
      <c r="G142" s="224"/>
      <c r="H142" s="228">
        <v>22990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131</v>
      </c>
      <c r="AU142" s="234" t="s">
        <v>83</v>
      </c>
      <c r="AV142" s="13" t="s">
        <v>83</v>
      </c>
      <c r="AW142" s="13" t="s">
        <v>33</v>
      </c>
      <c r="AX142" s="13" t="s">
        <v>72</v>
      </c>
      <c r="AY142" s="234" t="s">
        <v>120</v>
      </c>
    </row>
    <row r="143" s="13" customFormat="1">
      <c r="A143" s="13"/>
      <c r="B143" s="223"/>
      <c r="C143" s="224"/>
      <c r="D143" s="225" t="s">
        <v>131</v>
      </c>
      <c r="E143" s="226" t="s">
        <v>19</v>
      </c>
      <c r="F143" s="227" t="s">
        <v>137</v>
      </c>
      <c r="G143" s="224"/>
      <c r="H143" s="228">
        <v>495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131</v>
      </c>
      <c r="AU143" s="234" t="s">
        <v>83</v>
      </c>
      <c r="AV143" s="13" t="s">
        <v>83</v>
      </c>
      <c r="AW143" s="13" t="s">
        <v>33</v>
      </c>
      <c r="AX143" s="13" t="s">
        <v>72</v>
      </c>
      <c r="AY143" s="234" t="s">
        <v>120</v>
      </c>
    </row>
    <row r="144" s="15" customFormat="1">
      <c r="A144" s="15"/>
      <c r="B144" s="245"/>
      <c r="C144" s="246"/>
      <c r="D144" s="225" t="s">
        <v>131</v>
      </c>
      <c r="E144" s="247" t="s">
        <v>19</v>
      </c>
      <c r="F144" s="248" t="s">
        <v>154</v>
      </c>
      <c r="G144" s="246"/>
      <c r="H144" s="249">
        <v>23485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5" t="s">
        <v>131</v>
      </c>
      <c r="AU144" s="255" t="s">
        <v>83</v>
      </c>
      <c r="AV144" s="15" t="s">
        <v>127</v>
      </c>
      <c r="AW144" s="15" t="s">
        <v>33</v>
      </c>
      <c r="AX144" s="15" t="s">
        <v>80</v>
      </c>
      <c r="AY144" s="255" t="s">
        <v>120</v>
      </c>
    </row>
    <row r="145" s="2" customFormat="1" ht="24.15" customHeight="1">
      <c r="A145" s="39"/>
      <c r="B145" s="40"/>
      <c r="C145" s="205" t="s">
        <v>203</v>
      </c>
      <c r="D145" s="205" t="s">
        <v>122</v>
      </c>
      <c r="E145" s="206" t="s">
        <v>204</v>
      </c>
      <c r="F145" s="207" t="s">
        <v>205</v>
      </c>
      <c r="G145" s="208" t="s">
        <v>125</v>
      </c>
      <c r="H145" s="209">
        <v>2095</v>
      </c>
      <c r="I145" s="210"/>
      <c r="J145" s="211">
        <f>ROUND(I145*H145,2)</f>
        <v>0</v>
      </c>
      <c r="K145" s="207" t="s">
        <v>126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0.216</v>
      </c>
      <c r="R145" s="214">
        <f>Q145*H145</f>
        <v>452.51999999999998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127</v>
      </c>
      <c r="AT145" s="216" t="s">
        <v>122</v>
      </c>
      <c r="AU145" s="216" t="s">
        <v>83</v>
      </c>
      <c r="AY145" s="18" t="s">
        <v>120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127</v>
      </c>
      <c r="BM145" s="216" t="s">
        <v>206</v>
      </c>
    </row>
    <row r="146" s="2" customFormat="1">
      <c r="A146" s="39"/>
      <c r="B146" s="40"/>
      <c r="C146" s="41"/>
      <c r="D146" s="218" t="s">
        <v>129</v>
      </c>
      <c r="E146" s="41"/>
      <c r="F146" s="219" t="s">
        <v>207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129</v>
      </c>
      <c r="AU146" s="18" t="s">
        <v>83</v>
      </c>
    </row>
    <row r="147" s="14" customFormat="1">
      <c r="A147" s="14"/>
      <c r="B147" s="235"/>
      <c r="C147" s="236"/>
      <c r="D147" s="225" t="s">
        <v>131</v>
      </c>
      <c r="E147" s="237" t="s">
        <v>19</v>
      </c>
      <c r="F147" s="238" t="s">
        <v>208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131</v>
      </c>
      <c r="AU147" s="244" t="s">
        <v>83</v>
      </c>
      <c r="AV147" s="14" t="s">
        <v>80</v>
      </c>
      <c r="AW147" s="14" t="s">
        <v>33</v>
      </c>
      <c r="AX147" s="14" t="s">
        <v>72</v>
      </c>
      <c r="AY147" s="244" t="s">
        <v>120</v>
      </c>
    </row>
    <row r="148" s="13" customFormat="1">
      <c r="A148" s="13"/>
      <c r="B148" s="223"/>
      <c r="C148" s="224"/>
      <c r="D148" s="225" t="s">
        <v>131</v>
      </c>
      <c r="E148" s="226" t="s">
        <v>19</v>
      </c>
      <c r="F148" s="227" t="s">
        <v>209</v>
      </c>
      <c r="G148" s="224"/>
      <c r="H148" s="228">
        <v>1065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131</v>
      </c>
      <c r="AU148" s="234" t="s">
        <v>83</v>
      </c>
      <c r="AV148" s="13" t="s">
        <v>83</v>
      </c>
      <c r="AW148" s="13" t="s">
        <v>33</v>
      </c>
      <c r="AX148" s="13" t="s">
        <v>72</v>
      </c>
      <c r="AY148" s="234" t="s">
        <v>120</v>
      </c>
    </row>
    <row r="149" s="13" customFormat="1">
      <c r="A149" s="13"/>
      <c r="B149" s="223"/>
      <c r="C149" s="224"/>
      <c r="D149" s="225" t="s">
        <v>131</v>
      </c>
      <c r="E149" s="226" t="s">
        <v>19</v>
      </c>
      <c r="F149" s="227" t="s">
        <v>210</v>
      </c>
      <c r="G149" s="224"/>
      <c r="H149" s="228">
        <v>1030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131</v>
      </c>
      <c r="AU149" s="234" t="s">
        <v>83</v>
      </c>
      <c r="AV149" s="13" t="s">
        <v>83</v>
      </c>
      <c r="AW149" s="13" t="s">
        <v>33</v>
      </c>
      <c r="AX149" s="13" t="s">
        <v>72</v>
      </c>
      <c r="AY149" s="234" t="s">
        <v>120</v>
      </c>
    </row>
    <row r="150" s="15" customFormat="1">
      <c r="A150" s="15"/>
      <c r="B150" s="245"/>
      <c r="C150" s="246"/>
      <c r="D150" s="225" t="s">
        <v>131</v>
      </c>
      <c r="E150" s="247" t="s">
        <v>19</v>
      </c>
      <c r="F150" s="248" t="s">
        <v>154</v>
      </c>
      <c r="G150" s="246"/>
      <c r="H150" s="249">
        <v>2095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131</v>
      </c>
      <c r="AU150" s="255" t="s">
        <v>83</v>
      </c>
      <c r="AV150" s="15" t="s">
        <v>127</v>
      </c>
      <c r="AW150" s="15" t="s">
        <v>33</v>
      </c>
      <c r="AX150" s="15" t="s">
        <v>80</v>
      </c>
      <c r="AY150" s="255" t="s">
        <v>120</v>
      </c>
    </row>
    <row r="151" s="2" customFormat="1" ht="16.5" customHeight="1">
      <c r="A151" s="39"/>
      <c r="B151" s="40"/>
      <c r="C151" s="205" t="s">
        <v>211</v>
      </c>
      <c r="D151" s="205" t="s">
        <v>122</v>
      </c>
      <c r="E151" s="206" t="s">
        <v>212</v>
      </c>
      <c r="F151" s="207" t="s">
        <v>213</v>
      </c>
      <c r="G151" s="208" t="s">
        <v>214</v>
      </c>
      <c r="H151" s="209">
        <v>720</v>
      </c>
      <c r="I151" s="210"/>
      <c r="J151" s="211">
        <f>ROUND(I151*H151,2)</f>
        <v>0</v>
      </c>
      <c r="K151" s="207" t="s">
        <v>126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0.00084999999999999995</v>
      </c>
      <c r="R151" s="214">
        <f>Q151*H151</f>
        <v>0.61199999999999999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127</v>
      </c>
      <c r="AT151" s="216" t="s">
        <v>122</v>
      </c>
      <c r="AU151" s="216" t="s">
        <v>83</v>
      </c>
      <c r="AY151" s="18" t="s">
        <v>120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127</v>
      </c>
      <c r="BM151" s="216" t="s">
        <v>215</v>
      </c>
    </row>
    <row r="152" s="2" customFormat="1">
      <c r="A152" s="39"/>
      <c r="B152" s="40"/>
      <c r="C152" s="41"/>
      <c r="D152" s="218" t="s">
        <v>129</v>
      </c>
      <c r="E152" s="41"/>
      <c r="F152" s="219" t="s">
        <v>216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129</v>
      </c>
      <c r="AU152" s="18" t="s">
        <v>83</v>
      </c>
    </row>
    <row r="153" s="14" customFormat="1">
      <c r="A153" s="14"/>
      <c r="B153" s="235"/>
      <c r="C153" s="236"/>
      <c r="D153" s="225" t="s">
        <v>131</v>
      </c>
      <c r="E153" s="237" t="s">
        <v>19</v>
      </c>
      <c r="F153" s="238" t="s">
        <v>217</v>
      </c>
      <c r="G153" s="236"/>
      <c r="H153" s="237" t="s">
        <v>19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131</v>
      </c>
      <c r="AU153" s="244" t="s">
        <v>83</v>
      </c>
      <c r="AV153" s="14" t="s">
        <v>80</v>
      </c>
      <c r="AW153" s="14" t="s">
        <v>33</v>
      </c>
      <c r="AX153" s="14" t="s">
        <v>72</v>
      </c>
      <c r="AY153" s="244" t="s">
        <v>120</v>
      </c>
    </row>
    <row r="154" s="13" customFormat="1">
      <c r="A154" s="13"/>
      <c r="B154" s="223"/>
      <c r="C154" s="224"/>
      <c r="D154" s="225" t="s">
        <v>131</v>
      </c>
      <c r="E154" s="226" t="s">
        <v>19</v>
      </c>
      <c r="F154" s="227" t="s">
        <v>218</v>
      </c>
      <c r="G154" s="224"/>
      <c r="H154" s="228">
        <v>720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131</v>
      </c>
      <c r="AU154" s="234" t="s">
        <v>83</v>
      </c>
      <c r="AV154" s="13" t="s">
        <v>83</v>
      </c>
      <c r="AW154" s="13" t="s">
        <v>33</v>
      </c>
      <c r="AX154" s="13" t="s">
        <v>80</v>
      </c>
      <c r="AY154" s="234" t="s">
        <v>120</v>
      </c>
    </row>
    <row r="155" s="14" customFormat="1">
      <c r="A155" s="14"/>
      <c r="B155" s="235"/>
      <c r="C155" s="236"/>
      <c r="D155" s="225" t="s">
        <v>131</v>
      </c>
      <c r="E155" s="237" t="s">
        <v>19</v>
      </c>
      <c r="F155" s="238" t="s">
        <v>219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131</v>
      </c>
      <c r="AU155" s="244" t="s">
        <v>83</v>
      </c>
      <c r="AV155" s="14" t="s">
        <v>80</v>
      </c>
      <c r="AW155" s="14" t="s">
        <v>33</v>
      </c>
      <c r="AX155" s="14" t="s">
        <v>72</v>
      </c>
      <c r="AY155" s="244" t="s">
        <v>120</v>
      </c>
    </row>
    <row r="156" s="2" customFormat="1" ht="16.5" customHeight="1">
      <c r="A156" s="39"/>
      <c r="B156" s="40"/>
      <c r="C156" s="205" t="s">
        <v>220</v>
      </c>
      <c r="D156" s="205" t="s">
        <v>122</v>
      </c>
      <c r="E156" s="206" t="s">
        <v>221</v>
      </c>
      <c r="F156" s="207" t="s">
        <v>222</v>
      </c>
      <c r="G156" s="208" t="s">
        <v>125</v>
      </c>
      <c r="H156" s="209">
        <v>48120</v>
      </c>
      <c r="I156" s="210"/>
      <c r="J156" s="211">
        <f>ROUND(I156*H156,2)</f>
        <v>0</v>
      </c>
      <c r="K156" s="207" t="s">
        <v>126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127</v>
      </c>
      <c r="AT156" s="216" t="s">
        <v>122</v>
      </c>
      <c r="AU156" s="216" t="s">
        <v>83</v>
      </c>
      <c r="AY156" s="18" t="s">
        <v>120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127</v>
      </c>
      <c r="BM156" s="216" t="s">
        <v>223</v>
      </c>
    </row>
    <row r="157" s="2" customFormat="1">
      <c r="A157" s="39"/>
      <c r="B157" s="40"/>
      <c r="C157" s="41"/>
      <c r="D157" s="218" t="s">
        <v>129</v>
      </c>
      <c r="E157" s="41"/>
      <c r="F157" s="219" t="s">
        <v>224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83</v>
      </c>
    </row>
    <row r="158" s="14" customFormat="1">
      <c r="A158" s="14"/>
      <c r="B158" s="235"/>
      <c r="C158" s="236"/>
      <c r="D158" s="225" t="s">
        <v>131</v>
      </c>
      <c r="E158" s="237" t="s">
        <v>19</v>
      </c>
      <c r="F158" s="238" t="s">
        <v>150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131</v>
      </c>
      <c r="AU158" s="244" t="s">
        <v>83</v>
      </c>
      <c r="AV158" s="14" t="s">
        <v>80</v>
      </c>
      <c r="AW158" s="14" t="s">
        <v>33</v>
      </c>
      <c r="AX158" s="14" t="s">
        <v>72</v>
      </c>
      <c r="AY158" s="244" t="s">
        <v>120</v>
      </c>
    </row>
    <row r="159" s="13" customFormat="1">
      <c r="A159" s="13"/>
      <c r="B159" s="223"/>
      <c r="C159" s="224"/>
      <c r="D159" s="225" t="s">
        <v>131</v>
      </c>
      <c r="E159" s="226" t="s">
        <v>19</v>
      </c>
      <c r="F159" s="227" t="s">
        <v>225</v>
      </c>
      <c r="G159" s="224"/>
      <c r="H159" s="228">
        <v>45980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131</v>
      </c>
      <c r="AU159" s="234" t="s">
        <v>83</v>
      </c>
      <c r="AV159" s="13" t="s">
        <v>83</v>
      </c>
      <c r="AW159" s="13" t="s">
        <v>33</v>
      </c>
      <c r="AX159" s="13" t="s">
        <v>72</v>
      </c>
      <c r="AY159" s="234" t="s">
        <v>120</v>
      </c>
    </row>
    <row r="160" s="13" customFormat="1">
      <c r="A160" s="13"/>
      <c r="B160" s="223"/>
      <c r="C160" s="224"/>
      <c r="D160" s="225" t="s">
        <v>131</v>
      </c>
      <c r="E160" s="226" t="s">
        <v>19</v>
      </c>
      <c r="F160" s="227" t="s">
        <v>226</v>
      </c>
      <c r="G160" s="224"/>
      <c r="H160" s="228">
        <v>990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131</v>
      </c>
      <c r="AU160" s="234" t="s">
        <v>83</v>
      </c>
      <c r="AV160" s="13" t="s">
        <v>83</v>
      </c>
      <c r="AW160" s="13" t="s">
        <v>33</v>
      </c>
      <c r="AX160" s="13" t="s">
        <v>72</v>
      </c>
      <c r="AY160" s="234" t="s">
        <v>120</v>
      </c>
    </row>
    <row r="161" s="14" customFormat="1">
      <c r="A161" s="14"/>
      <c r="B161" s="235"/>
      <c r="C161" s="236"/>
      <c r="D161" s="225" t="s">
        <v>131</v>
      </c>
      <c r="E161" s="237" t="s">
        <v>19</v>
      </c>
      <c r="F161" s="238" t="s">
        <v>143</v>
      </c>
      <c r="G161" s="236"/>
      <c r="H161" s="237" t="s">
        <v>19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131</v>
      </c>
      <c r="AU161" s="244" t="s">
        <v>83</v>
      </c>
      <c r="AV161" s="14" t="s">
        <v>80</v>
      </c>
      <c r="AW161" s="14" t="s">
        <v>33</v>
      </c>
      <c r="AX161" s="14" t="s">
        <v>72</v>
      </c>
      <c r="AY161" s="244" t="s">
        <v>120</v>
      </c>
    </row>
    <row r="162" s="13" customFormat="1">
      <c r="A162" s="13"/>
      <c r="B162" s="223"/>
      <c r="C162" s="224"/>
      <c r="D162" s="225" t="s">
        <v>131</v>
      </c>
      <c r="E162" s="226" t="s">
        <v>19</v>
      </c>
      <c r="F162" s="227" t="s">
        <v>144</v>
      </c>
      <c r="G162" s="224"/>
      <c r="H162" s="228">
        <v>1150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131</v>
      </c>
      <c r="AU162" s="234" t="s">
        <v>83</v>
      </c>
      <c r="AV162" s="13" t="s">
        <v>83</v>
      </c>
      <c r="AW162" s="13" t="s">
        <v>33</v>
      </c>
      <c r="AX162" s="13" t="s">
        <v>72</v>
      </c>
      <c r="AY162" s="234" t="s">
        <v>120</v>
      </c>
    </row>
    <row r="163" s="14" customFormat="1">
      <c r="A163" s="14"/>
      <c r="B163" s="235"/>
      <c r="C163" s="236"/>
      <c r="D163" s="225" t="s">
        <v>131</v>
      </c>
      <c r="E163" s="237" t="s">
        <v>19</v>
      </c>
      <c r="F163" s="238" t="s">
        <v>145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131</v>
      </c>
      <c r="AU163" s="244" t="s">
        <v>83</v>
      </c>
      <c r="AV163" s="14" t="s">
        <v>80</v>
      </c>
      <c r="AW163" s="14" t="s">
        <v>33</v>
      </c>
      <c r="AX163" s="14" t="s">
        <v>72</v>
      </c>
      <c r="AY163" s="244" t="s">
        <v>120</v>
      </c>
    </row>
    <row r="164" s="15" customFormat="1">
      <c r="A164" s="15"/>
      <c r="B164" s="245"/>
      <c r="C164" s="246"/>
      <c r="D164" s="225" t="s">
        <v>131</v>
      </c>
      <c r="E164" s="247" t="s">
        <v>19</v>
      </c>
      <c r="F164" s="248" t="s">
        <v>154</v>
      </c>
      <c r="G164" s="246"/>
      <c r="H164" s="249">
        <v>48120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131</v>
      </c>
      <c r="AU164" s="255" t="s">
        <v>83</v>
      </c>
      <c r="AV164" s="15" t="s">
        <v>127</v>
      </c>
      <c r="AW164" s="15" t="s">
        <v>33</v>
      </c>
      <c r="AX164" s="15" t="s">
        <v>80</v>
      </c>
      <c r="AY164" s="255" t="s">
        <v>120</v>
      </c>
    </row>
    <row r="165" s="2" customFormat="1" ht="33" customHeight="1">
      <c r="A165" s="39"/>
      <c r="B165" s="40"/>
      <c r="C165" s="205" t="s">
        <v>8</v>
      </c>
      <c r="D165" s="205" t="s">
        <v>122</v>
      </c>
      <c r="E165" s="206" t="s">
        <v>227</v>
      </c>
      <c r="F165" s="207" t="s">
        <v>228</v>
      </c>
      <c r="G165" s="208" t="s">
        <v>125</v>
      </c>
      <c r="H165" s="209">
        <v>23485</v>
      </c>
      <c r="I165" s="210"/>
      <c r="J165" s="211">
        <f>ROUND(I165*H165,2)</f>
        <v>0</v>
      </c>
      <c r="K165" s="207" t="s">
        <v>126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127</v>
      </c>
      <c r="AT165" s="216" t="s">
        <v>122</v>
      </c>
      <c r="AU165" s="216" t="s">
        <v>83</v>
      </c>
      <c r="AY165" s="18" t="s">
        <v>120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127</v>
      </c>
      <c r="BM165" s="216" t="s">
        <v>229</v>
      </c>
    </row>
    <row r="166" s="2" customFormat="1">
      <c r="A166" s="39"/>
      <c r="B166" s="40"/>
      <c r="C166" s="41"/>
      <c r="D166" s="218" t="s">
        <v>129</v>
      </c>
      <c r="E166" s="41"/>
      <c r="F166" s="219" t="s">
        <v>230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129</v>
      </c>
      <c r="AU166" s="18" t="s">
        <v>83</v>
      </c>
    </row>
    <row r="167" s="14" customFormat="1">
      <c r="A167" s="14"/>
      <c r="B167" s="235"/>
      <c r="C167" s="236"/>
      <c r="D167" s="225" t="s">
        <v>131</v>
      </c>
      <c r="E167" s="237" t="s">
        <v>19</v>
      </c>
      <c r="F167" s="238" t="s">
        <v>150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131</v>
      </c>
      <c r="AU167" s="244" t="s">
        <v>83</v>
      </c>
      <c r="AV167" s="14" t="s">
        <v>80</v>
      </c>
      <c r="AW167" s="14" t="s">
        <v>33</v>
      </c>
      <c r="AX167" s="14" t="s">
        <v>72</v>
      </c>
      <c r="AY167" s="244" t="s">
        <v>120</v>
      </c>
    </row>
    <row r="168" s="13" customFormat="1">
      <c r="A168" s="13"/>
      <c r="B168" s="223"/>
      <c r="C168" s="224"/>
      <c r="D168" s="225" t="s">
        <v>131</v>
      </c>
      <c r="E168" s="226" t="s">
        <v>19</v>
      </c>
      <c r="F168" s="227" t="s">
        <v>160</v>
      </c>
      <c r="G168" s="224"/>
      <c r="H168" s="228">
        <v>22990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131</v>
      </c>
      <c r="AU168" s="234" t="s">
        <v>83</v>
      </c>
      <c r="AV168" s="13" t="s">
        <v>83</v>
      </c>
      <c r="AW168" s="13" t="s">
        <v>33</v>
      </c>
      <c r="AX168" s="13" t="s">
        <v>72</v>
      </c>
      <c r="AY168" s="234" t="s">
        <v>120</v>
      </c>
    </row>
    <row r="169" s="13" customFormat="1">
      <c r="A169" s="13"/>
      <c r="B169" s="223"/>
      <c r="C169" s="224"/>
      <c r="D169" s="225" t="s">
        <v>131</v>
      </c>
      <c r="E169" s="226" t="s">
        <v>19</v>
      </c>
      <c r="F169" s="227" t="s">
        <v>137</v>
      </c>
      <c r="G169" s="224"/>
      <c r="H169" s="228">
        <v>495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131</v>
      </c>
      <c r="AU169" s="234" t="s">
        <v>83</v>
      </c>
      <c r="AV169" s="13" t="s">
        <v>83</v>
      </c>
      <c r="AW169" s="13" t="s">
        <v>33</v>
      </c>
      <c r="AX169" s="13" t="s">
        <v>72</v>
      </c>
      <c r="AY169" s="234" t="s">
        <v>120</v>
      </c>
    </row>
    <row r="170" s="15" customFormat="1">
      <c r="A170" s="15"/>
      <c r="B170" s="245"/>
      <c r="C170" s="246"/>
      <c r="D170" s="225" t="s">
        <v>131</v>
      </c>
      <c r="E170" s="247" t="s">
        <v>19</v>
      </c>
      <c r="F170" s="248" t="s">
        <v>154</v>
      </c>
      <c r="G170" s="246"/>
      <c r="H170" s="249">
        <v>23485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5" t="s">
        <v>131</v>
      </c>
      <c r="AU170" s="255" t="s">
        <v>83</v>
      </c>
      <c r="AV170" s="15" t="s">
        <v>127</v>
      </c>
      <c r="AW170" s="15" t="s">
        <v>33</v>
      </c>
      <c r="AX170" s="15" t="s">
        <v>80</v>
      </c>
      <c r="AY170" s="255" t="s">
        <v>120</v>
      </c>
    </row>
    <row r="171" s="2" customFormat="1" ht="37.8" customHeight="1">
      <c r="A171" s="39"/>
      <c r="B171" s="40"/>
      <c r="C171" s="205" t="s">
        <v>231</v>
      </c>
      <c r="D171" s="205" t="s">
        <v>122</v>
      </c>
      <c r="E171" s="206" t="s">
        <v>232</v>
      </c>
      <c r="F171" s="207" t="s">
        <v>233</v>
      </c>
      <c r="G171" s="208" t="s">
        <v>125</v>
      </c>
      <c r="H171" s="209">
        <v>25</v>
      </c>
      <c r="I171" s="210"/>
      <c r="J171" s="211">
        <f>ROUND(I171*H171,2)</f>
        <v>0</v>
      </c>
      <c r="K171" s="207" t="s">
        <v>126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0.090620000000000006</v>
      </c>
      <c r="R171" s="214">
        <f>Q171*H171</f>
        <v>2.2655000000000003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127</v>
      </c>
      <c r="AT171" s="216" t="s">
        <v>122</v>
      </c>
      <c r="AU171" s="216" t="s">
        <v>83</v>
      </c>
      <c r="AY171" s="18" t="s">
        <v>120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127</v>
      </c>
      <c r="BM171" s="216" t="s">
        <v>234</v>
      </c>
    </row>
    <row r="172" s="2" customFormat="1">
      <c r="A172" s="39"/>
      <c r="B172" s="40"/>
      <c r="C172" s="41"/>
      <c r="D172" s="218" t="s">
        <v>129</v>
      </c>
      <c r="E172" s="41"/>
      <c r="F172" s="219" t="s">
        <v>235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129</v>
      </c>
      <c r="AU172" s="18" t="s">
        <v>83</v>
      </c>
    </row>
    <row r="173" s="13" customFormat="1">
      <c r="A173" s="13"/>
      <c r="B173" s="223"/>
      <c r="C173" s="224"/>
      <c r="D173" s="225" t="s">
        <v>131</v>
      </c>
      <c r="E173" s="226" t="s">
        <v>19</v>
      </c>
      <c r="F173" s="227" t="s">
        <v>132</v>
      </c>
      <c r="G173" s="224"/>
      <c r="H173" s="228">
        <v>25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131</v>
      </c>
      <c r="AU173" s="234" t="s">
        <v>83</v>
      </c>
      <c r="AV173" s="13" t="s">
        <v>83</v>
      </c>
      <c r="AW173" s="13" t="s">
        <v>33</v>
      </c>
      <c r="AX173" s="13" t="s">
        <v>80</v>
      </c>
      <c r="AY173" s="234" t="s">
        <v>120</v>
      </c>
    </row>
    <row r="174" s="2" customFormat="1" ht="16.5" customHeight="1">
      <c r="A174" s="39"/>
      <c r="B174" s="40"/>
      <c r="C174" s="256" t="s">
        <v>236</v>
      </c>
      <c r="D174" s="256" t="s">
        <v>237</v>
      </c>
      <c r="E174" s="257" t="s">
        <v>238</v>
      </c>
      <c r="F174" s="258" t="s">
        <v>239</v>
      </c>
      <c r="G174" s="259" t="s">
        <v>125</v>
      </c>
      <c r="H174" s="260">
        <v>25.75</v>
      </c>
      <c r="I174" s="261"/>
      <c r="J174" s="262">
        <f>ROUND(I174*H174,2)</f>
        <v>0</v>
      </c>
      <c r="K174" s="258" t="s">
        <v>126</v>
      </c>
      <c r="L174" s="263"/>
      <c r="M174" s="264" t="s">
        <v>19</v>
      </c>
      <c r="N174" s="265" t="s">
        <v>43</v>
      </c>
      <c r="O174" s="85"/>
      <c r="P174" s="214">
        <f>O174*H174</f>
        <v>0</v>
      </c>
      <c r="Q174" s="214">
        <v>0.152</v>
      </c>
      <c r="R174" s="214">
        <f>Q174*H174</f>
        <v>3.9139999999999997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179</v>
      </c>
      <c r="AT174" s="216" t="s">
        <v>237</v>
      </c>
      <c r="AU174" s="216" t="s">
        <v>83</v>
      </c>
      <c r="AY174" s="18" t="s">
        <v>120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127</v>
      </c>
      <c r="BM174" s="216" t="s">
        <v>240</v>
      </c>
    </row>
    <row r="175" s="13" customFormat="1">
      <c r="A175" s="13"/>
      <c r="B175" s="223"/>
      <c r="C175" s="224"/>
      <c r="D175" s="225" t="s">
        <v>131</v>
      </c>
      <c r="E175" s="224"/>
      <c r="F175" s="227" t="s">
        <v>241</v>
      </c>
      <c r="G175" s="224"/>
      <c r="H175" s="228">
        <v>25.75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131</v>
      </c>
      <c r="AU175" s="234" t="s">
        <v>83</v>
      </c>
      <c r="AV175" s="13" t="s">
        <v>83</v>
      </c>
      <c r="AW175" s="13" t="s">
        <v>4</v>
      </c>
      <c r="AX175" s="13" t="s">
        <v>80</v>
      </c>
      <c r="AY175" s="234" t="s">
        <v>120</v>
      </c>
    </row>
    <row r="176" s="12" customFormat="1" ht="22.8" customHeight="1">
      <c r="A176" s="12"/>
      <c r="B176" s="189"/>
      <c r="C176" s="190"/>
      <c r="D176" s="191" t="s">
        <v>71</v>
      </c>
      <c r="E176" s="203" t="s">
        <v>162</v>
      </c>
      <c r="F176" s="203" t="s">
        <v>242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SUM(P177:P182)</f>
        <v>0</v>
      </c>
      <c r="Q176" s="197"/>
      <c r="R176" s="198">
        <f>SUM(R177:R182)</f>
        <v>0</v>
      </c>
      <c r="S176" s="197"/>
      <c r="T176" s="199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0" t="s">
        <v>80</v>
      </c>
      <c r="AT176" s="201" t="s">
        <v>71</v>
      </c>
      <c r="AU176" s="201" t="s">
        <v>80</v>
      </c>
      <c r="AY176" s="200" t="s">
        <v>120</v>
      </c>
      <c r="BK176" s="202">
        <f>SUM(BK177:BK182)</f>
        <v>0</v>
      </c>
    </row>
    <row r="177" s="2" customFormat="1" ht="16.5" customHeight="1">
      <c r="A177" s="39"/>
      <c r="B177" s="40"/>
      <c r="C177" s="205" t="s">
        <v>243</v>
      </c>
      <c r="D177" s="205" t="s">
        <v>122</v>
      </c>
      <c r="E177" s="206" t="s">
        <v>244</v>
      </c>
      <c r="F177" s="207" t="s">
        <v>245</v>
      </c>
      <c r="G177" s="208" t="s">
        <v>125</v>
      </c>
      <c r="H177" s="209">
        <v>10.109999999999999</v>
      </c>
      <c r="I177" s="210"/>
      <c r="J177" s="211">
        <f>ROUND(I177*H177,2)</f>
        <v>0</v>
      </c>
      <c r="K177" s="207" t="s">
        <v>126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127</v>
      </c>
      <c r="AT177" s="216" t="s">
        <v>122</v>
      </c>
      <c r="AU177" s="216" t="s">
        <v>83</v>
      </c>
      <c r="AY177" s="18" t="s">
        <v>120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127</v>
      </c>
      <c r="BM177" s="216" t="s">
        <v>246</v>
      </c>
    </row>
    <row r="178" s="2" customFormat="1">
      <c r="A178" s="39"/>
      <c r="B178" s="40"/>
      <c r="C178" s="41"/>
      <c r="D178" s="218" t="s">
        <v>129</v>
      </c>
      <c r="E178" s="41"/>
      <c r="F178" s="219" t="s">
        <v>247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129</v>
      </c>
      <c r="AU178" s="18" t="s">
        <v>83</v>
      </c>
    </row>
    <row r="179" s="13" customFormat="1">
      <c r="A179" s="13"/>
      <c r="B179" s="223"/>
      <c r="C179" s="224"/>
      <c r="D179" s="225" t="s">
        <v>131</v>
      </c>
      <c r="E179" s="226" t="s">
        <v>19</v>
      </c>
      <c r="F179" s="227" t="s">
        <v>248</v>
      </c>
      <c r="G179" s="224"/>
      <c r="H179" s="228">
        <v>7.3600000000000003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131</v>
      </c>
      <c r="AU179" s="234" t="s">
        <v>83</v>
      </c>
      <c r="AV179" s="13" t="s">
        <v>83</v>
      </c>
      <c r="AW179" s="13" t="s">
        <v>33</v>
      </c>
      <c r="AX179" s="13" t="s">
        <v>72</v>
      </c>
      <c r="AY179" s="234" t="s">
        <v>120</v>
      </c>
    </row>
    <row r="180" s="13" customFormat="1">
      <c r="A180" s="13"/>
      <c r="B180" s="223"/>
      <c r="C180" s="224"/>
      <c r="D180" s="225" t="s">
        <v>131</v>
      </c>
      <c r="E180" s="226" t="s">
        <v>19</v>
      </c>
      <c r="F180" s="227" t="s">
        <v>249</v>
      </c>
      <c r="G180" s="224"/>
      <c r="H180" s="228">
        <v>1.5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131</v>
      </c>
      <c r="AU180" s="234" t="s">
        <v>83</v>
      </c>
      <c r="AV180" s="13" t="s">
        <v>83</v>
      </c>
      <c r="AW180" s="13" t="s">
        <v>33</v>
      </c>
      <c r="AX180" s="13" t="s">
        <v>72</v>
      </c>
      <c r="AY180" s="234" t="s">
        <v>120</v>
      </c>
    </row>
    <row r="181" s="13" customFormat="1">
      <c r="A181" s="13"/>
      <c r="B181" s="223"/>
      <c r="C181" s="224"/>
      <c r="D181" s="225" t="s">
        <v>131</v>
      </c>
      <c r="E181" s="226" t="s">
        <v>19</v>
      </c>
      <c r="F181" s="227" t="s">
        <v>250</v>
      </c>
      <c r="G181" s="224"/>
      <c r="H181" s="228">
        <v>1.25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131</v>
      </c>
      <c r="AU181" s="234" t="s">
        <v>83</v>
      </c>
      <c r="AV181" s="13" t="s">
        <v>83</v>
      </c>
      <c r="AW181" s="13" t="s">
        <v>33</v>
      </c>
      <c r="AX181" s="13" t="s">
        <v>72</v>
      </c>
      <c r="AY181" s="234" t="s">
        <v>120</v>
      </c>
    </row>
    <row r="182" s="15" customFormat="1">
      <c r="A182" s="15"/>
      <c r="B182" s="245"/>
      <c r="C182" s="246"/>
      <c r="D182" s="225" t="s">
        <v>131</v>
      </c>
      <c r="E182" s="247" t="s">
        <v>19</v>
      </c>
      <c r="F182" s="248" t="s">
        <v>154</v>
      </c>
      <c r="G182" s="246"/>
      <c r="H182" s="249">
        <v>10.109999999999999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131</v>
      </c>
      <c r="AU182" s="255" t="s">
        <v>83</v>
      </c>
      <c r="AV182" s="15" t="s">
        <v>127</v>
      </c>
      <c r="AW182" s="15" t="s">
        <v>33</v>
      </c>
      <c r="AX182" s="15" t="s">
        <v>80</v>
      </c>
      <c r="AY182" s="255" t="s">
        <v>120</v>
      </c>
    </row>
    <row r="183" s="12" customFormat="1" ht="22.8" customHeight="1">
      <c r="A183" s="12"/>
      <c r="B183" s="189"/>
      <c r="C183" s="190"/>
      <c r="D183" s="191" t="s">
        <v>71</v>
      </c>
      <c r="E183" s="203" t="s">
        <v>184</v>
      </c>
      <c r="F183" s="203" t="s">
        <v>251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SUM(P184:P391)</f>
        <v>0</v>
      </c>
      <c r="Q183" s="197"/>
      <c r="R183" s="198">
        <f>SUM(R184:R391)</f>
        <v>20.274440000000006</v>
      </c>
      <c r="S183" s="197"/>
      <c r="T183" s="199">
        <f>SUM(T184:T391)</f>
        <v>1143.3660000000002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80</v>
      </c>
      <c r="AT183" s="201" t="s">
        <v>71</v>
      </c>
      <c r="AU183" s="201" t="s">
        <v>80</v>
      </c>
      <c r="AY183" s="200" t="s">
        <v>120</v>
      </c>
      <c r="BK183" s="202">
        <f>SUM(BK184:BK391)</f>
        <v>0</v>
      </c>
    </row>
    <row r="184" s="2" customFormat="1" ht="16.5" customHeight="1">
      <c r="A184" s="39"/>
      <c r="B184" s="40"/>
      <c r="C184" s="205" t="s">
        <v>252</v>
      </c>
      <c r="D184" s="205" t="s">
        <v>122</v>
      </c>
      <c r="E184" s="206" t="s">
        <v>253</v>
      </c>
      <c r="F184" s="207" t="s">
        <v>254</v>
      </c>
      <c r="G184" s="208" t="s">
        <v>214</v>
      </c>
      <c r="H184" s="209">
        <v>14</v>
      </c>
      <c r="I184" s="210"/>
      <c r="J184" s="211">
        <f>ROUND(I184*H184,2)</f>
        <v>0</v>
      </c>
      <c r="K184" s="207" t="s">
        <v>126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0.00029999999999999997</v>
      </c>
      <c r="R184" s="214">
        <f>Q184*H184</f>
        <v>0.0041999999999999997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127</v>
      </c>
      <c r="AT184" s="216" t="s">
        <v>122</v>
      </c>
      <c r="AU184" s="216" t="s">
        <v>83</v>
      </c>
      <c r="AY184" s="18" t="s">
        <v>120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127</v>
      </c>
      <c r="BM184" s="216" t="s">
        <v>255</v>
      </c>
    </row>
    <row r="185" s="2" customFormat="1">
      <c r="A185" s="39"/>
      <c r="B185" s="40"/>
      <c r="C185" s="41"/>
      <c r="D185" s="218" t="s">
        <v>129</v>
      </c>
      <c r="E185" s="41"/>
      <c r="F185" s="219" t="s">
        <v>256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129</v>
      </c>
      <c r="AU185" s="18" t="s">
        <v>83</v>
      </c>
    </row>
    <row r="186" s="13" customFormat="1">
      <c r="A186" s="13"/>
      <c r="B186" s="223"/>
      <c r="C186" s="224"/>
      <c r="D186" s="225" t="s">
        <v>131</v>
      </c>
      <c r="E186" s="226" t="s">
        <v>19</v>
      </c>
      <c r="F186" s="227" t="s">
        <v>257</v>
      </c>
      <c r="G186" s="224"/>
      <c r="H186" s="228">
        <v>9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131</v>
      </c>
      <c r="AU186" s="234" t="s">
        <v>83</v>
      </c>
      <c r="AV186" s="13" t="s">
        <v>83</v>
      </c>
      <c r="AW186" s="13" t="s">
        <v>33</v>
      </c>
      <c r="AX186" s="13" t="s">
        <v>72</v>
      </c>
      <c r="AY186" s="234" t="s">
        <v>120</v>
      </c>
    </row>
    <row r="187" s="13" customFormat="1">
      <c r="A187" s="13"/>
      <c r="B187" s="223"/>
      <c r="C187" s="224"/>
      <c r="D187" s="225" t="s">
        <v>131</v>
      </c>
      <c r="E187" s="226" t="s">
        <v>19</v>
      </c>
      <c r="F187" s="227" t="s">
        <v>258</v>
      </c>
      <c r="G187" s="224"/>
      <c r="H187" s="228">
        <v>2.5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131</v>
      </c>
      <c r="AU187" s="234" t="s">
        <v>83</v>
      </c>
      <c r="AV187" s="13" t="s">
        <v>83</v>
      </c>
      <c r="AW187" s="13" t="s">
        <v>33</v>
      </c>
      <c r="AX187" s="13" t="s">
        <v>72</v>
      </c>
      <c r="AY187" s="234" t="s">
        <v>120</v>
      </c>
    </row>
    <row r="188" s="13" customFormat="1">
      <c r="A188" s="13"/>
      <c r="B188" s="223"/>
      <c r="C188" s="224"/>
      <c r="D188" s="225" t="s">
        <v>131</v>
      </c>
      <c r="E188" s="226" t="s">
        <v>19</v>
      </c>
      <c r="F188" s="227" t="s">
        <v>259</v>
      </c>
      <c r="G188" s="224"/>
      <c r="H188" s="228">
        <v>2.5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131</v>
      </c>
      <c r="AU188" s="234" t="s">
        <v>83</v>
      </c>
      <c r="AV188" s="13" t="s">
        <v>83</v>
      </c>
      <c r="AW188" s="13" t="s">
        <v>33</v>
      </c>
      <c r="AX188" s="13" t="s">
        <v>72</v>
      </c>
      <c r="AY188" s="234" t="s">
        <v>120</v>
      </c>
    </row>
    <row r="189" s="15" customFormat="1">
      <c r="A189" s="15"/>
      <c r="B189" s="245"/>
      <c r="C189" s="246"/>
      <c r="D189" s="225" t="s">
        <v>131</v>
      </c>
      <c r="E189" s="247" t="s">
        <v>19</v>
      </c>
      <c r="F189" s="248" t="s">
        <v>154</v>
      </c>
      <c r="G189" s="246"/>
      <c r="H189" s="249">
        <v>14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5" t="s">
        <v>131</v>
      </c>
      <c r="AU189" s="255" t="s">
        <v>83</v>
      </c>
      <c r="AV189" s="15" t="s">
        <v>127</v>
      </c>
      <c r="AW189" s="15" t="s">
        <v>33</v>
      </c>
      <c r="AX189" s="15" t="s">
        <v>80</v>
      </c>
      <c r="AY189" s="255" t="s">
        <v>120</v>
      </c>
    </row>
    <row r="190" s="2" customFormat="1" ht="16.5" customHeight="1">
      <c r="A190" s="39"/>
      <c r="B190" s="40"/>
      <c r="C190" s="256" t="s">
        <v>260</v>
      </c>
      <c r="D190" s="256" t="s">
        <v>237</v>
      </c>
      <c r="E190" s="257" t="s">
        <v>261</v>
      </c>
      <c r="F190" s="258" t="s">
        <v>262</v>
      </c>
      <c r="G190" s="259" t="s">
        <v>214</v>
      </c>
      <c r="H190" s="260">
        <v>14</v>
      </c>
      <c r="I190" s="261"/>
      <c r="J190" s="262">
        <f>ROUND(I190*H190,2)</f>
        <v>0</v>
      </c>
      <c r="K190" s="258" t="s">
        <v>19</v>
      </c>
      <c r="L190" s="263"/>
      <c r="M190" s="264" t="s">
        <v>19</v>
      </c>
      <c r="N190" s="265" t="s">
        <v>43</v>
      </c>
      <c r="O190" s="85"/>
      <c r="P190" s="214">
        <f>O190*H190</f>
        <v>0</v>
      </c>
      <c r="Q190" s="214">
        <v>0.043999999999999997</v>
      </c>
      <c r="R190" s="214">
        <f>Q190*H190</f>
        <v>0.61599999999999999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179</v>
      </c>
      <c r="AT190" s="216" t="s">
        <v>237</v>
      </c>
      <c r="AU190" s="216" t="s">
        <v>83</v>
      </c>
      <c r="AY190" s="18" t="s">
        <v>120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127</v>
      </c>
      <c r="BM190" s="216" t="s">
        <v>263</v>
      </c>
    </row>
    <row r="191" s="2" customFormat="1" ht="24.15" customHeight="1">
      <c r="A191" s="39"/>
      <c r="B191" s="40"/>
      <c r="C191" s="205" t="s">
        <v>7</v>
      </c>
      <c r="D191" s="205" t="s">
        <v>122</v>
      </c>
      <c r="E191" s="206" t="s">
        <v>264</v>
      </c>
      <c r="F191" s="207" t="s">
        <v>265</v>
      </c>
      <c r="G191" s="208" t="s">
        <v>214</v>
      </c>
      <c r="H191" s="209">
        <v>260</v>
      </c>
      <c r="I191" s="210"/>
      <c r="J191" s="211">
        <f>ROUND(I191*H191,2)</f>
        <v>0</v>
      </c>
      <c r="K191" s="207" t="s">
        <v>126</v>
      </c>
      <c r="L191" s="45"/>
      <c r="M191" s="212" t="s">
        <v>19</v>
      </c>
      <c r="N191" s="213" t="s">
        <v>43</v>
      </c>
      <c r="O191" s="85"/>
      <c r="P191" s="214">
        <f>O191*H191</f>
        <v>0</v>
      </c>
      <c r="Q191" s="214">
        <v>0.047</v>
      </c>
      <c r="R191" s="214">
        <f>Q191*H191</f>
        <v>12.220000000000001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127</v>
      </c>
      <c r="AT191" s="216" t="s">
        <v>122</v>
      </c>
      <c r="AU191" s="216" t="s">
        <v>83</v>
      </c>
      <c r="AY191" s="18" t="s">
        <v>120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80</v>
      </c>
      <c r="BK191" s="217">
        <f>ROUND(I191*H191,2)</f>
        <v>0</v>
      </c>
      <c r="BL191" s="18" t="s">
        <v>127</v>
      </c>
      <c r="BM191" s="216" t="s">
        <v>266</v>
      </c>
    </row>
    <row r="192" s="2" customFormat="1">
      <c r="A192" s="39"/>
      <c r="B192" s="40"/>
      <c r="C192" s="41"/>
      <c r="D192" s="218" t="s">
        <v>129</v>
      </c>
      <c r="E192" s="41"/>
      <c r="F192" s="219" t="s">
        <v>267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83</v>
      </c>
    </row>
    <row r="193" s="13" customFormat="1">
      <c r="A193" s="13"/>
      <c r="B193" s="223"/>
      <c r="C193" s="224"/>
      <c r="D193" s="225" t="s">
        <v>131</v>
      </c>
      <c r="E193" s="226" t="s">
        <v>19</v>
      </c>
      <c r="F193" s="227" t="s">
        <v>268</v>
      </c>
      <c r="G193" s="224"/>
      <c r="H193" s="228">
        <v>260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131</v>
      </c>
      <c r="AU193" s="234" t="s">
        <v>83</v>
      </c>
      <c r="AV193" s="13" t="s">
        <v>83</v>
      </c>
      <c r="AW193" s="13" t="s">
        <v>33</v>
      </c>
      <c r="AX193" s="13" t="s">
        <v>80</v>
      </c>
      <c r="AY193" s="234" t="s">
        <v>120</v>
      </c>
    </row>
    <row r="194" s="2" customFormat="1" ht="16.5" customHeight="1">
      <c r="A194" s="39"/>
      <c r="B194" s="40"/>
      <c r="C194" s="205" t="s">
        <v>269</v>
      </c>
      <c r="D194" s="205" t="s">
        <v>122</v>
      </c>
      <c r="E194" s="206" t="s">
        <v>270</v>
      </c>
      <c r="F194" s="207" t="s">
        <v>271</v>
      </c>
      <c r="G194" s="208" t="s">
        <v>272</v>
      </c>
      <c r="H194" s="209">
        <v>30</v>
      </c>
      <c r="I194" s="210"/>
      <c r="J194" s="211">
        <f>ROUND(I194*H194,2)</f>
        <v>0</v>
      </c>
      <c r="K194" s="207" t="s">
        <v>126</v>
      </c>
      <c r="L194" s="45"/>
      <c r="M194" s="212" t="s">
        <v>19</v>
      </c>
      <c r="N194" s="213" t="s">
        <v>43</v>
      </c>
      <c r="O194" s="85"/>
      <c r="P194" s="214">
        <f>O194*H194</f>
        <v>0</v>
      </c>
      <c r="Q194" s="214">
        <v>0.00036000000000000002</v>
      </c>
      <c r="R194" s="214">
        <f>Q194*H194</f>
        <v>0.010800000000000001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127</v>
      </c>
      <c r="AT194" s="216" t="s">
        <v>122</v>
      </c>
      <c r="AU194" s="216" t="s">
        <v>83</v>
      </c>
      <c r="AY194" s="18" t="s">
        <v>120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127</v>
      </c>
      <c r="BM194" s="216" t="s">
        <v>273</v>
      </c>
    </row>
    <row r="195" s="2" customFormat="1">
      <c r="A195" s="39"/>
      <c r="B195" s="40"/>
      <c r="C195" s="41"/>
      <c r="D195" s="218" t="s">
        <v>129</v>
      </c>
      <c r="E195" s="41"/>
      <c r="F195" s="219" t="s">
        <v>274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83</v>
      </c>
    </row>
    <row r="196" s="14" customFormat="1">
      <c r="A196" s="14"/>
      <c r="B196" s="235"/>
      <c r="C196" s="236"/>
      <c r="D196" s="225" t="s">
        <v>131</v>
      </c>
      <c r="E196" s="237" t="s">
        <v>19</v>
      </c>
      <c r="F196" s="238" t="s">
        <v>275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131</v>
      </c>
      <c r="AU196" s="244" t="s">
        <v>83</v>
      </c>
      <c r="AV196" s="14" t="s">
        <v>80</v>
      </c>
      <c r="AW196" s="14" t="s">
        <v>33</v>
      </c>
      <c r="AX196" s="14" t="s">
        <v>72</v>
      </c>
      <c r="AY196" s="244" t="s">
        <v>120</v>
      </c>
    </row>
    <row r="197" s="13" customFormat="1">
      <c r="A197" s="13"/>
      <c r="B197" s="223"/>
      <c r="C197" s="224"/>
      <c r="D197" s="225" t="s">
        <v>131</v>
      </c>
      <c r="E197" s="226" t="s">
        <v>19</v>
      </c>
      <c r="F197" s="227" t="s">
        <v>276</v>
      </c>
      <c r="G197" s="224"/>
      <c r="H197" s="228">
        <v>30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131</v>
      </c>
      <c r="AU197" s="234" t="s">
        <v>83</v>
      </c>
      <c r="AV197" s="13" t="s">
        <v>83</v>
      </c>
      <c r="AW197" s="13" t="s">
        <v>33</v>
      </c>
      <c r="AX197" s="13" t="s">
        <v>80</v>
      </c>
      <c r="AY197" s="234" t="s">
        <v>120</v>
      </c>
    </row>
    <row r="198" s="2" customFormat="1" ht="16.5" customHeight="1">
      <c r="A198" s="39"/>
      <c r="B198" s="40"/>
      <c r="C198" s="256" t="s">
        <v>277</v>
      </c>
      <c r="D198" s="256" t="s">
        <v>237</v>
      </c>
      <c r="E198" s="257" t="s">
        <v>278</v>
      </c>
      <c r="F198" s="258" t="s">
        <v>279</v>
      </c>
      <c r="G198" s="259" t="s">
        <v>272</v>
      </c>
      <c r="H198" s="260">
        <v>30</v>
      </c>
      <c r="I198" s="261"/>
      <c r="J198" s="262">
        <f>ROUND(I198*H198,2)</f>
        <v>0</v>
      </c>
      <c r="K198" s="258" t="s">
        <v>126</v>
      </c>
      <c r="L198" s="263"/>
      <c r="M198" s="264" t="s">
        <v>19</v>
      </c>
      <c r="N198" s="265" t="s">
        <v>43</v>
      </c>
      <c r="O198" s="85"/>
      <c r="P198" s="214">
        <f>O198*H198</f>
        <v>0</v>
      </c>
      <c r="Q198" s="214">
        <v>0.0025000000000000001</v>
      </c>
      <c r="R198" s="214">
        <f>Q198*H198</f>
        <v>0.074999999999999997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179</v>
      </c>
      <c r="AT198" s="216" t="s">
        <v>237</v>
      </c>
      <c r="AU198" s="216" t="s">
        <v>83</v>
      </c>
      <c r="AY198" s="18" t="s">
        <v>120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127</v>
      </c>
      <c r="BM198" s="216" t="s">
        <v>280</v>
      </c>
    </row>
    <row r="199" s="2" customFormat="1" ht="16.5" customHeight="1">
      <c r="A199" s="39"/>
      <c r="B199" s="40"/>
      <c r="C199" s="205" t="s">
        <v>281</v>
      </c>
      <c r="D199" s="205" t="s">
        <v>122</v>
      </c>
      <c r="E199" s="206" t="s">
        <v>282</v>
      </c>
      <c r="F199" s="207" t="s">
        <v>283</v>
      </c>
      <c r="G199" s="208" t="s">
        <v>272</v>
      </c>
      <c r="H199" s="209">
        <v>152</v>
      </c>
      <c r="I199" s="210"/>
      <c r="J199" s="211">
        <f>ROUND(I199*H199,2)</f>
        <v>0</v>
      </c>
      <c r="K199" s="207" t="s">
        <v>126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0.00018000000000000001</v>
      </c>
      <c r="R199" s="214">
        <f>Q199*H199</f>
        <v>0.027360000000000002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83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127</v>
      </c>
      <c r="BM199" s="216" t="s">
        <v>284</v>
      </c>
    </row>
    <row r="200" s="2" customFormat="1">
      <c r="A200" s="39"/>
      <c r="B200" s="40"/>
      <c r="C200" s="41"/>
      <c r="D200" s="218" t="s">
        <v>129</v>
      </c>
      <c r="E200" s="41"/>
      <c r="F200" s="219" t="s">
        <v>285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83</v>
      </c>
    </row>
    <row r="201" s="13" customFormat="1">
      <c r="A201" s="13"/>
      <c r="B201" s="223"/>
      <c r="C201" s="224"/>
      <c r="D201" s="225" t="s">
        <v>131</v>
      </c>
      <c r="E201" s="226" t="s">
        <v>19</v>
      </c>
      <c r="F201" s="227" t="s">
        <v>286</v>
      </c>
      <c r="G201" s="224"/>
      <c r="H201" s="228">
        <v>152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131</v>
      </c>
      <c r="AU201" s="234" t="s">
        <v>83</v>
      </c>
      <c r="AV201" s="13" t="s">
        <v>83</v>
      </c>
      <c r="AW201" s="13" t="s">
        <v>33</v>
      </c>
      <c r="AX201" s="13" t="s">
        <v>80</v>
      </c>
      <c r="AY201" s="234" t="s">
        <v>120</v>
      </c>
    </row>
    <row r="202" s="2" customFormat="1" ht="16.5" customHeight="1">
      <c r="A202" s="39"/>
      <c r="B202" s="40"/>
      <c r="C202" s="256" t="s">
        <v>287</v>
      </c>
      <c r="D202" s="256" t="s">
        <v>237</v>
      </c>
      <c r="E202" s="257" t="s">
        <v>288</v>
      </c>
      <c r="F202" s="258" t="s">
        <v>289</v>
      </c>
      <c r="G202" s="259" t="s">
        <v>272</v>
      </c>
      <c r="H202" s="260">
        <v>152</v>
      </c>
      <c r="I202" s="261"/>
      <c r="J202" s="262">
        <f>ROUND(I202*H202,2)</f>
        <v>0</v>
      </c>
      <c r="K202" s="258" t="s">
        <v>126</v>
      </c>
      <c r="L202" s="263"/>
      <c r="M202" s="264" t="s">
        <v>19</v>
      </c>
      <c r="N202" s="265" t="s">
        <v>43</v>
      </c>
      <c r="O202" s="85"/>
      <c r="P202" s="214">
        <f>O202*H202</f>
        <v>0</v>
      </c>
      <c r="Q202" s="214">
        <v>0.00040000000000000002</v>
      </c>
      <c r="R202" s="214">
        <f>Q202*H202</f>
        <v>0.0608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179</v>
      </c>
      <c r="AT202" s="216" t="s">
        <v>237</v>
      </c>
      <c r="AU202" s="216" t="s">
        <v>83</v>
      </c>
      <c r="AY202" s="18" t="s">
        <v>120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127</v>
      </c>
      <c r="BM202" s="216" t="s">
        <v>290</v>
      </c>
    </row>
    <row r="203" s="2" customFormat="1" ht="21.75" customHeight="1">
      <c r="A203" s="39"/>
      <c r="B203" s="40"/>
      <c r="C203" s="205" t="s">
        <v>291</v>
      </c>
      <c r="D203" s="205" t="s">
        <v>122</v>
      </c>
      <c r="E203" s="206" t="s">
        <v>292</v>
      </c>
      <c r="F203" s="207" t="s">
        <v>293</v>
      </c>
      <c r="G203" s="208" t="s">
        <v>272</v>
      </c>
      <c r="H203" s="209">
        <v>30</v>
      </c>
      <c r="I203" s="210"/>
      <c r="J203" s="211">
        <f>ROUND(I203*H203,2)</f>
        <v>0</v>
      </c>
      <c r="K203" s="207" t="s">
        <v>126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127</v>
      </c>
      <c r="AT203" s="216" t="s">
        <v>122</v>
      </c>
      <c r="AU203" s="216" t="s">
        <v>83</v>
      </c>
      <c r="AY203" s="18" t="s">
        <v>120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127</v>
      </c>
      <c r="BM203" s="216" t="s">
        <v>294</v>
      </c>
    </row>
    <row r="204" s="2" customFormat="1">
      <c r="A204" s="39"/>
      <c r="B204" s="40"/>
      <c r="C204" s="41"/>
      <c r="D204" s="218" t="s">
        <v>129</v>
      </c>
      <c r="E204" s="41"/>
      <c r="F204" s="219" t="s">
        <v>295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83</v>
      </c>
    </row>
    <row r="205" s="14" customFormat="1">
      <c r="A205" s="14"/>
      <c r="B205" s="235"/>
      <c r="C205" s="236"/>
      <c r="D205" s="225" t="s">
        <v>131</v>
      </c>
      <c r="E205" s="237" t="s">
        <v>19</v>
      </c>
      <c r="F205" s="238" t="s">
        <v>296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131</v>
      </c>
      <c r="AU205" s="244" t="s">
        <v>83</v>
      </c>
      <c r="AV205" s="14" t="s">
        <v>80</v>
      </c>
      <c r="AW205" s="14" t="s">
        <v>33</v>
      </c>
      <c r="AX205" s="14" t="s">
        <v>72</v>
      </c>
      <c r="AY205" s="244" t="s">
        <v>120</v>
      </c>
    </row>
    <row r="206" s="13" customFormat="1">
      <c r="A206" s="13"/>
      <c r="B206" s="223"/>
      <c r="C206" s="224"/>
      <c r="D206" s="225" t="s">
        <v>131</v>
      </c>
      <c r="E206" s="226" t="s">
        <v>19</v>
      </c>
      <c r="F206" s="227" t="s">
        <v>297</v>
      </c>
      <c r="G206" s="224"/>
      <c r="H206" s="228">
        <v>6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131</v>
      </c>
      <c r="AU206" s="234" t="s">
        <v>83</v>
      </c>
      <c r="AV206" s="13" t="s">
        <v>83</v>
      </c>
      <c r="AW206" s="13" t="s">
        <v>33</v>
      </c>
      <c r="AX206" s="13" t="s">
        <v>72</v>
      </c>
      <c r="AY206" s="234" t="s">
        <v>120</v>
      </c>
    </row>
    <row r="207" s="13" customFormat="1">
      <c r="A207" s="13"/>
      <c r="B207" s="223"/>
      <c r="C207" s="224"/>
      <c r="D207" s="225" t="s">
        <v>131</v>
      </c>
      <c r="E207" s="226" t="s">
        <v>19</v>
      </c>
      <c r="F207" s="227" t="s">
        <v>298</v>
      </c>
      <c r="G207" s="224"/>
      <c r="H207" s="228">
        <v>4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131</v>
      </c>
      <c r="AU207" s="234" t="s">
        <v>83</v>
      </c>
      <c r="AV207" s="13" t="s">
        <v>83</v>
      </c>
      <c r="AW207" s="13" t="s">
        <v>33</v>
      </c>
      <c r="AX207" s="13" t="s">
        <v>72</v>
      </c>
      <c r="AY207" s="234" t="s">
        <v>120</v>
      </c>
    </row>
    <row r="208" s="13" customFormat="1">
      <c r="A208" s="13"/>
      <c r="B208" s="223"/>
      <c r="C208" s="224"/>
      <c r="D208" s="225" t="s">
        <v>131</v>
      </c>
      <c r="E208" s="226" t="s">
        <v>19</v>
      </c>
      <c r="F208" s="227" t="s">
        <v>299</v>
      </c>
      <c r="G208" s="224"/>
      <c r="H208" s="228">
        <v>4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131</v>
      </c>
      <c r="AU208" s="234" t="s">
        <v>83</v>
      </c>
      <c r="AV208" s="13" t="s">
        <v>83</v>
      </c>
      <c r="AW208" s="13" t="s">
        <v>33</v>
      </c>
      <c r="AX208" s="13" t="s">
        <v>72</v>
      </c>
      <c r="AY208" s="234" t="s">
        <v>120</v>
      </c>
    </row>
    <row r="209" s="13" customFormat="1">
      <c r="A209" s="13"/>
      <c r="B209" s="223"/>
      <c r="C209" s="224"/>
      <c r="D209" s="225" t="s">
        <v>131</v>
      </c>
      <c r="E209" s="226" t="s">
        <v>19</v>
      </c>
      <c r="F209" s="227" t="s">
        <v>300</v>
      </c>
      <c r="G209" s="224"/>
      <c r="H209" s="228">
        <v>2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131</v>
      </c>
      <c r="AU209" s="234" t="s">
        <v>83</v>
      </c>
      <c r="AV209" s="13" t="s">
        <v>83</v>
      </c>
      <c r="AW209" s="13" t="s">
        <v>33</v>
      </c>
      <c r="AX209" s="13" t="s">
        <v>72</v>
      </c>
      <c r="AY209" s="234" t="s">
        <v>120</v>
      </c>
    </row>
    <row r="210" s="13" customFormat="1">
      <c r="A210" s="13"/>
      <c r="B210" s="223"/>
      <c r="C210" s="224"/>
      <c r="D210" s="225" t="s">
        <v>131</v>
      </c>
      <c r="E210" s="226" t="s">
        <v>19</v>
      </c>
      <c r="F210" s="227" t="s">
        <v>301</v>
      </c>
      <c r="G210" s="224"/>
      <c r="H210" s="228">
        <v>4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131</v>
      </c>
      <c r="AU210" s="234" t="s">
        <v>83</v>
      </c>
      <c r="AV210" s="13" t="s">
        <v>83</v>
      </c>
      <c r="AW210" s="13" t="s">
        <v>33</v>
      </c>
      <c r="AX210" s="13" t="s">
        <v>72</v>
      </c>
      <c r="AY210" s="234" t="s">
        <v>120</v>
      </c>
    </row>
    <row r="211" s="13" customFormat="1">
      <c r="A211" s="13"/>
      <c r="B211" s="223"/>
      <c r="C211" s="224"/>
      <c r="D211" s="225" t="s">
        <v>131</v>
      </c>
      <c r="E211" s="226" t="s">
        <v>19</v>
      </c>
      <c r="F211" s="227" t="s">
        <v>302</v>
      </c>
      <c r="G211" s="224"/>
      <c r="H211" s="228">
        <v>4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131</v>
      </c>
      <c r="AU211" s="234" t="s">
        <v>83</v>
      </c>
      <c r="AV211" s="13" t="s">
        <v>83</v>
      </c>
      <c r="AW211" s="13" t="s">
        <v>33</v>
      </c>
      <c r="AX211" s="13" t="s">
        <v>72</v>
      </c>
      <c r="AY211" s="234" t="s">
        <v>120</v>
      </c>
    </row>
    <row r="212" s="13" customFormat="1">
      <c r="A212" s="13"/>
      <c r="B212" s="223"/>
      <c r="C212" s="224"/>
      <c r="D212" s="225" t="s">
        <v>131</v>
      </c>
      <c r="E212" s="226" t="s">
        <v>19</v>
      </c>
      <c r="F212" s="227" t="s">
        <v>303</v>
      </c>
      <c r="G212" s="224"/>
      <c r="H212" s="228">
        <v>2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131</v>
      </c>
      <c r="AU212" s="234" t="s">
        <v>83</v>
      </c>
      <c r="AV212" s="13" t="s">
        <v>83</v>
      </c>
      <c r="AW212" s="13" t="s">
        <v>33</v>
      </c>
      <c r="AX212" s="13" t="s">
        <v>72</v>
      </c>
      <c r="AY212" s="234" t="s">
        <v>120</v>
      </c>
    </row>
    <row r="213" s="13" customFormat="1">
      <c r="A213" s="13"/>
      <c r="B213" s="223"/>
      <c r="C213" s="224"/>
      <c r="D213" s="225" t="s">
        <v>131</v>
      </c>
      <c r="E213" s="226" t="s">
        <v>19</v>
      </c>
      <c r="F213" s="227" t="s">
        <v>304</v>
      </c>
      <c r="G213" s="224"/>
      <c r="H213" s="228">
        <v>4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131</v>
      </c>
      <c r="AU213" s="234" t="s">
        <v>83</v>
      </c>
      <c r="AV213" s="13" t="s">
        <v>83</v>
      </c>
      <c r="AW213" s="13" t="s">
        <v>33</v>
      </c>
      <c r="AX213" s="13" t="s">
        <v>72</v>
      </c>
      <c r="AY213" s="234" t="s">
        <v>120</v>
      </c>
    </row>
    <row r="214" s="15" customFormat="1">
      <c r="A214" s="15"/>
      <c r="B214" s="245"/>
      <c r="C214" s="246"/>
      <c r="D214" s="225" t="s">
        <v>131</v>
      </c>
      <c r="E214" s="247" t="s">
        <v>19</v>
      </c>
      <c r="F214" s="248" t="s">
        <v>154</v>
      </c>
      <c r="G214" s="246"/>
      <c r="H214" s="249">
        <v>30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5" t="s">
        <v>131</v>
      </c>
      <c r="AU214" s="255" t="s">
        <v>83</v>
      </c>
      <c r="AV214" s="15" t="s">
        <v>127</v>
      </c>
      <c r="AW214" s="15" t="s">
        <v>33</v>
      </c>
      <c r="AX214" s="15" t="s">
        <v>80</v>
      </c>
      <c r="AY214" s="255" t="s">
        <v>120</v>
      </c>
    </row>
    <row r="215" s="2" customFormat="1" ht="24.15" customHeight="1">
      <c r="A215" s="39"/>
      <c r="B215" s="40"/>
      <c r="C215" s="205" t="s">
        <v>305</v>
      </c>
      <c r="D215" s="205" t="s">
        <v>122</v>
      </c>
      <c r="E215" s="206" t="s">
        <v>306</v>
      </c>
      <c r="F215" s="207" t="s">
        <v>307</v>
      </c>
      <c r="G215" s="208" t="s">
        <v>272</v>
      </c>
      <c r="H215" s="209">
        <v>1800</v>
      </c>
      <c r="I215" s="210"/>
      <c r="J215" s="211">
        <f>ROUND(I215*H215,2)</f>
        <v>0</v>
      </c>
      <c r="K215" s="207" t="s">
        <v>126</v>
      </c>
      <c r="L215" s="45"/>
      <c r="M215" s="212" t="s">
        <v>19</v>
      </c>
      <c r="N215" s="213" t="s">
        <v>43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127</v>
      </c>
      <c r="AT215" s="216" t="s">
        <v>122</v>
      </c>
      <c r="AU215" s="216" t="s">
        <v>83</v>
      </c>
      <c r="AY215" s="18" t="s">
        <v>120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127</v>
      </c>
      <c r="BM215" s="216" t="s">
        <v>308</v>
      </c>
    </row>
    <row r="216" s="2" customFormat="1">
      <c r="A216" s="39"/>
      <c r="B216" s="40"/>
      <c r="C216" s="41"/>
      <c r="D216" s="218" t="s">
        <v>129</v>
      </c>
      <c r="E216" s="41"/>
      <c r="F216" s="219" t="s">
        <v>309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129</v>
      </c>
      <c r="AU216" s="18" t="s">
        <v>83</v>
      </c>
    </row>
    <row r="217" s="14" customFormat="1">
      <c r="A217" s="14"/>
      <c r="B217" s="235"/>
      <c r="C217" s="236"/>
      <c r="D217" s="225" t="s">
        <v>131</v>
      </c>
      <c r="E217" s="237" t="s">
        <v>19</v>
      </c>
      <c r="F217" s="238" t="s">
        <v>310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131</v>
      </c>
      <c r="AU217" s="244" t="s">
        <v>83</v>
      </c>
      <c r="AV217" s="14" t="s">
        <v>80</v>
      </c>
      <c r="AW217" s="14" t="s">
        <v>33</v>
      </c>
      <c r="AX217" s="14" t="s">
        <v>72</v>
      </c>
      <c r="AY217" s="244" t="s">
        <v>120</v>
      </c>
    </row>
    <row r="218" s="13" customFormat="1">
      <c r="A218" s="13"/>
      <c r="B218" s="223"/>
      <c r="C218" s="224"/>
      <c r="D218" s="225" t="s">
        <v>131</v>
      </c>
      <c r="E218" s="226" t="s">
        <v>19</v>
      </c>
      <c r="F218" s="227" t="s">
        <v>311</v>
      </c>
      <c r="G218" s="224"/>
      <c r="H218" s="228">
        <v>1800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131</v>
      </c>
      <c r="AU218" s="234" t="s">
        <v>83</v>
      </c>
      <c r="AV218" s="13" t="s">
        <v>83</v>
      </c>
      <c r="AW218" s="13" t="s">
        <v>33</v>
      </c>
      <c r="AX218" s="13" t="s">
        <v>80</v>
      </c>
      <c r="AY218" s="234" t="s">
        <v>120</v>
      </c>
    </row>
    <row r="219" s="2" customFormat="1" ht="16.5" customHeight="1">
      <c r="A219" s="39"/>
      <c r="B219" s="40"/>
      <c r="C219" s="205" t="s">
        <v>312</v>
      </c>
      <c r="D219" s="205" t="s">
        <v>122</v>
      </c>
      <c r="E219" s="206" t="s">
        <v>313</v>
      </c>
      <c r="F219" s="207" t="s">
        <v>314</v>
      </c>
      <c r="G219" s="208" t="s">
        <v>272</v>
      </c>
      <c r="H219" s="209">
        <v>40</v>
      </c>
      <c r="I219" s="210"/>
      <c r="J219" s="211">
        <f>ROUND(I219*H219,2)</f>
        <v>0</v>
      </c>
      <c r="K219" s="207" t="s">
        <v>126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127</v>
      </c>
      <c r="AT219" s="216" t="s">
        <v>122</v>
      </c>
      <c r="AU219" s="216" t="s">
        <v>83</v>
      </c>
      <c r="AY219" s="18" t="s">
        <v>120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127</v>
      </c>
      <c r="BM219" s="216" t="s">
        <v>315</v>
      </c>
    </row>
    <row r="220" s="2" customFormat="1">
      <c r="A220" s="39"/>
      <c r="B220" s="40"/>
      <c r="C220" s="41"/>
      <c r="D220" s="218" t="s">
        <v>129</v>
      </c>
      <c r="E220" s="41"/>
      <c r="F220" s="219" t="s">
        <v>316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129</v>
      </c>
      <c r="AU220" s="18" t="s">
        <v>83</v>
      </c>
    </row>
    <row r="221" s="14" customFormat="1">
      <c r="A221" s="14"/>
      <c r="B221" s="235"/>
      <c r="C221" s="236"/>
      <c r="D221" s="225" t="s">
        <v>131</v>
      </c>
      <c r="E221" s="237" t="s">
        <v>19</v>
      </c>
      <c r="F221" s="238" t="s">
        <v>296</v>
      </c>
      <c r="G221" s="236"/>
      <c r="H221" s="237" t="s">
        <v>19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131</v>
      </c>
      <c r="AU221" s="244" t="s">
        <v>83</v>
      </c>
      <c r="AV221" s="14" t="s">
        <v>80</v>
      </c>
      <c r="AW221" s="14" t="s">
        <v>33</v>
      </c>
      <c r="AX221" s="14" t="s">
        <v>72</v>
      </c>
      <c r="AY221" s="244" t="s">
        <v>120</v>
      </c>
    </row>
    <row r="222" s="13" customFormat="1">
      <c r="A222" s="13"/>
      <c r="B222" s="223"/>
      <c r="C222" s="224"/>
      <c r="D222" s="225" t="s">
        <v>131</v>
      </c>
      <c r="E222" s="226" t="s">
        <v>19</v>
      </c>
      <c r="F222" s="227" t="s">
        <v>317</v>
      </c>
      <c r="G222" s="224"/>
      <c r="H222" s="228">
        <v>40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131</v>
      </c>
      <c r="AU222" s="234" t="s">
        <v>83</v>
      </c>
      <c r="AV222" s="13" t="s">
        <v>83</v>
      </c>
      <c r="AW222" s="13" t="s">
        <v>33</v>
      </c>
      <c r="AX222" s="13" t="s">
        <v>80</v>
      </c>
      <c r="AY222" s="234" t="s">
        <v>120</v>
      </c>
    </row>
    <row r="223" s="14" customFormat="1">
      <c r="A223" s="14"/>
      <c r="B223" s="235"/>
      <c r="C223" s="236"/>
      <c r="D223" s="225" t="s">
        <v>131</v>
      </c>
      <c r="E223" s="237" t="s">
        <v>19</v>
      </c>
      <c r="F223" s="238" t="s">
        <v>318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131</v>
      </c>
      <c r="AU223" s="244" t="s">
        <v>83</v>
      </c>
      <c r="AV223" s="14" t="s">
        <v>80</v>
      </c>
      <c r="AW223" s="14" t="s">
        <v>33</v>
      </c>
      <c r="AX223" s="14" t="s">
        <v>72</v>
      </c>
      <c r="AY223" s="244" t="s">
        <v>120</v>
      </c>
    </row>
    <row r="224" s="2" customFormat="1" ht="24.15" customHeight="1">
      <c r="A224" s="39"/>
      <c r="B224" s="40"/>
      <c r="C224" s="205" t="s">
        <v>319</v>
      </c>
      <c r="D224" s="205" t="s">
        <v>122</v>
      </c>
      <c r="E224" s="206" t="s">
        <v>320</v>
      </c>
      <c r="F224" s="207" t="s">
        <v>321</v>
      </c>
      <c r="G224" s="208" t="s">
        <v>272</v>
      </c>
      <c r="H224" s="209">
        <v>800</v>
      </c>
      <c r="I224" s="210"/>
      <c r="J224" s="211">
        <f>ROUND(I224*H224,2)</f>
        <v>0</v>
      </c>
      <c r="K224" s="207" t="s">
        <v>126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127</v>
      </c>
      <c r="AT224" s="216" t="s">
        <v>122</v>
      </c>
      <c r="AU224" s="216" t="s">
        <v>83</v>
      </c>
      <c r="AY224" s="18" t="s">
        <v>120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127</v>
      </c>
      <c r="BM224" s="216" t="s">
        <v>322</v>
      </c>
    </row>
    <row r="225" s="2" customFormat="1">
      <c r="A225" s="39"/>
      <c r="B225" s="40"/>
      <c r="C225" s="41"/>
      <c r="D225" s="218" t="s">
        <v>129</v>
      </c>
      <c r="E225" s="41"/>
      <c r="F225" s="219" t="s">
        <v>323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83</v>
      </c>
    </row>
    <row r="226" s="14" customFormat="1">
      <c r="A226" s="14"/>
      <c r="B226" s="235"/>
      <c r="C226" s="236"/>
      <c r="D226" s="225" t="s">
        <v>131</v>
      </c>
      <c r="E226" s="237" t="s">
        <v>19</v>
      </c>
      <c r="F226" s="238" t="s">
        <v>324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131</v>
      </c>
      <c r="AU226" s="244" t="s">
        <v>83</v>
      </c>
      <c r="AV226" s="14" t="s">
        <v>80</v>
      </c>
      <c r="AW226" s="14" t="s">
        <v>33</v>
      </c>
      <c r="AX226" s="14" t="s">
        <v>72</v>
      </c>
      <c r="AY226" s="244" t="s">
        <v>120</v>
      </c>
    </row>
    <row r="227" s="13" customFormat="1">
      <c r="A227" s="13"/>
      <c r="B227" s="223"/>
      <c r="C227" s="224"/>
      <c r="D227" s="225" t="s">
        <v>131</v>
      </c>
      <c r="E227" s="226" t="s">
        <v>19</v>
      </c>
      <c r="F227" s="227" t="s">
        <v>325</v>
      </c>
      <c r="G227" s="224"/>
      <c r="H227" s="228">
        <v>800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131</v>
      </c>
      <c r="AU227" s="234" t="s">
        <v>83</v>
      </c>
      <c r="AV227" s="13" t="s">
        <v>83</v>
      </c>
      <c r="AW227" s="13" t="s">
        <v>33</v>
      </c>
      <c r="AX227" s="13" t="s">
        <v>80</v>
      </c>
      <c r="AY227" s="234" t="s">
        <v>120</v>
      </c>
    </row>
    <row r="228" s="2" customFormat="1" ht="16.5" customHeight="1">
      <c r="A228" s="39"/>
      <c r="B228" s="40"/>
      <c r="C228" s="205" t="s">
        <v>326</v>
      </c>
      <c r="D228" s="205" t="s">
        <v>122</v>
      </c>
      <c r="E228" s="206" t="s">
        <v>327</v>
      </c>
      <c r="F228" s="207" t="s">
        <v>328</v>
      </c>
      <c r="G228" s="208" t="s">
        <v>272</v>
      </c>
      <c r="H228" s="209">
        <v>11</v>
      </c>
      <c r="I228" s="210"/>
      <c r="J228" s="211">
        <f>ROUND(I228*H228,2)</f>
        <v>0</v>
      </c>
      <c r="K228" s="207" t="s">
        <v>126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0.00069999999999999999</v>
      </c>
      <c r="R228" s="214">
        <f>Q228*H228</f>
        <v>0.0077000000000000002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127</v>
      </c>
      <c r="AT228" s="216" t="s">
        <v>122</v>
      </c>
      <c r="AU228" s="216" t="s">
        <v>83</v>
      </c>
      <c r="AY228" s="18" t="s">
        <v>120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127</v>
      </c>
      <c r="BM228" s="216" t="s">
        <v>329</v>
      </c>
    </row>
    <row r="229" s="2" customFormat="1">
      <c r="A229" s="39"/>
      <c r="B229" s="40"/>
      <c r="C229" s="41"/>
      <c r="D229" s="218" t="s">
        <v>129</v>
      </c>
      <c r="E229" s="41"/>
      <c r="F229" s="219" t="s">
        <v>330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129</v>
      </c>
      <c r="AU229" s="18" t="s">
        <v>83</v>
      </c>
    </row>
    <row r="230" s="14" customFormat="1">
      <c r="A230" s="14"/>
      <c r="B230" s="235"/>
      <c r="C230" s="236"/>
      <c r="D230" s="225" t="s">
        <v>131</v>
      </c>
      <c r="E230" s="237" t="s">
        <v>19</v>
      </c>
      <c r="F230" s="238" t="s">
        <v>331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131</v>
      </c>
      <c r="AU230" s="244" t="s">
        <v>83</v>
      </c>
      <c r="AV230" s="14" t="s">
        <v>80</v>
      </c>
      <c r="AW230" s="14" t="s">
        <v>33</v>
      </c>
      <c r="AX230" s="14" t="s">
        <v>72</v>
      </c>
      <c r="AY230" s="244" t="s">
        <v>120</v>
      </c>
    </row>
    <row r="231" s="13" customFormat="1">
      <c r="A231" s="13"/>
      <c r="B231" s="223"/>
      <c r="C231" s="224"/>
      <c r="D231" s="225" t="s">
        <v>131</v>
      </c>
      <c r="E231" s="226" t="s">
        <v>19</v>
      </c>
      <c r="F231" s="227" t="s">
        <v>332</v>
      </c>
      <c r="G231" s="224"/>
      <c r="H231" s="228">
        <v>1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131</v>
      </c>
      <c r="AU231" s="234" t="s">
        <v>83</v>
      </c>
      <c r="AV231" s="13" t="s">
        <v>83</v>
      </c>
      <c r="AW231" s="13" t="s">
        <v>33</v>
      </c>
      <c r="AX231" s="13" t="s">
        <v>72</v>
      </c>
      <c r="AY231" s="234" t="s">
        <v>120</v>
      </c>
    </row>
    <row r="232" s="13" customFormat="1">
      <c r="A232" s="13"/>
      <c r="B232" s="223"/>
      <c r="C232" s="224"/>
      <c r="D232" s="225" t="s">
        <v>131</v>
      </c>
      <c r="E232" s="226" t="s">
        <v>19</v>
      </c>
      <c r="F232" s="227" t="s">
        <v>333</v>
      </c>
      <c r="G232" s="224"/>
      <c r="H232" s="228">
        <v>1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131</v>
      </c>
      <c r="AU232" s="234" t="s">
        <v>83</v>
      </c>
      <c r="AV232" s="13" t="s">
        <v>83</v>
      </c>
      <c r="AW232" s="13" t="s">
        <v>33</v>
      </c>
      <c r="AX232" s="13" t="s">
        <v>72</v>
      </c>
      <c r="AY232" s="234" t="s">
        <v>120</v>
      </c>
    </row>
    <row r="233" s="13" customFormat="1">
      <c r="A233" s="13"/>
      <c r="B233" s="223"/>
      <c r="C233" s="224"/>
      <c r="D233" s="225" t="s">
        <v>131</v>
      </c>
      <c r="E233" s="226" t="s">
        <v>19</v>
      </c>
      <c r="F233" s="227" t="s">
        <v>334</v>
      </c>
      <c r="G233" s="224"/>
      <c r="H233" s="228">
        <v>1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131</v>
      </c>
      <c r="AU233" s="234" t="s">
        <v>83</v>
      </c>
      <c r="AV233" s="13" t="s">
        <v>83</v>
      </c>
      <c r="AW233" s="13" t="s">
        <v>33</v>
      </c>
      <c r="AX233" s="13" t="s">
        <v>72</v>
      </c>
      <c r="AY233" s="234" t="s">
        <v>120</v>
      </c>
    </row>
    <row r="234" s="13" customFormat="1">
      <c r="A234" s="13"/>
      <c r="B234" s="223"/>
      <c r="C234" s="224"/>
      <c r="D234" s="225" t="s">
        <v>131</v>
      </c>
      <c r="E234" s="226" t="s">
        <v>19</v>
      </c>
      <c r="F234" s="227" t="s">
        <v>335</v>
      </c>
      <c r="G234" s="224"/>
      <c r="H234" s="228">
        <v>8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131</v>
      </c>
      <c r="AU234" s="234" t="s">
        <v>83</v>
      </c>
      <c r="AV234" s="13" t="s">
        <v>83</v>
      </c>
      <c r="AW234" s="13" t="s">
        <v>33</v>
      </c>
      <c r="AX234" s="13" t="s">
        <v>72</v>
      </c>
      <c r="AY234" s="234" t="s">
        <v>120</v>
      </c>
    </row>
    <row r="235" s="15" customFormat="1">
      <c r="A235" s="15"/>
      <c r="B235" s="245"/>
      <c r="C235" s="246"/>
      <c r="D235" s="225" t="s">
        <v>131</v>
      </c>
      <c r="E235" s="247" t="s">
        <v>19</v>
      </c>
      <c r="F235" s="248" t="s">
        <v>154</v>
      </c>
      <c r="G235" s="246"/>
      <c r="H235" s="249">
        <v>11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5" t="s">
        <v>131</v>
      </c>
      <c r="AU235" s="255" t="s">
        <v>83</v>
      </c>
      <c r="AV235" s="15" t="s">
        <v>127</v>
      </c>
      <c r="AW235" s="15" t="s">
        <v>33</v>
      </c>
      <c r="AX235" s="15" t="s">
        <v>80</v>
      </c>
      <c r="AY235" s="255" t="s">
        <v>120</v>
      </c>
    </row>
    <row r="236" s="2" customFormat="1" ht="16.5" customHeight="1">
      <c r="A236" s="39"/>
      <c r="B236" s="40"/>
      <c r="C236" s="256" t="s">
        <v>336</v>
      </c>
      <c r="D236" s="256" t="s">
        <v>237</v>
      </c>
      <c r="E236" s="257" t="s">
        <v>337</v>
      </c>
      <c r="F236" s="258" t="s">
        <v>338</v>
      </c>
      <c r="G236" s="259" t="s">
        <v>272</v>
      </c>
      <c r="H236" s="260">
        <v>2</v>
      </c>
      <c r="I236" s="261"/>
      <c r="J236" s="262">
        <f>ROUND(I236*H236,2)</f>
        <v>0</v>
      </c>
      <c r="K236" s="258" t="s">
        <v>126</v>
      </c>
      <c r="L236" s="263"/>
      <c r="M236" s="264" t="s">
        <v>19</v>
      </c>
      <c r="N236" s="265" t="s">
        <v>43</v>
      </c>
      <c r="O236" s="85"/>
      <c r="P236" s="214">
        <f>O236*H236</f>
        <v>0</v>
      </c>
      <c r="Q236" s="214">
        <v>0.0040000000000000001</v>
      </c>
      <c r="R236" s="214">
        <f>Q236*H236</f>
        <v>0.0080000000000000002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179</v>
      </c>
      <c r="AT236" s="216" t="s">
        <v>237</v>
      </c>
      <c r="AU236" s="216" t="s">
        <v>83</v>
      </c>
      <c r="AY236" s="18" t="s">
        <v>120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127</v>
      </c>
      <c r="BM236" s="216" t="s">
        <v>339</v>
      </c>
    </row>
    <row r="237" s="14" customFormat="1">
      <c r="A237" s="14"/>
      <c r="B237" s="235"/>
      <c r="C237" s="236"/>
      <c r="D237" s="225" t="s">
        <v>131</v>
      </c>
      <c r="E237" s="237" t="s">
        <v>19</v>
      </c>
      <c r="F237" s="238" t="s">
        <v>340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131</v>
      </c>
      <c r="AU237" s="244" t="s">
        <v>83</v>
      </c>
      <c r="AV237" s="14" t="s">
        <v>80</v>
      </c>
      <c r="AW237" s="14" t="s">
        <v>33</v>
      </c>
      <c r="AX237" s="14" t="s">
        <v>72</v>
      </c>
      <c r="AY237" s="244" t="s">
        <v>120</v>
      </c>
    </row>
    <row r="238" s="13" customFormat="1">
      <c r="A238" s="13"/>
      <c r="B238" s="223"/>
      <c r="C238" s="224"/>
      <c r="D238" s="225" t="s">
        <v>131</v>
      </c>
      <c r="E238" s="226" t="s">
        <v>19</v>
      </c>
      <c r="F238" s="227" t="s">
        <v>332</v>
      </c>
      <c r="G238" s="224"/>
      <c r="H238" s="228">
        <v>1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131</v>
      </c>
      <c r="AU238" s="234" t="s">
        <v>83</v>
      </c>
      <c r="AV238" s="13" t="s">
        <v>83</v>
      </c>
      <c r="AW238" s="13" t="s">
        <v>33</v>
      </c>
      <c r="AX238" s="13" t="s">
        <v>72</v>
      </c>
      <c r="AY238" s="234" t="s">
        <v>120</v>
      </c>
    </row>
    <row r="239" s="13" customFormat="1">
      <c r="A239" s="13"/>
      <c r="B239" s="223"/>
      <c r="C239" s="224"/>
      <c r="D239" s="225" t="s">
        <v>131</v>
      </c>
      <c r="E239" s="226" t="s">
        <v>19</v>
      </c>
      <c r="F239" s="227" t="s">
        <v>333</v>
      </c>
      <c r="G239" s="224"/>
      <c r="H239" s="228">
        <v>1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131</v>
      </c>
      <c r="AU239" s="234" t="s">
        <v>83</v>
      </c>
      <c r="AV239" s="13" t="s">
        <v>83</v>
      </c>
      <c r="AW239" s="13" t="s">
        <v>33</v>
      </c>
      <c r="AX239" s="13" t="s">
        <v>72</v>
      </c>
      <c r="AY239" s="234" t="s">
        <v>120</v>
      </c>
    </row>
    <row r="240" s="15" customFormat="1">
      <c r="A240" s="15"/>
      <c r="B240" s="245"/>
      <c r="C240" s="246"/>
      <c r="D240" s="225" t="s">
        <v>131</v>
      </c>
      <c r="E240" s="247" t="s">
        <v>19</v>
      </c>
      <c r="F240" s="248" t="s">
        <v>154</v>
      </c>
      <c r="G240" s="246"/>
      <c r="H240" s="249">
        <v>2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5" t="s">
        <v>131</v>
      </c>
      <c r="AU240" s="255" t="s">
        <v>83</v>
      </c>
      <c r="AV240" s="15" t="s">
        <v>127</v>
      </c>
      <c r="AW240" s="15" t="s">
        <v>33</v>
      </c>
      <c r="AX240" s="15" t="s">
        <v>80</v>
      </c>
      <c r="AY240" s="255" t="s">
        <v>120</v>
      </c>
    </row>
    <row r="241" s="2" customFormat="1" ht="16.5" customHeight="1">
      <c r="A241" s="39"/>
      <c r="B241" s="40"/>
      <c r="C241" s="256" t="s">
        <v>341</v>
      </c>
      <c r="D241" s="256" t="s">
        <v>237</v>
      </c>
      <c r="E241" s="257" t="s">
        <v>342</v>
      </c>
      <c r="F241" s="258" t="s">
        <v>343</v>
      </c>
      <c r="G241" s="259" t="s">
        <v>272</v>
      </c>
      <c r="H241" s="260">
        <v>1</v>
      </c>
      <c r="I241" s="261"/>
      <c r="J241" s="262">
        <f>ROUND(I241*H241,2)</f>
        <v>0</v>
      </c>
      <c r="K241" s="258" t="s">
        <v>126</v>
      </c>
      <c r="L241" s="263"/>
      <c r="M241" s="264" t="s">
        <v>19</v>
      </c>
      <c r="N241" s="265" t="s">
        <v>43</v>
      </c>
      <c r="O241" s="85"/>
      <c r="P241" s="214">
        <f>O241*H241</f>
        <v>0</v>
      </c>
      <c r="Q241" s="214">
        <v>0.0025000000000000001</v>
      </c>
      <c r="R241" s="214">
        <f>Q241*H241</f>
        <v>0.0025000000000000001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179</v>
      </c>
      <c r="AT241" s="216" t="s">
        <v>237</v>
      </c>
      <c r="AU241" s="216" t="s">
        <v>83</v>
      </c>
      <c r="AY241" s="18" t="s">
        <v>120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127</v>
      </c>
      <c r="BM241" s="216" t="s">
        <v>344</v>
      </c>
    </row>
    <row r="242" s="14" customFormat="1">
      <c r="A242" s="14"/>
      <c r="B242" s="235"/>
      <c r="C242" s="236"/>
      <c r="D242" s="225" t="s">
        <v>131</v>
      </c>
      <c r="E242" s="237" t="s">
        <v>19</v>
      </c>
      <c r="F242" s="238" t="s">
        <v>340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131</v>
      </c>
      <c r="AU242" s="244" t="s">
        <v>83</v>
      </c>
      <c r="AV242" s="14" t="s">
        <v>80</v>
      </c>
      <c r="AW242" s="14" t="s">
        <v>33</v>
      </c>
      <c r="AX242" s="14" t="s">
        <v>72</v>
      </c>
      <c r="AY242" s="244" t="s">
        <v>120</v>
      </c>
    </row>
    <row r="243" s="13" customFormat="1">
      <c r="A243" s="13"/>
      <c r="B243" s="223"/>
      <c r="C243" s="224"/>
      <c r="D243" s="225" t="s">
        <v>131</v>
      </c>
      <c r="E243" s="226" t="s">
        <v>19</v>
      </c>
      <c r="F243" s="227" t="s">
        <v>334</v>
      </c>
      <c r="G243" s="224"/>
      <c r="H243" s="228">
        <v>1</v>
      </c>
      <c r="I243" s="229"/>
      <c r="J243" s="224"/>
      <c r="K243" s="224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131</v>
      </c>
      <c r="AU243" s="234" t="s">
        <v>83</v>
      </c>
      <c r="AV243" s="13" t="s">
        <v>83</v>
      </c>
      <c r="AW243" s="13" t="s">
        <v>33</v>
      </c>
      <c r="AX243" s="13" t="s">
        <v>80</v>
      </c>
      <c r="AY243" s="234" t="s">
        <v>120</v>
      </c>
    </row>
    <row r="244" s="2" customFormat="1" ht="16.5" customHeight="1">
      <c r="A244" s="39"/>
      <c r="B244" s="40"/>
      <c r="C244" s="256" t="s">
        <v>345</v>
      </c>
      <c r="D244" s="256" t="s">
        <v>237</v>
      </c>
      <c r="E244" s="257" t="s">
        <v>346</v>
      </c>
      <c r="F244" s="258" t="s">
        <v>347</v>
      </c>
      <c r="G244" s="259" t="s">
        <v>272</v>
      </c>
      <c r="H244" s="260">
        <v>8</v>
      </c>
      <c r="I244" s="261"/>
      <c r="J244" s="262">
        <f>ROUND(I244*H244,2)</f>
        <v>0</v>
      </c>
      <c r="K244" s="258" t="s">
        <v>126</v>
      </c>
      <c r="L244" s="263"/>
      <c r="M244" s="264" t="s">
        <v>19</v>
      </c>
      <c r="N244" s="265" t="s">
        <v>43</v>
      </c>
      <c r="O244" s="85"/>
      <c r="P244" s="214">
        <f>O244*H244</f>
        <v>0</v>
      </c>
      <c r="Q244" s="214">
        <v>0.0025000000000000001</v>
      </c>
      <c r="R244" s="214">
        <f>Q244*H244</f>
        <v>0.02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179</v>
      </c>
      <c r="AT244" s="216" t="s">
        <v>237</v>
      </c>
      <c r="AU244" s="216" t="s">
        <v>83</v>
      </c>
      <c r="AY244" s="18" t="s">
        <v>120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127</v>
      </c>
      <c r="BM244" s="216" t="s">
        <v>348</v>
      </c>
    </row>
    <row r="245" s="14" customFormat="1">
      <c r="A245" s="14"/>
      <c r="B245" s="235"/>
      <c r="C245" s="236"/>
      <c r="D245" s="225" t="s">
        <v>131</v>
      </c>
      <c r="E245" s="237" t="s">
        <v>19</v>
      </c>
      <c r="F245" s="238" t="s">
        <v>340</v>
      </c>
      <c r="G245" s="236"/>
      <c r="H245" s="237" t="s">
        <v>19</v>
      </c>
      <c r="I245" s="239"/>
      <c r="J245" s="236"/>
      <c r="K245" s="236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131</v>
      </c>
      <c r="AU245" s="244" t="s">
        <v>83</v>
      </c>
      <c r="AV245" s="14" t="s">
        <v>80</v>
      </c>
      <c r="AW245" s="14" t="s">
        <v>33</v>
      </c>
      <c r="AX245" s="14" t="s">
        <v>72</v>
      </c>
      <c r="AY245" s="244" t="s">
        <v>120</v>
      </c>
    </row>
    <row r="246" s="13" customFormat="1">
      <c r="A246" s="13"/>
      <c r="B246" s="223"/>
      <c r="C246" s="224"/>
      <c r="D246" s="225" t="s">
        <v>131</v>
      </c>
      <c r="E246" s="226" t="s">
        <v>19</v>
      </c>
      <c r="F246" s="227" t="s">
        <v>335</v>
      </c>
      <c r="G246" s="224"/>
      <c r="H246" s="228">
        <v>8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131</v>
      </c>
      <c r="AU246" s="234" t="s">
        <v>83</v>
      </c>
      <c r="AV246" s="13" t="s">
        <v>83</v>
      </c>
      <c r="AW246" s="13" t="s">
        <v>33</v>
      </c>
      <c r="AX246" s="13" t="s">
        <v>80</v>
      </c>
      <c r="AY246" s="234" t="s">
        <v>120</v>
      </c>
    </row>
    <row r="247" s="2" customFormat="1" ht="16.5" customHeight="1">
      <c r="A247" s="39"/>
      <c r="B247" s="40"/>
      <c r="C247" s="205" t="s">
        <v>349</v>
      </c>
      <c r="D247" s="205" t="s">
        <v>122</v>
      </c>
      <c r="E247" s="206" t="s">
        <v>350</v>
      </c>
      <c r="F247" s="207" t="s">
        <v>351</v>
      </c>
      <c r="G247" s="208" t="s">
        <v>272</v>
      </c>
      <c r="H247" s="209">
        <v>1</v>
      </c>
      <c r="I247" s="210"/>
      <c r="J247" s="211">
        <f>ROUND(I247*H247,2)</f>
        <v>0</v>
      </c>
      <c r="K247" s="207" t="s">
        <v>126</v>
      </c>
      <c r="L247" s="45"/>
      <c r="M247" s="212" t="s">
        <v>19</v>
      </c>
      <c r="N247" s="213" t="s">
        <v>43</v>
      </c>
      <c r="O247" s="85"/>
      <c r="P247" s="214">
        <f>O247*H247</f>
        <v>0</v>
      </c>
      <c r="Q247" s="214">
        <v>0.0010499999999999999</v>
      </c>
      <c r="R247" s="214">
        <f>Q247*H247</f>
        <v>0.0010499999999999999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127</v>
      </c>
      <c r="AT247" s="216" t="s">
        <v>122</v>
      </c>
      <c r="AU247" s="216" t="s">
        <v>83</v>
      </c>
      <c r="AY247" s="18" t="s">
        <v>120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127</v>
      </c>
      <c r="BM247" s="216" t="s">
        <v>352</v>
      </c>
    </row>
    <row r="248" s="2" customFormat="1">
      <c r="A248" s="39"/>
      <c r="B248" s="40"/>
      <c r="C248" s="41"/>
      <c r="D248" s="218" t="s">
        <v>129</v>
      </c>
      <c r="E248" s="41"/>
      <c r="F248" s="219" t="s">
        <v>353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129</v>
      </c>
      <c r="AU248" s="18" t="s">
        <v>83</v>
      </c>
    </row>
    <row r="249" s="14" customFormat="1">
      <c r="A249" s="14"/>
      <c r="B249" s="235"/>
      <c r="C249" s="236"/>
      <c r="D249" s="225" t="s">
        <v>131</v>
      </c>
      <c r="E249" s="237" t="s">
        <v>19</v>
      </c>
      <c r="F249" s="238" t="s">
        <v>331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131</v>
      </c>
      <c r="AU249" s="244" t="s">
        <v>83</v>
      </c>
      <c r="AV249" s="14" t="s">
        <v>80</v>
      </c>
      <c r="AW249" s="14" t="s">
        <v>33</v>
      </c>
      <c r="AX249" s="14" t="s">
        <v>72</v>
      </c>
      <c r="AY249" s="244" t="s">
        <v>120</v>
      </c>
    </row>
    <row r="250" s="13" customFormat="1">
      <c r="A250" s="13"/>
      <c r="B250" s="223"/>
      <c r="C250" s="224"/>
      <c r="D250" s="225" t="s">
        <v>131</v>
      </c>
      <c r="E250" s="226" t="s">
        <v>19</v>
      </c>
      <c r="F250" s="227" t="s">
        <v>354</v>
      </c>
      <c r="G250" s="224"/>
      <c r="H250" s="228">
        <v>1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131</v>
      </c>
      <c r="AU250" s="234" t="s">
        <v>83</v>
      </c>
      <c r="AV250" s="13" t="s">
        <v>83</v>
      </c>
      <c r="AW250" s="13" t="s">
        <v>33</v>
      </c>
      <c r="AX250" s="13" t="s">
        <v>80</v>
      </c>
      <c r="AY250" s="234" t="s">
        <v>120</v>
      </c>
    </row>
    <row r="251" s="2" customFormat="1" ht="16.5" customHeight="1">
      <c r="A251" s="39"/>
      <c r="B251" s="40"/>
      <c r="C251" s="256" t="s">
        <v>355</v>
      </c>
      <c r="D251" s="256" t="s">
        <v>237</v>
      </c>
      <c r="E251" s="257" t="s">
        <v>356</v>
      </c>
      <c r="F251" s="258" t="s">
        <v>357</v>
      </c>
      <c r="G251" s="259" t="s">
        <v>272</v>
      </c>
      <c r="H251" s="260">
        <v>1</v>
      </c>
      <c r="I251" s="261"/>
      <c r="J251" s="262">
        <f>ROUND(I251*H251,2)</f>
        <v>0</v>
      </c>
      <c r="K251" s="258" t="s">
        <v>126</v>
      </c>
      <c r="L251" s="263"/>
      <c r="M251" s="264" t="s">
        <v>19</v>
      </c>
      <c r="N251" s="265" t="s">
        <v>43</v>
      </c>
      <c r="O251" s="85"/>
      <c r="P251" s="214">
        <f>O251*H251</f>
        <v>0</v>
      </c>
      <c r="Q251" s="214">
        <v>0.0155</v>
      </c>
      <c r="R251" s="214">
        <f>Q251*H251</f>
        <v>0.0155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179</v>
      </c>
      <c r="AT251" s="216" t="s">
        <v>237</v>
      </c>
      <c r="AU251" s="216" t="s">
        <v>83</v>
      </c>
      <c r="AY251" s="18" t="s">
        <v>120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127</v>
      </c>
      <c r="BM251" s="216" t="s">
        <v>358</v>
      </c>
    </row>
    <row r="252" s="2" customFormat="1" ht="16.5" customHeight="1">
      <c r="A252" s="39"/>
      <c r="B252" s="40"/>
      <c r="C252" s="205" t="s">
        <v>359</v>
      </c>
      <c r="D252" s="205" t="s">
        <v>122</v>
      </c>
      <c r="E252" s="206" t="s">
        <v>360</v>
      </c>
      <c r="F252" s="207" t="s">
        <v>361</v>
      </c>
      <c r="G252" s="208" t="s">
        <v>272</v>
      </c>
      <c r="H252" s="209">
        <v>12</v>
      </c>
      <c r="I252" s="210"/>
      <c r="J252" s="211">
        <f>ROUND(I252*H252,2)</f>
        <v>0</v>
      </c>
      <c r="K252" s="207" t="s">
        <v>126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0.11241</v>
      </c>
      <c r="R252" s="214">
        <f>Q252*H252</f>
        <v>1.3489199999999999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127</v>
      </c>
      <c r="AT252" s="216" t="s">
        <v>122</v>
      </c>
      <c r="AU252" s="216" t="s">
        <v>83</v>
      </c>
      <c r="AY252" s="18" t="s">
        <v>120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127</v>
      </c>
      <c r="BM252" s="216" t="s">
        <v>362</v>
      </c>
    </row>
    <row r="253" s="2" customFormat="1">
      <c r="A253" s="39"/>
      <c r="B253" s="40"/>
      <c r="C253" s="41"/>
      <c r="D253" s="218" t="s">
        <v>129</v>
      </c>
      <c r="E253" s="41"/>
      <c r="F253" s="219" t="s">
        <v>363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83</v>
      </c>
    </row>
    <row r="254" s="14" customFormat="1">
      <c r="A254" s="14"/>
      <c r="B254" s="235"/>
      <c r="C254" s="236"/>
      <c r="D254" s="225" t="s">
        <v>131</v>
      </c>
      <c r="E254" s="237" t="s">
        <v>19</v>
      </c>
      <c r="F254" s="238" t="s">
        <v>331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131</v>
      </c>
      <c r="AU254" s="244" t="s">
        <v>83</v>
      </c>
      <c r="AV254" s="14" t="s">
        <v>80</v>
      </c>
      <c r="AW254" s="14" t="s">
        <v>33</v>
      </c>
      <c r="AX254" s="14" t="s">
        <v>72</v>
      </c>
      <c r="AY254" s="244" t="s">
        <v>120</v>
      </c>
    </row>
    <row r="255" s="13" customFormat="1">
      <c r="A255" s="13"/>
      <c r="B255" s="223"/>
      <c r="C255" s="224"/>
      <c r="D255" s="225" t="s">
        <v>131</v>
      </c>
      <c r="E255" s="226" t="s">
        <v>19</v>
      </c>
      <c r="F255" s="227" t="s">
        <v>364</v>
      </c>
      <c r="G255" s="224"/>
      <c r="H255" s="228">
        <v>2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131</v>
      </c>
      <c r="AU255" s="234" t="s">
        <v>83</v>
      </c>
      <c r="AV255" s="13" t="s">
        <v>83</v>
      </c>
      <c r="AW255" s="13" t="s">
        <v>33</v>
      </c>
      <c r="AX255" s="13" t="s">
        <v>72</v>
      </c>
      <c r="AY255" s="234" t="s">
        <v>120</v>
      </c>
    </row>
    <row r="256" s="13" customFormat="1">
      <c r="A256" s="13"/>
      <c r="B256" s="223"/>
      <c r="C256" s="224"/>
      <c r="D256" s="225" t="s">
        <v>131</v>
      </c>
      <c r="E256" s="226" t="s">
        <v>19</v>
      </c>
      <c r="F256" s="227" t="s">
        <v>332</v>
      </c>
      <c r="G256" s="224"/>
      <c r="H256" s="228">
        <v>1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131</v>
      </c>
      <c r="AU256" s="234" t="s">
        <v>83</v>
      </c>
      <c r="AV256" s="13" t="s">
        <v>83</v>
      </c>
      <c r="AW256" s="13" t="s">
        <v>33</v>
      </c>
      <c r="AX256" s="13" t="s">
        <v>72</v>
      </c>
      <c r="AY256" s="234" t="s">
        <v>120</v>
      </c>
    </row>
    <row r="257" s="13" customFormat="1">
      <c r="A257" s="13"/>
      <c r="B257" s="223"/>
      <c r="C257" s="224"/>
      <c r="D257" s="225" t="s">
        <v>131</v>
      </c>
      <c r="E257" s="226" t="s">
        <v>19</v>
      </c>
      <c r="F257" s="227" t="s">
        <v>365</v>
      </c>
      <c r="G257" s="224"/>
      <c r="H257" s="228">
        <v>1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131</v>
      </c>
      <c r="AU257" s="234" t="s">
        <v>83</v>
      </c>
      <c r="AV257" s="13" t="s">
        <v>83</v>
      </c>
      <c r="AW257" s="13" t="s">
        <v>33</v>
      </c>
      <c r="AX257" s="13" t="s">
        <v>72</v>
      </c>
      <c r="AY257" s="234" t="s">
        <v>120</v>
      </c>
    </row>
    <row r="258" s="13" customFormat="1">
      <c r="A258" s="13"/>
      <c r="B258" s="223"/>
      <c r="C258" s="224"/>
      <c r="D258" s="225" t="s">
        <v>131</v>
      </c>
      <c r="E258" s="226" t="s">
        <v>19</v>
      </c>
      <c r="F258" s="227" t="s">
        <v>335</v>
      </c>
      <c r="G258" s="224"/>
      <c r="H258" s="228">
        <v>8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131</v>
      </c>
      <c r="AU258" s="234" t="s">
        <v>83</v>
      </c>
      <c r="AV258" s="13" t="s">
        <v>83</v>
      </c>
      <c r="AW258" s="13" t="s">
        <v>33</v>
      </c>
      <c r="AX258" s="13" t="s">
        <v>72</v>
      </c>
      <c r="AY258" s="234" t="s">
        <v>120</v>
      </c>
    </row>
    <row r="259" s="15" customFormat="1">
      <c r="A259" s="15"/>
      <c r="B259" s="245"/>
      <c r="C259" s="246"/>
      <c r="D259" s="225" t="s">
        <v>131</v>
      </c>
      <c r="E259" s="247" t="s">
        <v>19</v>
      </c>
      <c r="F259" s="248" t="s">
        <v>154</v>
      </c>
      <c r="G259" s="246"/>
      <c r="H259" s="249">
        <v>12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131</v>
      </c>
      <c r="AU259" s="255" t="s">
        <v>83</v>
      </c>
      <c r="AV259" s="15" t="s">
        <v>127</v>
      </c>
      <c r="AW259" s="15" t="s">
        <v>33</v>
      </c>
      <c r="AX259" s="15" t="s">
        <v>80</v>
      </c>
      <c r="AY259" s="255" t="s">
        <v>120</v>
      </c>
    </row>
    <row r="260" s="2" customFormat="1" ht="16.5" customHeight="1">
      <c r="A260" s="39"/>
      <c r="B260" s="40"/>
      <c r="C260" s="256" t="s">
        <v>366</v>
      </c>
      <c r="D260" s="256" t="s">
        <v>237</v>
      </c>
      <c r="E260" s="257" t="s">
        <v>367</v>
      </c>
      <c r="F260" s="258" t="s">
        <v>368</v>
      </c>
      <c r="G260" s="259" t="s">
        <v>272</v>
      </c>
      <c r="H260" s="260">
        <v>12</v>
      </c>
      <c r="I260" s="261"/>
      <c r="J260" s="262">
        <f>ROUND(I260*H260,2)</f>
        <v>0</v>
      </c>
      <c r="K260" s="258" t="s">
        <v>126</v>
      </c>
      <c r="L260" s="263"/>
      <c r="M260" s="264" t="s">
        <v>19</v>
      </c>
      <c r="N260" s="265" t="s">
        <v>43</v>
      </c>
      <c r="O260" s="85"/>
      <c r="P260" s="214">
        <f>O260*H260</f>
        <v>0</v>
      </c>
      <c r="Q260" s="214">
        <v>0.0061000000000000004</v>
      </c>
      <c r="R260" s="214">
        <f>Q260*H260</f>
        <v>0.073200000000000001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179</v>
      </c>
      <c r="AT260" s="216" t="s">
        <v>237</v>
      </c>
      <c r="AU260" s="216" t="s">
        <v>83</v>
      </c>
      <c r="AY260" s="18" t="s">
        <v>120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127</v>
      </c>
      <c r="BM260" s="216" t="s">
        <v>369</v>
      </c>
    </row>
    <row r="261" s="2" customFormat="1" ht="16.5" customHeight="1">
      <c r="A261" s="39"/>
      <c r="B261" s="40"/>
      <c r="C261" s="256" t="s">
        <v>370</v>
      </c>
      <c r="D261" s="256" t="s">
        <v>237</v>
      </c>
      <c r="E261" s="257" t="s">
        <v>371</v>
      </c>
      <c r="F261" s="258" t="s">
        <v>372</v>
      </c>
      <c r="G261" s="259" t="s">
        <v>272</v>
      </c>
      <c r="H261" s="260">
        <v>12</v>
      </c>
      <c r="I261" s="261"/>
      <c r="J261" s="262">
        <f>ROUND(I261*H261,2)</f>
        <v>0</v>
      </c>
      <c r="K261" s="258" t="s">
        <v>126</v>
      </c>
      <c r="L261" s="263"/>
      <c r="M261" s="264" t="s">
        <v>19</v>
      </c>
      <c r="N261" s="265" t="s">
        <v>43</v>
      </c>
      <c r="O261" s="85"/>
      <c r="P261" s="214">
        <f>O261*H261</f>
        <v>0</v>
      </c>
      <c r="Q261" s="214">
        <v>0.0030000000000000001</v>
      </c>
      <c r="R261" s="214">
        <f>Q261*H261</f>
        <v>0.036000000000000004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179</v>
      </c>
      <c r="AT261" s="216" t="s">
        <v>237</v>
      </c>
      <c r="AU261" s="216" t="s">
        <v>83</v>
      </c>
      <c r="AY261" s="18" t="s">
        <v>120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80</v>
      </c>
      <c r="BK261" s="217">
        <f>ROUND(I261*H261,2)</f>
        <v>0</v>
      </c>
      <c r="BL261" s="18" t="s">
        <v>127</v>
      </c>
      <c r="BM261" s="216" t="s">
        <v>373</v>
      </c>
    </row>
    <row r="262" s="2" customFormat="1" ht="16.5" customHeight="1">
      <c r="A262" s="39"/>
      <c r="B262" s="40"/>
      <c r="C262" s="256" t="s">
        <v>374</v>
      </c>
      <c r="D262" s="256" t="s">
        <v>237</v>
      </c>
      <c r="E262" s="257" t="s">
        <v>375</v>
      </c>
      <c r="F262" s="258" t="s">
        <v>376</v>
      </c>
      <c r="G262" s="259" t="s">
        <v>272</v>
      </c>
      <c r="H262" s="260">
        <v>24</v>
      </c>
      <c r="I262" s="261"/>
      <c r="J262" s="262">
        <f>ROUND(I262*H262,2)</f>
        <v>0</v>
      </c>
      <c r="K262" s="258" t="s">
        <v>126</v>
      </c>
      <c r="L262" s="263"/>
      <c r="M262" s="264" t="s">
        <v>19</v>
      </c>
      <c r="N262" s="265" t="s">
        <v>43</v>
      </c>
      <c r="O262" s="85"/>
      <c r="P262" s="214">
        <f>O262*H262</f>
        <v>0</v>
      </c>
      <c r="Q262" s="214">
        <v>0.00035</v>
      </c>
      <c r="R262" s="214">
        <f>Q262*H262</f>
        <v>0.0083999999999999995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179</v>
      </c>
      <c r="AT262" s="216" t="s">
        <v>237</v>
      </c>
      <c r="AU262" s="216" t="s">
        <v>83</v>
      </c>
      <c r="AY262" s="18" t="s">
        <v>120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127</v>
      </c>
      <c r="BM262" s="216" t="s">
        <v>377</v>
      </c>
    </row>
    <row r="263" s="13" customFormat="1">
      <c r="A263" s="13"/>
      <c r="B263" s="223"/>
      <c r="C263" s="224"/>
      <c r="D263" s="225" t="s">
        <v>131</v>
      </c>
      <c r="E263" s="224"/>
      <c r="F263" s="227" t="s">
        <v>378</v>
      </c>
      <c r="G263" s="224"/>
      <c r="H263" s="228">
        <v>24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131</v>
      </c>
      <c r="AU263" s="234" t="s">
        <v>83</v>
      </c>
      <c r="AV263" s="13" t="s">
        <v>83</v>
      </c>
      <c r="AW263" s="13" t="s">
        <v>4</v>
      </c>
      <c r="AX263" s="13" t="s">
        <v>80</v>
      </c>
      <c r="AY263" s="234" t="s">
        <v>120</v>
      </c>
    </row>
    <row r="264" s="2" customFormat="1" ht="16.5" customHeight="1">
      <c r="A264" s="39"/>
      <c r="B264" s="40"/>
      <c r="C264" s="256" t="s">
        <v>379</v>
      </c>
      <c r="D264" s="256" t="s">
        <v>237</v>
      </c>
      <c r="E264" s="257" t="s">
        <v>380</v>
      </c>
      <c r="F264" s="258" t="s">
        <v>381</v>
      </c>
      <c r="G264" s="259" t="s">
        <v>272</v>
      </c>
      <c r="H264" s="260">
        <v>12</v>
      </c>
      <c r="I264" s="261"/>
      <c r="J264" s="262">
        <f>ROUND(I264*H264,2)</f>
        <v>0</v>
      </c>
      <c r="K264" s="258" t="s">
        <v>126</v>
      </c>
      <c r="L264" s="263"/>
      <c r="M264" s="264" t="s">
        <v>19</v>
      </c>
      <c r="N264" s="265" t="s">
        <v>43</v>
      </c>
      <c r="O264" s="85"/>
      <c r="P264" s="214">
        <f>O264*H264</f>
        <v>0</v>
      </c>
      <c r="Q264" s="214">
        <v>0.00010000000000000001</v>
      </c>
      <c r="R264" s="214">
        <f>Q264*H264</f>
        <v>0.0012000000000000001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179</v>
      </c>
      <c r="AT264" s="216" t="s">
        <v>237</v>
      </c>
      <c r="AU264" s="216" t="s">
        <v>83</v>
      </c>
      <c r="AY264" s="18" t="s">
        <v>120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80</v>
      </c>
      <c r="BK264" s="217">
        <f>ROUND(I264*H264,2)</f>
        <v>0</v>
      </c>
      <c r="BL264" s="18" t="s">
        <v>127</v>
      </c>
      <c r="BM264" s="216" t="s">
        <v>382</v>
      </c>
    </row>
    <row r="265" s="2" customFormat="1" ht="21.75" customHeight="1">
      <c r="A265" s="39"/>
      <c r="B265" s="40"/>
      <c r="C265" s="205" t="s">
        <v>383</v>
      </c>
      <c r="D265" s="205" t="s">
        <v>122</v>
      </c>
      <c r="E265" s="206" t="s">
        <v>384</v>
      </c>
      <c r="F265" s="207" t="s">
        <v>385</v>
      </c>
      <c r="G265" s="208" t="s">
        <v>214</v>
      </c>
      <c r="H265" s="209">
        <v>7839</v>
      </c>
      <c r="I265" s="210"/>
      <c r="J265" s="211">
        <f>ROUND(I265*H265,2)</f>
        <v>0</v>
      </c>
      <c r="K265" s="207" t="s">
        <v>126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0.00033</v>
      </c>
      <c r="R265" s="214">
        <f>Q265*H265</f>
        <v>2.5868699999999998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127</v>
      </c>
      <c r="AT265" s="216" t="s">
        <v>122</v>
      </c>
      <c r="AU265" s="216" t="s">
        <v>83</v>
      </c>
      <c r="AY265" s="18" t="s">
        <v>120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127</v>
      </c>
      <c r="BM265" s="216" t="s">
        <v>386</v>
      </c>
    </row>
    <row r="266" s="2" customFormat="1">
      <c r="A266" s="39"/>
      <c r="B266" s="40"/>
      <c r="C266" s="41"/>
      <c r="D266" s="218" t="s">
        <v>129</v>
      </c>
      <c r="E266" s="41"/>
      <c r="F266" s="219" t="s">
        <v>387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129</v>
      </c>
      <c r="AU266" s="18" t="s">
        <v>83</v>
      </c>
    </row>
    <row r="267" s="14" customFormat="1">
      <c r="A267" s="14"/>
      <c r="B267" s="235"/>
      <c r="C267" s="236"/>
      <c r="D267" s="225" t="s">
        <v>131</v>
      </c>
      <c r="E267" s="237" t="s">
        <v>19</v>
      </c>
      <c r="F267" s="238" t="s">
        <v>388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131</v>
      </c>
      <c r="AU267" s="244" t="s">
        <v>83</v>
      </c>
      <c r="AV267" s="14" t="s">
        <v>80</v>
      </c>
      <c r="AW267" s="14" t="s">
        <v>33</v>
      </c>
      <c r="AX267" s="14" t="s">
        <v>72</v>
      </c>
      <c r="AY267" s="244" t="s">
        <v>120</v>
      </c>
    </row>
    <row r="268" s="13" customFormat="1">
      <c r="A268" s="13"/>
      <c r="B268" s="223"/>
      <c r="C268" s="224"/>
      <c r="D268" s="225" t="s">
        <v>131</v>
      </c>
      <c r="E268" s="226" t="s">
        <v>19</v>
      </c>
      <c r="F268" s="227" t="s">
        <v>389</v>
      </c>
      <c r="G268" s="224"/>
      <c r="H268" s="228">
        <v>4296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131</v>
      </c>
      <c r="AU268" s="234" t="s">
        <v>83</v>
      </c>
      <c r="AV268" s="13" t="s">
        <v>83</v>
      </c>
      <c r="AW268" s="13" t="s">
        <v>33</v>
      </c>
      <c r="AX268" s="13" t="s">
        <v>72</v>
      </c>
      <c r="AY268" s="234" t="s">
        <v>120</v>
      </c>
    </row>
    <row r="269" s="13" customFormat="1">
      <c r="A269" s="13"/>
      <c r="B269" s="223"/>
      <c r="C269" s="224"/>
      <c r="D269" s="225" t="s">
        <v>131</v>
      </c>
      <c r="E269" s="226" t="s">
        <v>19</v>
      </c>
      <c r="F269" s="227" t="s">
        <v>390</v>
      </c>
      <c r="G269" s="224"/>
      <c r="H269" s="228">
        <v>383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131</v>
      </c>
      <c r="AU269" s="234" t="s">
        <v>83</v>
      </c>
      <c r="AV269" s="13" t="s">
        <v>83</v>
      </c>
      <c r="AW269" s="13" t="s">
        <v>33</v>
      </c>
      <c r="AX269" s="13" t="s">
        <v>72</v>
      </c>
      <c r="AY269" s="234" t="s">
        <v>120</v>
      </c>
    </row>
    <row r="270" s="13" customFormat="1">
      <c r="A270" s="13"/>
      <c r="B270" s="223"/>
      <c r="C270" s="224"/>
      <c r="D270" s="225" t="s">
        <v>131</v>
      </c>
      <c r="E270" s="226" t="s">
        <v>19</v>
      </c>
      <c r="F270" s="227" t="s">
        <v>391</v>
      </c>
      <c r="G270" s="224"/>
      <c r="H270" s="228">
        <v>3160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131</v>
      </c>
      <c r="AU270" s="234" t="s">
        <v>83</v>
      </c>
      <c r="AV270" s="13" t="s">
        <v>83</v>
      </c>
      <c r="AW270" s="13" t="s">
        <v>33</v>
      </c>
      <c r="AX270" s="13" t="s">
        <v>72</v>
      </c>
      <c r="AY270" s="234" t="s">
        <v>120</v>
      </c>
    </row>
    <row r="271" s="15" customFormat="1">
      <c r="A271" s="15"/>
      <c r="B271" s="245"/>
      <c r="C271" s="246"/>
      <c r="D271" s="225" t="s">
        <v>131</v>
      </c>
      <c r="E271" s="247" t="s">
        <v>19</v>
      </c>
      <c r="F271" s="248" t="s">
        <v>154</v>
      </c>
      <c r="G271" s="246"/>
      <c r="H271" s="249">
        <v>7839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131</v>
      </c>
      <c r="AU271" s="255" t="s">
        <v>83</v>
      </c>
      <c r="AV271" s="15" t="s">
        <v>127</v>
      </c>
      <c r="AW271" s="15" t="s">
        <v>33</v>
      </c>
      <c r="AX271" s="15" t="s">
        <v>80</v>
      </c>
      <c r="AY271" s="255" t="s">
        <v>120</v>
      </c>
    </row>
    <row r="272" s="2" customFormat="1" ht="21.75" customHeight="1">
      <c r="A272" s="39"/>
      <c r="B272" s="40"/>
      <c r="C272" s="205" t="s">
        <v>392</v>
      </c>
      <c r="D272" s="205" t="s">
        <v>122</v>
      </c>
      <c r="E272" s="206" t="s">
        <v>393</v>
      </c>
      <c r="F272" s="207" t="s">
        <v>394</v>
      </c>
      <c r="G272" s="208" t="s">
        <v>214</v>
      </c>
      <c r="H272" s="209">
        <v>1821</v>
      </c>
      <c r="I272" s="210"/>
      <c r="J272" s="211">
        <f>ROUND(I272*H272,2)</f>
        <v>0</v>
      </c>
      <c r="K272" s="207" t="s">
        <v>126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0.00011</v>
      </c>
      <c r="R272" s="214">
        <f>Q272*H272</f>
        <v>0.20031000000000002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127</v>
      </c>
      <c r="AT272" s="216" t="s">
        <v>122</v>
      </c>
      <c r="AU272" s="216" t="s">
        <v>83</v>
      </c>
      <c r="AY272" s="18" t="s">
        <v>120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127</v>
      </c>
      <c r="BM272" s="216" t="s">
        <v>395</v>
      </c>
    </row>
    <row r="273" s="2" customFormat="1">
      <c r="A273" s="39"/>
      <c r="B273" s="40"/>
      <c r="C273" s="41"/>
      <c r="D273" s="218" t="s">
        <v>129</v>
      </c>
      <c r="E273" s="41"/>
      <c r="F273" s="219" t="s">
        <v>396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83</v>
      </c>
    </row>
    <row r="274" s="14" customFormat="1">
      <c r="A274" s="14"/>
      <c r="B274" s="235"/>
      <c r="C274" s="236"/>
      <c r="D274" s="225" t="s">
        <v>131</v>
      </c>
      <c r="E274" s="237" t="s">
        <v>19</v>
      </c>
      <c r="F274" s="238" t="s">
        <v>388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131</v>
      </c>
      <c r="AU274" s="244" t="s">
        <v>83</v>
      </c>
      <c r="AV274" s="14" t="s">
        <v>80</v>
      </c>
      <c r="AW274" s="14" t="s">
        <v>33</v>
      </c>
      <c r="AX274" s="14" t="s">
        <v>72</v>
      </c>
      <c r="AY274" s="244" t="s">
        <v>120</v>
      </c>
    </row>
    <row r="275" s="13" customFormat="1">
      <c r="A275" s="13"/>
      <c r="B275" s="223"/>
      <c r="C275" s="224"/>
      <c r="D275" s="225" t="s">
        <v>131</v>
      </c>
      <c r="E275" s="226" t="s">
        <v>19</v>
      </c>
      <c r="F275" s="227" t="s">
        <v>397</v>
      </c>
      <c r="G275" s="224"/>
      <c r="H275" s="228">
        <v>1223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131</v>
      </c>
      <c r="AU275" s="234" t="s">
        <v>83</v>
      </c>
      <c r="AV275" s="13" t="s">
        <v>83</v>
      </c>
      <c r="AW275" s="13" t="s">
        <v>33</v>
      </c>
      <c r="AX275" s="13" t="s">
        <v>72</v>
      </c>
      <c r="AY275" s="234" t="s">
        <v>120</v>
      </c>
    </row>
    <row r="276" s="13" customFormat="1">
      <c r="A276" s="13"/>
      <c r="B276" s="223"/>
      <c r="C276" s="224"/>
      <c r="D276" s="225" t="s">
        <v>131</v>
      </c>
      <c r="E276" s="226" t="s">
        <v>19</v>
      </c>
      <c r="F276" s="227" t="s">
        <v>398</v>
      </c>
      <c r="G276" s="224"/>
      <c r="H276" s="228">
        <v>598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131</v>
      </c>
      <c r="AU276" s="234" t="s">
        <v>83</v>
      </c>
      <c r="AV276" s="13" t="s">
        <v>83</v>
      </c>
      <c r="AW276" s="13" t="s">
        <v>33</v>
      </c>
      <c r="AX276" s="13" t="s">
        <v>72</v>
      </c>
      <c r="AY276" s="234" t="s">
        <v>120</v>
      </c>
    </row>
    <row r="277" s="15" customFormat="1">
      <c r="A277" s="15"/>
      <c r="B277" s="245"/>
      <c r="C277" s="246"/>
      <c r="D277" s="225" t="s">
        <v>131</v>
      </c>
      <c r="E277" s="247" t="s">
        <v>19</v>
      </c>
      <c r="F277" s="248" t="s">
        <v>154</v>
      </c>
      <c r="G277" s="246"/>
      <c r="H277" s="249">
        <v>1821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5" t="s">
        <v>131</v>
      </c>
      <c r="AU277" s="255" t="s">
        <v>83</v>
      </c>
      <c r="AV277" s="15" t="s">
        <v>127</v>
      </c>
      <c r="AW277" s="15" t="s">
        <v>33</v>
      </c>
      <c r="AX277" s="15" t="s">
        <v>80</v>
      </c>
      <c r="AY277" s="255" t="s">
        <v>120</v>
      </c>
    </row>
    <row r="278" s="2" customFormat="1" ht="21.75" customHeight="1">
      <c r="A278" s="39"/>
      <c r="B278" s="40"/>
      <c r="C278" s="205" t="s">
        <v>399</v>
      </c>
      <c r="D278" s="205" t="s">
        <v>122</v>
      </c>
      <c r="E278" s="206" t="s">
        <v>400</v>
      </c>
      <c r="F278" s="207" t="s">
        <v>401</v>
      </c>
      <c r="G278" s="208" t="s">
        <v>214</v>
      </c>
      <c r="H278" s="209">
        <v>43.5</v>
      </c>
      <c r="I278" s="210"/>
      <c r="J278" s="211">
        <f>ROUND(I278*H278,2)</f>
        <v>0</v>
      </c>
      <c r="K278" s="207" t="s">
        <v>126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0.00038000000000000002</v>
      </c>
      <c r="R278" s="214">
        <f>Q278*H278</f>
        <v>0.01653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127</v>
      </c>
      <c r="AT278" s="216" t="s">
        <v>122</v>
      </c>
      <c r="AU278" s="216" t="s">
        <v>83</v>
      </c>
      <c r="AY278" s="18" t="s">
        <v>120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127</v>
      </c>
      <c r="BM278" s="216" t="s">
        <v>402</v>
      </c>
    </row>
    <row r="279" s="2" customFormat="1">
      <c r="A279" s="39"/>
      <c r="B279" s="40"/>
      <c r="C279" s="41"/>
      <c r="D279" s="218" t="s">
        <v>129</v>
      </c>
      <c r="E279" s="41"/>
      <c r="F279" s="219" t="s">
        <v>403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129</v>
      </c>
      <c r="AU279" s="18" t="s">
        <v>83</v>
      </c>
    </row>
    <row r="280" s="14" customFormat="1">
      <c r="A280" s="14"/>
      <c r="B280" s="235"/>
      <c r="C280" s="236"/>
      <c r="D280" s="225" t="s">
        <v>131</v>
      </c>
      <c r="E280" s="237" t="s">
        <v>19</v>
      </c>
      <c r="F280" s="238" t="s">
        <v>388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131</v>
      </c>
      <c r="AU280" s="244" t="s">
        <v>83</v>
      </c>
      <c r="AV280" s="14" t="s">
        <v>80</v>
      </c>
      <c r="AW280" s="14" t="s">
        <v>33</v>
      </c>
      <c r="AX280" s="14" t="s">
        <v>72</v>
      </c>
      <c r="AY280" s="244" t="s">
        <v>120</v>
      </c>
    </row>
    <row r="281" s="13" customFormat="1">
      <c r="A281" s="13"/>
      <c r="B281" s="223"/>
      <c r="C281" s="224"/>
      <c r="D281" s="225" t="s">
        <v>131</v>
      </c>
      <c r="E281" s="226" t="s">
        <v>19</v>
      </c>
      <c r="F281" s="227" t="s">
        <v>404</v>
      </c>
      <c r="G281" s="224"/>
      <c r="H281" s="228">
        <v>43.5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131</v>
      </c>
      <c r="AU281" s="234" t="s">
        <v>83</v>
      </c>
      <c r="AV281" s="13" t="s">
        <v>83</v>
      </c>
      <c r="AW281" s="13" t="s">
        <v>33</v>
      </c>
      <c r="AX281" s="13" t="s">
        <v>80</v>
      </c>
      <c r="AY281" s="234" t="s">
        <v>120</v>
      </c>
    </row>
    <row r="282" s="2" customFormat="1" ht="21.75" customHeight="1">
      <c r="A282" s="39"/>
      <c r="B282" s="40"/>
      <c r="C282" s="205" t="s">
        <v>405</v>
      </c>
      <c r="D282" s="205" t="s">
        <v>122</v>
      </c>
      <c r="E282" s="206" t="s">
        <v>406</v>
      </c>
      <c r="F282" s="207" t="s">
        <v>407</v>
      </c>
      <c r="G282" s="208" t="s">
        <v>125</v>
      </c>
      <c r="H282" s="209">
        <v>25</v>
      </c>
      <c r="I282" s="210"/>
      <c r="J282" s="211">
        <f>ROUND(I282*H282,2)</f>
        <v>0</v>
      </c>
      <c r="K282" s="207" t="s">
        <v>126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0.0025999999999999999</v>
      </c>
      <c r="R282" s="214">
        <f>Q282*H282</f>
        <v>0.065000000000000002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127</v>
      </c>
      <c r="AT282" s="216" t="s">
        <v>122</v>
      </c>
      <c r="AU282" s="216" t="s">
        <v>83</v>
      </c>
      <c r="AY282" s="18" t="s">
        <v>120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127</v>
      </c>
      <c r="BM282" s="216" t="s">
        <v>408</v>
      </c>
    </row>
    <row r="283" s="2" customFormat="1">
      <c r="A283" s="39"/>
      <c r="B283" s="40"/>
      <c r="C283" s="41"/>
      <c r="D283" s="218" t="s">
        <v>129</v>
      </c>
      <c r="E283" s="41"/>
      <c r="F283" s="219" t="s">
        <v>409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129</v>
      </c>
      <c r="AU283" s="18" t="s">
        <v>83</v>
      </c>
    </row>
    <row r="284" s="14" customFormat="1">
      <c r="A284" s="14"/>
      <c r="B284" s="235"/>
      <c r="C284" s="236"/>
      <c r="D284" s="225" t="s">
        <v>131</v>
      </c>
      <c r="E284" s="237" t="s">
        <v>19</v>
      </c>
      <c r="F284" s="238" t="s">
        <v>388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131</v>
      </c>
      <c r="AU284" s="244" t="s">
        <v>83</v>
      </c>
      <c r="AV284" s="14" t="s">
        <v>80</v>
      </c>
      <c r="AW284" s="14" t="s">
        <v>33</v>
      </c>
      <c r="AX284" s="14" t="s">
        <v>72</v>
      </c>
      <c r="AY284" s="244" t="s">
        <v>120</v>
      </c>
    </row>
    <row r="285" s="13" customFormat="1">
      <c r="A285" s="13"/>
      <c r="B285" s="223"/>
      <c r="C285" s="224"/>
      <c r="D285" s="225" t="s">
        <v>131</v>
      </c>
      <c r="E285" s="226" t="s">
        <v>19</v>
      </c>
      <c r="F285" s="227" t="s">
        <v>410</v>
      </c>
      <c r="G285" s="224"/>
      <c r="H285" s="228">
        <v>25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131</v>
      </c>
      <c r="AU285" s="234" t="s">
        <v>83</v>
      </c>
      <c r="AV285" s="13" t="s">
        <v>83</v>
      </c>
      <c r="AW285" s="13" t="s">
        <v>33</v>
      </c>
      <c r="AX285" s="13" t="s">
        <v>80</v>
      </c>
      <c r="AY285" s="234" t="s">
        <v>120</v>
      </c>
    </row>
    <row r="286" s="2" customFormat="1" ht="24.15" customHeight="1">
      <c r="A286" s="39"/>
      <c r="B286" s="40"/>
      <c r="C286" s="205" t="s">
        <v>411</v>
      </c>
      <c r="D286" s="205" t="s">
        <v>122</v>
      </c>
      <c r="E286" s="206" t="s">
        <v>412</v>
      </c>
      <c r="F286" s="207" t="s">
        <v>413</v>
      </c>
      <c r="G286" s="208" t="s">
        <v>214</v>
      </c>
      <c r="H286" s="209">
        <v>9703.5</v>
      </c>
      <c r="I286" s="210"/>
      <c r="J286" s="211">
        <f>ROUND(I286*H286,2)</f>
        <v>0</v>
      </c>
      <c r="K286" s="207" t="s">
        <v>126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127</v>
      </c>
      <c r="AT286" s="216" t="s">
        <v>122</v>
      </c>
      <c r="AU286" s="216" t="s">
        <v>83</v>
      </c>
      <c r="AY286" s="18" t="s">
        <v>120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127</v>
      </c>
      <c r="BM286" s="216" t="s">
        <v>414</v>
      </c>
    </row>
    <row r="287" s="2" customFormat="1">
      <c r="A287" s="39"/>
      <c r="B287" s="40"/>
      <c r="C287" s="41"/>
      <c r="D287" s="218" t="s">
        <v>129</v>
      </c>
      <c r="E287" s="41"/>
      <c r="F287" s="219" t="s">
        <v>415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83</v>
      </c>
    </row>
    <row r="288" s="14" customFormat="1">
      <c r="A288" s="14"/>
      <c r="B288" s="235"/>
      <c r="C288" s="236"/>
      <c r="D288" s="225" t="s">
        <v>131</v>
      </c>
      <c r="E288" s="237" t="s">
        <v>19</v>
      </c>
      <c r="F288" s="238" t="s">
        <v>388</v>
      </c>
      <c r="G288" s="236"/>
      <c r="H288" s="237" t="s">
        <v>19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131</v>
      </c>
      <c r="AU288" s="244" t="s">
        <v>83</v>
      </c>
      <c r="AV288" s="14" t="s">
        <v>80</v>
      </c>
      <c r="AW288" s="14" t="s">
        <v>33</v>
      </c>
      <c r="AX288" s="14" t="s">
        <v>72</v>
      </c>
      <c r="AY288" s="244" t="s">
        <v>120</v>
      </c>
    </row>
    <row r="289" s="13" customFormat="1">
      <c r="A289" s="13"/>
      <c r="B289" s="223"/>
      <c r="C289" s="224"/>
      <c r="D289" s="225" t="s">
        <v>131</v>
      </c>
      <c r="E289" s="226" t="s">
        <v>19</v>
      </c>
      <c r="F289" s="227" t="s">
        <v>389</v>
      </c>
      <c r="G289" s="224"/>
      <c r="H289" s="228">
        <v>4296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131</v>
      </c>
      <c r="AU289" s="234" t="s">
        <v>83</v>
      </c>
      <c r="AV289" s="13" t="s">
        <v>83</v>
      </c>
      <c r="AW289" s="13" t="s">
        <v>33</v>
      </c>
      <c r="AX289" s="13" t="s">
        <v>72</v>
      </c>
      <c r="AY289" s="234" t="s">
        <v>120</v>
      </c>
    </row>
    <row r="290" s="13" customFormat="1">
      <c r="A290" s="13"/>
      <c r="B290" s="223"/>
      <c r="C290" s="224"/>
      <c r="D290" s="225" t="s">
        <v>131</v>
      </c>
      <c r="E290" s="226" t="s">
        <v>19</v>
      </c>
      <c r="F290" s="227" t="s">
        <v>390</v>
      </c>
      <c r="G290" s="224"/>
      <c r="H290" s="228">
        <v>383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131</v>
      </c>
      <c r="AU290" s="234" t="s">
        <v>83</v>
      </c>
      <c r="AV290" s="13" t="s">
        <v>83</v>
      </c>
      <c r="AW290" s="13" t="s">
        <v>33</v>
      </c>
      <c r="AX290" s="13" t="s">
        <v>72</v>
      </c>
      <c r="AY290" s="234" t="s">
        <v>120</v>
      </c>
    </row>
    <row r="291" s="13" customFormat="1">
      <c r="A291" s="13"/>
      <c r="B291" s="223"/>
      <c r="C291" s="224"/>
      <c r="D291" s="225" t="s">
        <v>131</v>
      </c>
      <c r="E291" s="226" t="s">
        <v>19</v>
      </c>
      <c r="F291" s="227" t="s">
        <v>391</v>
      </c>
      <c r="G291" s="224"/>
      <c r="H291" s="228">
        <v>3160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131</v>
      </c>
      <c r="AU291" s="234" t="s">
        <v>83</v>
      </c>
      <c r="AV291" s="13" t="s">
        <v>83</v>
      </c>
      <c r="AW291" s="13" t="s">
        <v>33</v>
      </c>
      <c r="AX291" s="13" t="s">
        <v>72</v>
      </c>
      <c r="AY291" s="234" t="s">
        <v>120</v>
      </c>
    </row>
    <row r="292" s="13" customFormat="1">
      <c r="A292" s="13"/>
      <c r="B292" s="223"/>
      <c r="C292" s="224"/>
      <c r="D292" s="225" t="s">
        <v>131</v>
      </c>
      <c r="E292" s="226" t="s">
        <v>19</v>
      </c>
      <c r="F292" s="227" t="s">
        <v>397</v>
      </c>
      <c r="G292" s="224"/>
      <c r="H292" s="228">
        <v>1223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131</v>
      </c>
      <c r="AU292" s="234" t="s">
        <v>83</v>
      </c>
      <c r="AV292" s="13" t="s">
        <v>83</v>
      </c>
      <c r="AW292" s="13" t="s">
        <v>33</v>
      </c>
      <c r="AX292" s="13" t="s">
        <v>72</v>
      </c>
      <c r="AY292" s="234" t="s">
        <v>120</v>
      </c>
    </row>
    <row r="293" s="13" customFormat="1">
      <c r="A293" s="13"/>
      <c r="B293" s="223"/>
      <c r="C293" s="224"/>
      <c r="D293" s="225" t="s">
        <v>131</v>
      </c>
      <c r="E293" s="226" t="s">
        <v>19</v>
      </c>
      <c r="F293" s="227" t="s">
        <v>416</v>
      </c>
      <c r="G293" s="224"/>
      <c r="H293" s="228">
        <v>641.5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131</v>
      </c>
      <c r="AU293" s="234" t="s">
        <v>83</v>
      </c>
      <c r="AV293" s="13" t="s">
        <v>83</v>
      </c>
      <c r="AW293" s="13" t="s">
        <v>33</v>
      </c>
      <c r="AX293" s="13" t="s">
        <v>72</v>
      </c>
      <c r="AY293" s="234" t="s">
        <v>120</v>
      </c>
    </row>
    <row r="294" s="15" customFormat="1">
      <c r="A294" s="15"/>
      <c r="B294" s="245"/>
      <c r="C294" s="246"/>
      <c r="D294" s="225" t="s">
        <v>131</v>
      </c>
      <c r="E294" s="247" t="s">
        <v>19</v>
      </c>
      <c r="F294" s="248" t="s">
        <v>154</v>
      </c>
      <c r="G294" s="246"/>
      <c r="H294" s="249">
        <v>9703.5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5" t="s">
        <v>131</v>
      </c>
      <c r="AU294" s="255" t="s">
        <v>83</v>
      </c>
      <c r="AV294" s="15" t="s">
        <v>127</v>
      </c>
      <c r="AW294" s="15" t="s">
        <v>33</v>
      </c>
      <c r="AX294" s="15" t="s">
        <v>80</v>
      </c>
      <c r="AY294" s="255" t="s">
        <v>120</v>
      </c>
    </row>
    <row r="295" s="2" customFormat="1" ht="24.15" customHeight="1">
      <c r="A295" s="39"/>
      <c r="B295" s="40"/>
      <c r="C295" s="205" t="s">
        <v>417</v>
      </c>
      <c r="D295" s="205" t="s">
        <v>122</v>
      </c>
      <c r="E295" s="206" t="s">
        <v>418</v>
      </c>
      <c r="F295" s="207" t="s">
        <v>419</v>
      </c>
      <c r="G295" s="208" t="s">
        <v>125</v>
      </c>
      <c r="H295" s="209">
        <v>25</v>
      </c>
      <c r="I295" s="210"/>
      <c r="J295" s="211">
        <f>ROUND(I295*H295,2)</f>
        <v>0</v>
      </c>
      <c r="K295" s="207" t="s">
        <v>126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1.0000000000000001E-05</v>
      </c>
      <c r="R295" s="214">
        <f>Q295*H295</f>
        <v>0.00025000000000000001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127</v>
      </c>
      <c r="AT295" s="216" t="s">
        <v>122</v>
      </c>
      <c r="AU295" s="216" t="s">
        <v>83</v>
      </c>
      <c r="AY295" s="18" t="s">
        <v>120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127</v>
      </c>
      <c r="BM295" s="216" t="s">
        <v>420</v>
      </c>
    </row>
    <row r="296" s="2" customFormat="1">
      <c r="A296" s="39"/>
      <c r="B296" s="40"/>
      <c r="C296" s="41"/>
      <c r="D296" s="218" t="s">
        <v>129</v>
      </c>
      <c r="E296" s="41"/>
      <c r="F296" s="219" t="s">
        <v>421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129</v>
      </c>
      <c r="AU296" s="18" t="s">
        <v>83</v>
      </c>
    </row>
    <row r="297" s="2" customFormat="1" ht="24.15" customHeight="1">
      <c r="A297" s="39"/>
      <c r="B297" s="40"/>
      <c r="C297" s="205" t="s">
        <v>422</v>
      </c>
      <c r="D297" s="205" t="s">
        <v>122</v>
      </c>
      <c r="E297" s="206" t="s">
        <v>423</v>
      </c>
      <c r="F297" s="207" t="s">
        <v>424</v>
      </c>
      <c r="G297" s="208" t="s">
        <v>125</v>
      </c>
      <c r="H297" s="209">
        <v>720</v>
      </c>
      <c r="I297" s="210"/>
      <c r="J297" s="211">
        <f>ROUND(I297*H297,2)</f>
        <v>0</v>
      </c>
      <c r="K297" s="207" t="s">
        <v>19</v>
      </c>
      <c r="L297" s="45"/>
      <c r="M297" s="212" t="s">
        <v>19</v>
      </c>
      <c r="N297" s="213" t="s">
        <v>43</v>
      </c>
      <c r="O297" s="85"/>
      <c r="P297" s="214">
        <f>O297*H297</f>
        <v>0</v>
      </c>
      <c r="Q297" s="214">
        <v>0.0038800000000000002</v>
      </c>
      <c r="R297" s="214">
        <f>Q297*H297</f>
        <v>2.7936000000000001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127</v>
      </c>
      <c r="AT297" s="216" t="s">
        <v>122</v>
      </c>
      <c r="AU297" s="216" t="s">
        <v>83</v>
      </c>
      <c r="AY297" s="18" t="s">
        <v>120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127</v>
      </c>
      <c r="BM297" s="216" t="s">
        <v>425</v>
      </c>
    </row>
    <row r="298" s="14" customFormat="1">
      <c r="A298" s="14"/>
      <c r="B298" s="235"/>
      <c r="C298" s="236"/>
      <c r="D298" s="225" t="s">
        <v>131</v>
      </c>
      <c r="E298" s="237" t="s">
        <v>19</v>
      </c>
      <c r="F298" s="238" t="s">
        <v>217</v>
      </c>
      <c r="G298" s="236"/>
      <c r="H298" s="237" t="s">
        <v>19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131</v>
      </c>
      <c r="AU298" s="244" t="s">
        <v>83</v>
      </c>
      <c r="AV298" s="14" t="s">
        <v>80</v>
      </c>
      <c r="AW298" s="14" t="s">
        <v>33</v>
      </c>
      <c r="AX298" s="14" t="s">
        <v>72</v>
      </c>
      <c r="AY298" s="244" t="s">
        <v>120</v>
      </c>
    </row>
    <row r="299" s="13" customFormat="1">
      <c r="A299" s="13"/>
      <c r="B299" s="223"/>
      <c r="C299" s="224"/>
      <c r="D299" s="225" t="s">
        <v>131</v>
      </c>
      <c r="E299" s="226" t="s">
        <v>19</v>
      </c>
      <c r="F299" s="227" t="s">
        <v>426</v>
      </c>
      <c r="G299" s="224"/>
      <c r="H299" s="228">
        <v>720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131</v>
      </c>
      <c r="AU299" s="234" t="s">
        <v>83</v>
      </c>
      <c r="AV299" s="13" t="s">
        <v>83</v>
      </c>
      <c r="AW299" s="13" t="s">
        <v>33</v>
      </c>
      <c r="AX299" s="13" t="s">
        <v>80</v>
      </c>
      <c r="AY299" s="234" t="s">
        <v>120</v>
      </c>
    </row>
    <row r="300" s="14" customFormat="1">
      <c r="A300" s="14"/>
      <c r="B300" s="235"/>
      <c r="C300" s="236"/>
      <c r="D300" s="225" t="s">
        <v>131</v>
      </c>
      <c r="E300" s="237" t="s">
        <v>19</v>
      </c>
      <c r="F300" s="238" t="s">
        <v>219</v>
      </c>
      <c r="G300" s="236"/>
      <c r="H300" s="237" t="s">
        <v>19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131</v>
      </c>
      <c r="AU300" s="244" t="s">
        <v>83</v>
      </c>
      <c r="AV300" s="14" t="s">
        <v>80</v>
      </c>
      <c r="AW300" s="14" t="s">
        <v>33</v>
      </c>
      <c r="AX300" s="14" t="s">
        <v>72</v>
      </c>
      <c r="AY300" s="244" t="s">
        <v>120</v>
      </c>
    </row>
    <row r="301" s="2" customFormat="1" ht="24.15" customHeight="1">
      <c r="A301" s="39"/>
      <c r="B301" s="40"/>
      <c r="C301" s="205" t="s">
        <v>427</v>
      </c>
      <c r="D301" s="205" t="s">
        <v>122</v>
      </c>
      <c r="E301" s="206" t="s">
        <v>428</v>
      </c>
      <c r="F301" s="207" t="s">
        <v>429</v>
      </c>
      <c r="G301" s="208" t="s">
        <v>214</v>
      </c>
      <c r="H301" s="209">
        <v>85</v>
      </c>
      <c r="I301" s="210"/>
      <c r="J301" s="211">
        <f>ROUND(I301*H301,2)</f>
        <v>0</v>
      </c>
      <c r="K301" s="207" t="s">
        <v>126</v>
      </c>
      <c r="L301" s="45"/>
      <c r="M301" s="212" t="s">
        <v>19</v>
      </c>
      <c r="N301" s="213" t="s">
        <v>43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127</v>
      </c>
      <c r="AT301" s="216" t="s">
        <v>122</v>
      </c>
      <c r="AU301" s="216" t="s">
        <v>83</v>
      </c>
      <c r="AY301" s="18" t="s">
        <v>120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80</v>
      </c>
      <c r="BK301" s="217">
        <f>ROUND(I301*H301,2)</f>
        <v>0</v>
      </c>
      <c r="BL301" s="18" t="s">
        <v>127</v>
      </c>
      <c r="BM301" s="216" t="s">
        <v>430</v>
      </c>
    </row>
    <row r="302" s="2" customFormat="1">
      <c r="A302" s="39"/>
      <c r="B302" s="40"/>
      <c r="C302" s="41"/>
      <c r="D302" s="218" t="s">
        <v>129</v>
      </c>
      <c r="E302" s="41"/>
      <c r="F302" s="219" t="s">
        <v>431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129</v>
      </c>
      <c r="AU302" s="18" t="s">
        <v>83</v>
      </c>
    </row>
    <row r="303" s="14" customFormat="1">
      <c r="A303" s="14"/>
      <c r="B303" s="235"/>
      <c r="C303" s="236"/>
      <c r="D303" s="225" t="s">
        <v>131</v>
      </c>
      <c r="E303" s="237" t="s">
        <v>19</v>
      </c>
      <c r="F303" s="238" t="s">
        <v>432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131</v>
      </c>
      <c r="AU303" s="244" t="s">
        <v>83</v>
      </c>
      <c r="AV303" s="14" t="s">
        <v>80</v>
      </c>
      <c r="AW303" s="14" t="s">
        <v>33</v>
      </c>
      <c r="AX303" s="14" t="s">
        <v>72</v>
      </c>
      <c r="AY303" s="244" t="s">
        <v>120</v>
      </c>
    </row>
    <row r="304" s="14" customFormat="1">
      <c r="A304" s="14"/>
      <c r="B304" s="235"/>
      <c r="C304" s="236"/>
      <c r="D304" s="225" t="s">
        <v>131</v>
      </c>
      <c r="E304" s="237" t="s">
        <v>19</v>
      </c>
      <c r="F304" s="238" t="s">
        <v>150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131</v>
      </c>
      <c r="AU304" s="244" t="s">
        <v>83</v>
      </c>
      <c r="AV304" s="14" t="s">
        <v>80</v>
      </c>
      <c r="AW304" s="14" t="s">
        <v>33</v>
      </c>
      <c r="AX304" s="14" t="s">
        <v>72</v>
      </c>
      <c r="AY304" s="244" t="s">
        <v>120</v>
      </c>
    </row>
    <row r="305" s="13" customFormat="1">
      <c r="A305" s="13"/>
      <c r="B305" s="223"/>
      <c r="C305" s="224"/>
      <c r="D305" s="225" t="s">
        <v>131</v>
      </c>
      <c r="E305" s="226" t="s">
        <v>19</v>
      </c>
      <c r="F305" s="227" t="s">
        <v>433</v>
      </c>
      <c r="G305" s="224"/>
      <c r="H305" s="228">
        <v>7.5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131</v>
      </c>
      <c r="AU305" s="234" t="s">
        <v>83</v>
      </c>
      <c r="AV305" s="13" t="s">
        <v>83</v>
      </c>
      <c r="AW305" s="13" t="s">
        <v>33</v>
      </c>
      <c r="AX305" s="13" t="s">
        <v>72</v>
      </c>
      <c r="AY305" s="234" t="s">
        <v>120</v>
      </c>
    </row>
    <row r="306" s="13" customFormat="1">
      <c r="A306" s="13"/>
      <c r="B306" s="223"/>
      <c r="C306" s="224"/>
      <c r="D306" s="225" t="s">
        <v>131</v>
      </c>
      <c r="E306" s="226" t="s">
        <v>19</v>
      </c>
      <c r="F306" s="227" t="s">
        <v>434</v>
      </c>
      <c r="G306" s="224"/>
      <c r="H306" s="228">
        <v>7.5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131</v>
      </c>
      <c r="AU306" s="234" t="s">
        <v>83</v>
      </c>
      <c r="AV306" s="13" t="s">
        <v>83</v>
      </c>
      <c r="AW306" s="13" t="s">
        <v>33</v>
      </c>
      <c r="AX306" s="13" t="s">
        <v>72</v>
      </c>
      <c r="AY306" s="234" t="s">
        <v>120</v>
      </c>
    </row>
    <row r="307" s="13" customFormat="1">
      <c r="A307" s="13"/>
      <c r="B307" s="223"/>
      <c r="C307" s="224"/>
      <c r="D307" s="225" t="s">
        <v>131</v>
      </c>
      <c r="E307" s="226" t="s">
        <v>19</v>
      </c>
      <c r="F307" s="227" t="s">
        <v>435</v>
      </c>
      <c r="G307" s="224"/>
      <c r="H307" s="228">
        <v>70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131</v>
      </c>
      <c r="AU307" s="234" t="s">
        <v>83</v>
      </c>
      <c r="AV307" s="13" t="s">
        <v>83</v>
      </c>
      <c r="AW307" s="13" t="s">
        <v>33</v>
      </c>
      <c r="AX307" s="13" t="s">
        <v>72</v>
      </c>
      <c r="AY307" s="234" t="s">
        <v>120</v>
      </c>
    </row>
    <row r="308" s="15" customFormat="1">
      <c r="A308" s="15"/>
      <c r="B308" s="245"/>
      <c r="C308" s="246"/>
      <c r="D308" s="225" t="s">
        <v>131</v>
      </c>
      <c r="E308" s="247" t="s">
        <v>19</v>
      </c>
      <c r="F308" s="248" t="s">
        <v>154</v>
      </c>
      <c r="G308" s="246"/>
      <c r="H308" s="249">
        <v>85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5" t="s">
        <v>131</v>
      </c>
      <c r="AU308" s="255" t="s">
        <v>83</v>
      </c>
      <c r="AV308" s="15" t="s">
        <v>127</v>
      </c>
      <c r="AW308" s="15" t="s">
        <v>33</v>
      </c>
      <c r="AX308" s="15" t="s">
        <v>80</v>
      </c>
      <c r="AY308" s="255" t="s">
        <v>120</v>
      </c>
    </row>
    <row r="309" s="2" customFormat="1" ht="33" customHeight="1">
      <c r="A309" s="39"/>
      <c r="B309" s="40"/>
      <c r="C309" s="205" t="s">
        <v>436</v>
      </c>
      <c r="D309" s="205" t="s">
        <v>122</v>
      </c>
      <c r="E309" s="206" t="s">
        <v>437</v>
      </c>
      <c r="F309" s="207" t="s">
        <v>438</v>
      </c>
      <c r="G309" s="208" t="s">
        <v>214</v>
      </c>
      <c r="H309" s="209">
        <v>85</v>
      </c>
      <c r="I309" s="210"/>
      <c r="J309" s="211">
        <f>ROUND(I309*H309,2)</f>
        <v>0</v>
      </c>
      <c r="K309" s="207" t="s">
        <v>126</v>
      </c>
      <c r="L309" s="45"/>
      <c r="M309" s="212" t="s">
        <v>19</v>
      </c>
      <c r="N309" s="213" t="s">
        <v>43</v>
      </c>
      <c r="O309" s="85"/>
      <c r="P309" s="214">
        <f>O309*H309</f>
        <v>0</v>
      </c>
      <c r="Q309" s="214">
        <v>0.00060999999999999997</v>
      </c>
      <c r="R309" s="214">
        <f>Q309*H309</f>
        <v>0.05185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127</v>
      </c>
      <c r="AT309" s="216" t="s">
        <v>122</v>
      </c>
      <c r="AU309" s="216" t="s">
        <v>83</v>
      </c>
      <c r="AY309" s="18" t="s">
        <v>120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80</v>
      </c>
      <c r="BK309" s="217">
        <f>ROUND(I309*H309,2)</f>
        <v>0</v>
      </c>
      <c r="BL309" s="18" t="s">
        <v>127</v>
      </c>
      <c r="BM309" s="216" t="s">
        <v>439</v>
      </c>
    </row>
    <row r="310" s="2" customFormat="1">
      <c r="A310" s="39"/>
      <c r="B310" s="40"/>
      <c r="C310" s="41"/>
      <c r="D310" s="218" t="s">
        <v>129</v>
      </c>
      <c r="E310" s="41"/>
      <c r="F310" s="219" t="s">
        <v>440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129</v>
      </c>
      <c r="AU310" s="18" t="s">
        <v>83</v>
      </c>
    </row>
    <row r="311" s="14" customFormat="1">
      <c r="A311" s="14"/>
      <c r="B311" s="235"/>
      <c r="C311" s="236"/>
      <c r="D311" s="225" t="s">
        <v>131</v>
      </c>
      <c r="E311" s="237" t="s">
        <v>19</v>
      </c>
      <c r="F311" s="238" t="s">
        <v>432</v>
      </c>
      <c r="G311" s="236"/>
      <c r="H311" s="237" t="s">
        <v>19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131</v>
      </c>
      <c r="AU311" s="244" t="s">
        <v>83</v>
      </c>
      <c r="AV311" s="14" t="s">
        <v>80</v>
      </c>
      <c r="AW311" s="14" t="s">
        <v>33</v>
      </c>
      <c r="AX311" s="14" t="s">
        <v>72</v>
      </c>
      <c r="AY311" s="244" t="s">
        <v>120</v>
      </c>
    </row>
    <row r="312" s="14" customFormat="1">
      <c r="A312" s="14"/>
      <c r="B312" s="235"/>
      <c r="C312" s="236"/>
      <c r="D312" s="225" t="s">
        <v>131</v>
      </c>
      <c r="E312" s="237" t="s">
        <v>19</v>
      </c>
      <c r="F312" s="238" t="s">
        <v>150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131</v>
      </c>
      <c r="AU312" s="244" t="s">
        <v>83</v>
      </c>
      <c r="AV312" s="14" t="s">
        <v>80</v>
      </c>
      <c r="AW312" s="14" t="s">
        <v>33</v>
      </c>
      <c r="AX312" s="14" t="s">
        <v>72</v>
      </c>
      <c r="AY312" s="244" t="s">
        <v>120</v>
      </c>
    </row>
    <row r="313" s="13" customFormat="1">
      <c r="A313" s="13"/>
      <c r="B313" s="223"/>
      <c r="C313" s="224"/>
      <c r="D313" s="225" t="s">
        <v>131</v>
      </c>
      <c r="E313" s="226" t="s">
        <v>19</v>
      </c>
      <c r="F313" s="227" t="s">
        <v>433</v>
      </c>
      <c r="G313" s="224"/>
      <c r="H313" s="228">
        <v>7.5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131</v>
      </c>
      <c r="AU313" s="234" t="s">
        <v>83</v>
      </c>
      <c r="AV313" s="13" t="s">
        <v>83</v>
      </c>
      <c r="AW313" s="13" t="s">
        <v>33</v>
      </c>
      <c r="AX313" s="13" t="s">
        <v>72</v>
      </c>
      <c r="AY313" s="234" t="s">
        <v>120</v>
      </c>
    </row>
    <row r="314" s="13" customFormat="1">
      <c r="A314" s="13"/>
      <c r="B314" s="223"/>
      <c r="C314" s="224"/>
      <c r="D314" s="225" t="s">
        <v>131</v>
      </c>
      <c r="E314" s="226" t="s">
        <v>19</v>
      </c>
      <c r="F314" s="227" t="s">
        <v>434</v>
      </c>
      <c r="G314" s="224"/>
      <c r="H314" s="228">
        <v>7.5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131</v>
      </c>
      <c r="AU314" s="234" t="s">
        <v>83</v>
      </c>
      <c r="AV314" s="13" t="s">
        <v>83</v>
      </c>
      <c r="AW314" s="13" t="s">
        <v>33</v>
      </c>
      <c r="AX314" s="13" t="s">
        <v>72</v>
      </c>
      <c r="AY314" s="234" t="s">
        <v>120</v>
      </c>
    </row>
    <row r="315" s="13" customFormat="1">
      <c r="A315" s="13"/>
      <c r="B315" s="223"/>
      <c r="C315" s="224"/>
      <c r="D315" s="225" t="s">
        <v>131</v>
      </c>
      <c r="E315" s="226" t="s">
        <v>19</v>
      </c>
      <c r="F315" s="227" t="s">
        <v>435</v>
      </c>
      <c r="G315" s="224"/>
      <c r="H315" s="228">
        <v>70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131</v>
      </c>
      <c r="AU315" s="234" t="s">
        <v>83</v>
      </c>
      <c r="AV315" s="13" t="s">
        <v>83</v>
      </c>
      <c r="AW315" s="13" t="s">
        <v>33</v>
      </c>
      <c r="AX315" s="13" t="s">
        <v>72</v>
      </c>
      <c r="AY315" s="234" t="s">
        <v>120</v>
      </c>
    </row>
    <row r="316" s="15" customFormat="1">
      <c r="A316" s="15"/>
      <c r="B316" s="245"/>
      <c r="C316" s="246"/>
      <c r="D316" s="225" t="s">
        <v>131</v>
      </c>
      <c r="E316" s="247" t="s">
        <v>19</v>
      </c>
      <c r="F316" s="248" t="s">
        <v>154</v>
      </c>
      <c r="G316" s="246"/>
      <c r="H316" s="249">
        <v>85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5" t="s">
        <v>131</v>
      </c>
      <c r="AU316" s="255" t="s">
        <v>83</v>
      </c>
      <c r="AV316" s="15" t="s">
        <v>127</v>
      </c>
      <c r="AW316" s="15" t="s">
        <v>33</v>
      </c>
      <c r="AX316" s="15" t="s">
        <v>80</v>
      </c>
      <c r="AY316" s="255" t="s">
        <v>120</v>
      </c>
    </row>
    <row r="317" s="2" customFormat="1" ht="16.5" customHeight="1">
      <c r="A317" s="39"/>
      <c r="B317" s="40"/>
      <c r="C317" s="205" t="s">
        <v>441</v>
      </c>
      <c r="D317" s="205" t="s">
        <v>122</v>
      </c>
      <c r="E317" s="206" t="s">
        <v>442</v>
      </c>
      <c r="F317" s="207" t="s">
        <v>443</v>
      </c>
      <c r="G317" s="208" t="s">
        <v>214</v>
      </c>
      <c r="H317" s="209">
        <v>805</v>
      </c>
      <c r="I317" s="210"/>
      <c r="J317" s="211">
        <f>ROUND(I317*H317,2)</f>
        <v>0</v>
      </c>
      <c r="K317" s="207" t="s">
        <v>126</v>
      </c>
      <c r="L317" s="45"/>
      <c r="M317" s="212" t="s">
        <v>19</v>
      </c>
      <c r="N317" s="213" t="s">
        <v>43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127</v>
      </c>
      <c r="AT317" s="216" t="s">
        <v>122</v>
      </c>
      <c r="AU317" s="216" t="s">
        <v>83</v>
      </c>
      <c r="AY317" s="18" t="s">
        <v>120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80</v>
      </c>
      <c r="BK317" s="217">
        <f>ROUND(I317*H317,2)</f>
        <v>0</v>
      </c>
      <c r="BL317" s="18" t="s">
        <v>127</v>
      </c>
      <c r="BM317" s="216" t="s">
        <v>444</v>
      </c>
    </row>
    <row r="318" s="2" customFormat="1">
      <c r="A318" s="39"/>
      <c r="B318" s="40"/>
      <c r="C318" s="41"/>
      <c r="D318" s="218" t="s">
        <v>129</v>
      </c>
      <c r="E318" s="41"/>
      <c r="F318" s="219" t="s">
        <v>445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129</v>
      </c>
      <c r="AU318" s="18" t="s">
        <v>83</v>
      </c>
    </row>
    <row r="319" s="14" customFormat="1">
      <c r="A319" s="14"/>
      <c r="B319" s="235"/>
      <c r="C319" s="236"/>
      <c r="D319" s="225" t="s">
        <v>131</v>
      </c>
      <c r="E319" s="237" t="s">
        <v>19</v>
      </c>
      <c r="F319" s="238" t="s">
        <v>432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131</v>
      </c>
      <c r="AU319" s="244" t="s">
        <v>83</v>
      </c>
      <c r="AV319" s="14" t="s">
        <v>80</v>
      </c>
      <c r="AW319" s="14" t="s">
        <v>33</v>
      </c>
      <c r="AX319" s="14" t="s">
        <v>72</v>
      </c>
      <c r="AY319" s="244" t="s">
        <v>120</v>
      </c>
    </row>
    <row r="320" s="14" customFormat="1">
      <c r="A320" s="14"/>
      <c r="B320" s="235"/>
      <c r="C320" s="236"/>
      <c r="D320" s="225" t="s">
        <v>131</v>
      </c>
      <c r="E320" s="237" t="s">
        <v>19</v>
      </c>
      <c r="F320" s="238" t="s">
        <v>150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131</v>
      </c>
      <c r="AU320" s="244" t="s">
        <v>83</v>
      </c>
      <c r="AV320" s="14" t="s">
        <v>80</v>
      </c>
      <c r="AW320" s="14" t="s">
        <v>33</v>
      </c>
      <c r="AX320" s="14" t="s">
        <v>72</v>
      </c>
      <c r="AY320" s="244" t="s">
        <v>120</v>
      </c>
    </row>
    <row r="321" s="13" customFormat="1">
      <c r="A321" s="13"/>
      <c r="B321" s="223"/>
      <c r="C321" s="224"/>
      <c r="D321" s="225" t="s">
        <v>131</v>
      </c>
      <c r="E321" s="226" t="s">
        <v>19</v>
      </c>
      <c r="F321" s="227" t="s">
        <v>433</v>
      </c>
      <c r="G321" s="224"/>
      <c r="H321" s="228">
        <v>7.5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131</v>
      </c>
      <c r="AU321" s="234" t="s">
        <v>83</v>
      </c>
      <c r="AV321" s="13" t="s">
        <v>83</v>
      </c>
      <c r="AW321" s="13" t="s">
        <v>33</v>
      </c>
      <c r="AX321" s="13" t="s">
        <v>72</v>
      </c>
      <c r="AY321" s="234" t="s">
        <v>120</v>
      </c>
    </row>
    <row r="322" s="13" customFormat="1">
      <c r="A322" s="13"/>
      <c r="B322" s="223"/>
      <c r="C322" s="224"/>
      <c r="D322" s="225" t="s">
        <v>131</v>
      </c>
      <c r="E322" s="226" t="s">
        <v>19</v>
      </c>
      <c r="F322" s="227" t="s">
        <v>434</v>
      </c>
      <c r="G322" s="224"/>
      <c r="H322" s="228">
        <v>7.5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131</v>
      </c>
      <c r="AU322" s="234" t="s">
        <v>83</v>
      </c>
      <c r="AV322" s="13" t="s">
        <v>83</v>
      </c>
      <c r="AW322" s="13" t="s">
        <v>33</v>
      </c>
      <c r="AX322" s="13" t="s">
        <v>72</v>
      </c>
      <c r="AY322" s="234" t="s">
        <v>120</v>
      </c>
    </row>
    <row r="323" s="13" customFormat="1">
      <c r="A323" s="13"/>
      <c r="B323" s="223"/>
      <c r="C323" s="224"/>
      <c r="D323" s="225" t="s">
        <v>131</v>
      </c>
      <c r="E323" s="226" t="s">
        <v>19</v>
      </c>
      <c r="F323" s="227" t="s">
        <v>435</v>
      </c>
      <c r="G323" s="224"/>
      <c r="H323" s="228">
        <v>70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131</v>
      </c>
      <c r="AU323" s="234" t="s">
        <v>83</v>
      </c>
      <c r="AV323" s="13" t="s">
        <v>83</v>
      </c>
      <c r="AW323" s="13" t="s">
        <v>33</v>
      </c>
      <c r="AX323" s="13" t="s">
        <v>72</v>
      </c>
      <c r="AY323" s="234" t="s">
        <v>120</v>
      </c>
    </row>
    <row r="324" s="14" customFormat="1">
      <c r="A324" s="14"/>
      <c r="B324" s="235"/>
      <c r="C324" s="236"/>
      <c r="D324" s="225" t="s">
        <v>131</v>
      </c>
      <c r="E324" s="237" t="s">
        <v>19</v>
      </c>
      <c r="F324" s="238" t="s">
        <v>217</v>
      </c>
      <c r="G324" s="236"/>
      <c r="H324" s="237" t="s">
        <v>19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131</v>
      </c>
      <c r="AU324" s="244" t="s">
        <v>83</v>
      </c>
      <c r="AV324" s="14" t="s">
        <v>80</v>
      </c>
      <c r="AW324" s="14" t="s">
        <v>33</v>
      </c>
      <c r="AX324" s="14" t="s">
        <v>72</v>
      </c>
      <c r="AY324" s="244" t="s">
        <v>120</v>
      </c>
    </row>
    <row r="325" s="13" customFormat="1">
      <c r="A325" s="13"/>
      <c r="B325" s="223"/>
      <c r="C325" s="224"/>
      <c r="D325" s="225" t="s">
        <v>131</v>
      </c>
      <c r="E325" s="226" t="s">
        <v>19</v>
      </c>
      <c r="F325" s="227" t="s">
        <v>218</v>
      </c>
      <c r="G325" s="224"/>
      <c r="H325" s="228">
        <v>720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131</v>
      </c>
      <c r="AU325" s="234" t="s">
        <v>83</v>
      </c>
      <c r="AV325" s="13" t="s">
        <v>83</v>
      </c>
      <c r="AW325" s="13" t="s">
        <v>33</v>
      </c>
      <c r="AX325" s="13" t="s">
        <v>72</v>
      </c>
      <c r="AY325" s="234" t="s">
        <v>120</v>
      </c>
    </row>
    <row r="326" s="14" customFormat="1">
      <c r="A326" s="14"/>
      <c r="B326" s="235"/>
      <c r="C326" s="236"/>
      <c r="D326" s="225" t="s">
        <v>131</v>
      </c>
      <c r="E326" s="237" t="s">
        <v>19</v>
      </c>
      <c r="F326" s="238" t="s">
        <v>219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131</v>
      </c>
      <c r="AU326" s="244" t="s">
        <v>83</v>
      </c>
      <c r="AV326" s="14" t="s">
        <v>80</v>
      </c>
      <c r="AW326" s="14" t="s">
        <v>33</v>
      </c>
      <c r="AX326" s="14" t="s">
        <v>72</v>
      </c>
      <c r="AY326" s="244" t="s">
        <v>120</v>
      </c>
    </row>
    <row r="327" s="15" customFormat="1">
      <c r="A327" s="15"/>
      <c r="B327" s="245"/>
      <c r="C327" s="246"/>
      <c r="D327" s="225" t="s">
        <v>131</v>
      </c>
      <c r="E327" s="247" t="s">
        <v>19</v>
      </c>
      <c r="F327" s="248" t="s">
        <v>154</v>
      </c>
      <c r="G327" s="246"/>
      <c r="H327" s="249">
        <v>805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5" t="s">
        <v>131</v>
      </c>
      <c r="AU327" s="255" t="s">
        <v>83</v>
      </c>
      <c r="AV327" s="15" t="s">
        <v>127</v>
      </c>
      <c r="AW327" s="15" t="s">
        <v>33</v>
      </c>
      <c r="AX327" s="15" t="s">
        <v>80</v>
      </c>
      <c r="AY327" s="255" t="s">
        <v>120</v>
      </c>
    </row>
    <row r="328" s="2" customFormat="1" ht="16.5" customHeight="1">
      <c r="A328" s="39"/>
      <c r="B328" s="40"/>
      <c r="C328" s="205" t="s">
        <v>446</v>
      </c>
      <c r="D328" s="205" t="s">
        <v>122</v>
      </c>
      <c r="E328" s="206" t="s">
        <v>447</v>
      </c>
      <c r="F328" s="207" t="s">
        <v>448</v>
      </c>
      <c r="G328" s="208" t="s">
        <v>125</v>
      </c>
      <c r="H328" s="209">
        <v>20</v>
      </c>
      <c r="I328" s="210"/>
      <c r="J328" s="211">
        <f>ROUND(I328*H328,2)</f>
        <v>0</v>
      </c>
      <c r="K328" s="207" t="s">
        <v>126</v>
      </c>
      <c r="L328" s="45"/>
      <c r="M328" s="212" t="s">
        <v>19</v>
      </c>
      <c r="N328" s="213" t="s">
        <v>43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0.00069999999999999999</v>
      </c>
      <c r="T328" s="215">
        <f>S328*H328</f>
        <v>0.014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127</v>
      </c>
      <c r="AT328" s="216" t="s">
        <v>122</v>
      </c>
      <c r="AU328" s="216" t="s">
        <v>83</v>
      </c>
      <c r="AY328" s="18" t="s">
        <v>120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80</v>
      </c>
      <c r="BK328" s="217">
        <f>ROUND(I328*H328,2)</f>
        <v>0</v>
      </c>
      <c r="BL328" s="18" t="s">
        <v>127</v>
      </c>
      <c r="BM328" s="216" t="s">
        <v>449</v>
      </c>
    </row>
    <row r="329" s="2" customFormat="1">
      <c r="A329" s="39"/>
      <c r="B329" s="40"/>
      <c r="C329" s="41"/>
      <c r="D329" s="218" t="s">
        <v>129</v>
      </c>
      <c r="E329" s="41"/>
      <c r="F329" s="219" t="s">
        <v>450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129</v>
      </c>
      <c r="AU329" s="18" t="s">
        <v>83</v>
      </c>
    </row>
    <row r="330" s="13" customFormat="1">
      <c r="A330" s="13"/>
      <c r="B330" s="223"/>
      <c r="C330" s="224"/>
      <c r="D330" s="225" t="s">
        <v>131</v>
      </c>
      <c r="E330" s="226" t="s">
        <v>19</v>
      </c>
      <c r="F330" s="227" t="s">
        <v>451</v>
      </c>
      <c r="G330" s="224"/>
      <c r="H330" s="228">
        <v>10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131</v>
      </c>
      <c r="AU330" s="234" t="s">
        <v>83</v>
      </c>
      <c r="AV330" s="13" t="s">
        <v>83</v>
      </c>
      <c r="AW330" s="13" t="s">
        <v>33</v>
      </c>
      <c r="AX330" s="13" t="s">
        <v>72</v>
      </c>
      <c r="AY330" s="234" t="s">
        <v>120</v>
      </c>
    </row>
    <row r="331" s="13" customFormat="1">
      <c r="A331" s="13"/>
      <c r="B331" s="223"/>
      <c r="C331" s="224"/>
      <c r="D331" s="225" t="s">
        <v>131</v>
      </c>
      <c r="E331" s="226" t="s">
        <v>19</v>
      </c>
      <c r="F331" s="227" t="s">
        <v>452</v>
      </c>
      <c r="G331" s="224"/>
      <c r="H331" s="228">
        <v>5</v>
      </c>
      <c r="I331" s="229"/>
      <c r="J331" s="224"/>
      <c r="K331" s="224"/>
      <c r="L331" s="230"/>
      <c r="M331" s="231"/>
      <c r="N331" s="232"/>
      <c r="O331" s="232"/>
      <c r="P331" s="232"/>
      <c r="Q331" s="232"/>
      <c r="R331" s="232"/>
      <c r="S331" s="232"/>
      <c r="T331" s="23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4" t="s">
        <v>131</v>
      </c>
      <c r="AU331" s="234" t="s">
        <v>83</v>
      </c>
      <c r="AV331" s="13" t="s">
        <v>83</v>
      </c>
      <c r="AW331" s="13" t="s">
        <v>33</v>
      </c>
      <c r="AX331" s="13" t="s">
        <v>72</v>
      </c>
      <c r="AY331" s="234" t="s">
        <v>120</v>
      </c>
    </row>
    <row r="332" s="13" customFormat="1">
      <c r="A332" s="13"/>
      <c r="B332" s="223"/>
      <c r="C332" s="224"/>
      <c r="D332" s="225" t="s">
        <v>131</v>
      </c>
      <c r="E332" s="226" t="s">
        <v>19</v>
      </c>
      <c r="F332" s="227" t="s">
        <v>453</v>
      </c>
      <c r="G332" s="224"/>
      <c r="H332" s="228">
        <v>5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131</v>
      </c>
      <c r="AU332" s="234" t="s">
        <v>83</v>
      </c>
      <c r="AV332" s="13" t="s">
        <v>83</v>
      </c>
      <c r="AW332" s="13" t="s">
        <v>33</v>
      </c>
      <c r="AX332" s="13" t="s">
        <v>72</v>
      </c>
      <c r="AY332" s="234" t="s">
        <v>120</v>
      </c>
    </row>
    <row r="333" s="15" customFormat="1">
      <c r="A333" s="15"/>
      <c r="B333" s="245"/>
      <c r="C333" s="246"/>
      <c r="D333" s="225" t="s">
        <v>131</v>
      </c>
      <c r="E333" s="247" t="s">
        <v>19</v>
      </c>
      <c r="F333" s="248" t="s">
        <v>154</v>
      </c>
      <c r="G333" s="246"/>
      <c r="H333" s="249">
        <v>20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5" t="s">
        <v>131</v>
      </c>
      <c r="AU333" s="255" t="s">
        <v>83</v>
      </c>
      <c r="AV333" s="15" t="s">
        <v>127</v>
      </c>
      <c r="AW333" s="15" t="s">
        <v>33</v>
      </c>
      <c r="AX333" s="15" t="s">
        <v>80</v>
      </c>
      <c r="AY333" s="255" t="s">
        <v>120</v>
      </c>
    </row>
    <row r="334" s="2" customFormat="1" ht="44.25" customHeight="1">
      <c r="A334" s="39"/>
      <c r="B334" s="40"/>
      <c r="C334" s="205" t="s">
        <v>454</v>
      </c>
      <c r="D334" s="205" t="s">
        <v>122</v>
      </c>
      <c r="E334" s="206" t="s">
        <v>455</v>
      </c>
      <c r="F334" s="207" t="s">
        <v>456</v>
      </c>
      <c r="G334" s="208" t="s">
        <v>214</v>
      </c>
      <c r="H334" s="209">
        <v>840</v>
      </c>
      <c r="I334" s="210"/>
      <c r="J334" s="211">
        <f>ROUND(I334*H334,2)</f>
        <v>0</v>
      </c>
      <c r="K334" s="207" t="s">
        <v>126</v>
      </c>
      <c r="L334" s="45"/>
      <c r="M334" s="212" t="s">
        <v>19</v>
      </c>
      <c r="N334" s="213" t="s">
        <v>43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0.19400000000000001</v>
      </c>
      <c r="T334" s="215">
        <f>S334*H334</f>
        <v>162.96000000000001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127</v>
      </c>
      <c r="AT334" s="216" t="s">
        <v>122</v>
      </c>
      <c r="AU334" s="216" t="s">
        <v>83</v>
      </c>
      <c r="AY334" s="18" t="s">
        <v>120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80</v>
      </c>
      <c r="BK334" s="217">
        <f>ROUND(I334*H334,2)</f>
        <v>0</v>
      </c>
      <c r="BL334" s="18" t="s">
        <v>127</v>
      </c>
      <c r="BM334" s="216" t="s">
        <v>457</v>
      </c>
    </row>
    <row r="335" s="2" customFormat="1">
      <c r="A335" s="39"/>
      <c r="B335" s="40"/>
      <c r="C335" s="41"/>
      <c r="D335" s="218" t="s">
        <v>129</v>
      </c>
      <c r="E335" s="41"/>
      <c r="F335" s="219" t="s">
        <v>458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129</v>
      </c>
      <c r="AU335" s="18" t="s">
        <v>83</v>
      </c>
    </row>
    <row r="336" s="14" customFormat="1">
      <c r="A336" s="14"/>
      <c r="B336" s="235"/>
      <c r="C336" s="236"/>
      <c r="D336" s="225" t="s">
        <v>131</v>
      </c>
      <c r="E336" s="237" t="s">
        <v>19</v>
      </c>
      <c r="F336" s="238" t="s">
        <v>459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131</v>
      </c>
      <c r="AU336" s="244" t="s">
        <v>83</v>
      </c>
      <c r="AV336" s="14" t="s">
        <v>80</v>
      </c>
      <c r="AW336" s="14" t="s">
        <v>33</v>
      </c>
      <c r="AX336" s="14" t="s">
        <v>72</v>
      </c>
      <c r="AY336" s="244" t="s">
        <v>120</v>
      </c>
    </row>
    <row r="337" s="13" customFormat="1">
      <c r="A337" s="13"/>
      <c r="B337" s="223"/>
      <c r="C337" s="224"/>
      <c r="D337" s="225" t="s">
        <v>131</v>
      </c>
      <c r="E337" s="226" t="s">
        <v>19</v>
      </c>
      <c r="F337" s="227" t="s">
        <v>460</v>
      </c>
      <c r="G337" s="224"/>
      <c r="H337" s="228">
        <v>840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131</v>
      </c>
      <c r="AU337" s="234" t="s">
        <v>83</v>
      </c>
      <c r="AV337" s="13" t="s">
        <v>83</v>
      </c>
      <c r="AW337" s="13" t="s">
        <v>33</v>
      </c>
      <c r="AX337" s="13" t="s">
        <v>80</v>
      </c>
      <c r="AY337" s="234" t="s">
        <v>120</v>
      </c>
    </row>
    <row r="338" s="14" customFormat="1">
      <c r="A338" s="14"/>
      <c r="B338" s="235"/>
      <c r="C338" s="236"/>
      <c r="D338" s="225" t="s">
        <v>131</v>
      </c>
      <c r="E338" s="237" t="s">
        <v>19</v>
      </c>
      <c r="F338" s="238" t="s">
        <v>461</v>
      </c>
      <c r="G338" s="236"/>
      <c r="H338" s="237" t="s">
        <v>19</v>
      </c>
      <c r="I338" s="239"/>
      <c r="J338" s="236"/>
      <c r="K338" s="236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131</v>
      </c>
      <c r="AU338" s="244" t="s">
        <v>83</v>
      </c>
      <c r="AV338" s="14" t="s">
        <v>80</v>
      </c>
      <c r="AW338" s="14" t="s">
        <v>33</v>
      </c>
      <c r="AX338" s="14" t="s">
        <v>72</v>
      </c>
      <c r="AY338" s="244" t="s">
        <v>120</v>
      </c>
    </row>
    <row r="339" s="2" customFormat="1" ht="21.75" customHeight="1">
      <c r="A339" s="39"/>
      <c r="B339" s="40"/>
      <c r="C339" s="205" t="s">
        <v>462</v>
      </c>
      <c r="D339" s="205" t="s">
        <v>122</v>
      </c>
      <c r="E339" s="206" t="s">
        <v>463</v>
      </c>
      <c r="F339" s="207" t="s">
        <v>464</v>
      </c>
      <c r="G339" s="208" t="s">
        <v>125</v>
      </c>
      <c r="H339" s="209">
        <v>23485</v>
      </c>
      <c r="I339" s="210"/>
      <c r="J339" s="211">
        <f>ROUND(I339*H339,2)</f>
        <v>0</v>
      </c>
      <c r="K339" s="207" t="s">
        <v>126</v>
      </c>
      <c r="L339" s="45"/>
      <c r="M339" s="212" t="s">
        <v>19</v>
      </c>
      <c r="N339" s="213" t="s">
        <v>43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0.01</v>
      </c>
      <c r="T339" s="215">
        <f>S339*H339</f>
        <v>234.84999999999999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127</v>
      </c>
      <c r="AT339" s="216" t="s">
        <v>122</v>
      </c>
      <c r="AU339" s="216" t="s">
        <v>83</v>
      </c>
      <c r="AY339" s="18" t="s">
        <v>120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80</v>
      </c>
      <c r="BK339" s="217">
        <f>ROUND(I339*H339,2)</f>
        <v>0</v>
      </c>
      <c r="BL339" s="18" t="s">
        <v>127</v>
      </c>
      <c r="BM339" s="216" t="s">
        <v>465</v>
      </c>
    </row>
    <row r="340" s="2" customFormat="1">
      <c r="A340" s="39"/>
      <c r="B340" s="40"/>
      <c r="C340" s="41"/>
      <c r="D340" s="218" t="s">
        <v>129</v>
      </c>
      <c r="E340" s="41"/>
      <c r="F340" s="219" t="s">
        <v>466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129</v>
      </c>
      <c r="AU340" s="18" t="s">
        <v>83</v>
      </c>
    </row>
    <row r="341" s="14" customFormat="1">
      <c r="A341" s="14"/>
      <c r="B341" s="235"/>
      <c r="C341" s="236"/>
      <c r="D341" s="225" t="s">
        <v>131</v>
      </c>
      <c r="E341" s="237" t="s">
        <v>19</v>
      </c>
      <c r="F341" s="238" t="s">
        <v>467</v>
      </c>
      <c r="G341" s="236"/>
      <c r="H341" s="237" t="s">
        <v>19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131</v>
      </c>
      <c r="AU341" s="244" t="s">
        <v>83</v>
      </c>
      <c r="AV341" s="14" t="s">
        <v>80</v>
      </c>
      <c r="AW341" s="14" t="s">
        <v>33</v>
      </c>
      <c r="AX341" s="14" t="s">
        <v>72</v>
      </c>
      <c r="AY341" s="244" t="s">
        <v>120</v>
      </c>
    </row>
    <row r="342" s="14" customFormat="1">
      <c r="A342" s="14"/>
      <c r="B342" s="235"/>
      <c r="C342" s="236"/>
      <c r="D342" s="225" t="s">
        <v>131</v>
      </c>
      <c r="E342" s="237" t="s">
        <v>19</v>
      </c>
      <c r="F342" s="238" t="s">
        <v>150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131</v>
      </c>
      <c r="AU342" s="244" t="s">
        <v>83</v>
      </c>
      <c r="AV342" s="14" t="s">
        <v>80</v>
      </c>
      <c r="AW342" s="14" t="s">
        <v>33</v>
      </c>
      <c r="AX342" s="14" t="s">
        <v>72</v>
      </c>
      <c r="AY342" s="244" t="s">
        <v>120</v>
      </c>
    </row>
    <row r="343" s="13" customFormat="1">
      <c r="A343" s="13"/>
      <c r="B343" s="223"/>
      <c r="C343" s="224"/>
      <c r="D343" s="225" t="s">
        <v>131</v>
      </c>
      <c r="E343" s="226" t="s">
        <v>19</v>
      </c>
      <c r="F343" s="227" t="s">
        <v>468</v>
      </c>
      <c r="G343" s="224"/>
      <c r="H343" s="228">
        <v>22990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131</v>
      </c>
      <c r="AU343" s="234" t="s">
        <v>83</v>
      </c>
      <c r="AV343" s="13" t="s">
        <v>83</v>
      </c>
      <c r="AW343" s="13" t="s">
        <v>33</v>
      </c>
      <c r="AX343" s="13" t="s">
        <v>72</v>
      </c>
      <c r="AY343" s="234" t="s">
        <v>120</v>
      </c>
    </row>
    <row r="344" s="13" customFormat="1">
      <c r="A344" s="13"/>
      <c r="B344" s="223"/>
      <c r="C344" s="224"/>
      <c r="D344" s="225" t="s">
        <v>131</v>
      </c>
      <c r="E344" s="226" t="s">
        <v>19</v>
      </c>
      <c r="F344" s="227" t="s">
        <v>469</v>
      </c>
      <c r="G344" s="224"/>
      <c r="H344" s="228">
        <v>495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131</v>
      </c>
      <c r="AU344" s="234" t="s">
        <v>83</v>
      </c>
      <c r="AV344" s="13" t="s">
        <v>83</v>
      </c>
      <c r="AW344" s="13" t="s">
        <v>33</v>
      </c>
      <c r="AX344" s="13" t="s">
        <v>72</v>
      </c>
      <c r="AY344" s="234" t="s">
        <v>120</v>
      </c>
    </row>
    <row r="345" s="15" customFormat="1">
      <c r="A345" s="15"/>
      <c r="B345" s="245"/>
      <c r="C345" s="246"/>
      <c r="D345" s="225" t="s">
        <v>131</v>
      </c>
      <c r="E345" s="247" t="s">
        <v>19</v>
      </c>
      <c r="F345" s="248" t="s">
        <v>154</v>
      </c>
      <c r="G345" s="246"/>
      <c r="H345" s="249">
        <v>23485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5" t="s">
        <v>131</v>
      </c>
      <c r="AU345" s="255" t="s">
        <v>83</v>
      </c>
      <c r="AV345" s="15" t="s">
        <v>127</v>
      </c>
      <c r="AW345" s="15" t="s">
        <v>33</v>
      </c>
      <c r="AX345" s="15" t="s">
        <v>80</v>
      </c>
      <c r="AY345" s="255" t="s">
        <v>120</v>
      </c>
    </row>
    <row r="346" s="2" customFormat="1" ht="33" customHeight="1">
      <c r="A346" s="39"/>
      <c r="B346" s="40"/>
      <c r="C346" s="205" t="s">
        <v>470</v>
      </c>
      <c r="D346" s="205" t="s">
        <v>122</v>
      </c>
      <c r="E346" s="206" t="s">
        <v>471</v>
      </c>
      <c r="F346" s="207" t="s">
        <v>472</v>
      </c>
      <c r="G346" s="208" t="s">
        <v>125</v>
      </c>
      <c r="H346" s="209">
        <v>23485</v>
      </c>
      <c r="I346" s="210"/>
      <c r="J346" s="211">
        <f>ROUND(I346*H346,2)</f>
        <v>0</v>
      </c>
      <c r="K346" s="207" t="s">
        <v>126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0.02</v>
      </c>
      <c r="T346" s="215">
        <f>S346*H346</f>
        <v>469.69999999999999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127</v>
      </c>
      <c r="AT346" s="216" t="s">
        <v>122</v>
      </c>
      <c r="AU346" s="216" t="s">
        <v>83</v>
      </c>
      <c r="AY346" s="18" t="s">
        <v>120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127</v>
      </c>
      <c r="BM346" s="216" t="s">
        <v>473</v>
      </c>
    </row>
    <row r="347" s="2" customFormat="1">
      <c r="A347" s="39"/>
      <c r="B347" s="40"/>
      <c r="C347" s="41"/>
      <c r="D347" s="218" t="s">
        <v>129</v>
      </c>
      <c r="E347" s="41"/>
      <c r="F347" s="219" t="s">
        <v>474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129</v>
      </c>
      <c r="AU347" s="18" t="s">
        <v>83</v>
      </c>
    </row>
    <row r="348" s="14" customFormat="1">
      <c r="A348" s="14"/>
      <c r="B348" s="235"/>
      <c r="C348" s="236"/>
      <c r="D348" s="225" t="s">
        <v>131</v>
      </c>
      <c r="E348" s="237" t="s">
        <v>19</v>
      </c>
      <c r="F348" s="238" t="s">
        <v>467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131</v>
      </c>
      <c r="AU348" s="244" t="s">
        <v>83</v>
      </c>
      <c r="AV348" s="14" t="s">
        <v>80</v>
      </c>
      <c r="AW348" s="14" t="s">
        <v>33</v>
      </c>
      <c r="AX348" s="14" t="s">
        <v>72</v>
      </c>
      <c r="AY348" s="244" t="s">
        <v>120</v>
      </c>
    </row>
    <row r="349" s="14" customFormat="1">
      <c r="A349" s="14"/>
      <c r="B349" s="235"/>
      <c r="C349" s="236"/>
      <c r="D349" s="225" t="s">
        <v>131</v>
      </c>
      <c r="E349" s="237" t="s">
        <v>19</v>
      </c>
      <c r="F349" s="238" t="s">
        <v>150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131</v>
      </c>
      <c r="AU349" s="244" t="s">
        <v>83</v>
      </c>
      <c r="AV349" s="14" t="s">
        <v>80</v>
      </c>
      <c r="AW349" s="14" t="s">
        <v>33</v>
      </c>
      <c r="AX349" s="14" t="s">
        <v>72</v>
      </c>
      <c r="AY349" s="244" t="s">
        <v>120</v>
      </c>
    </row>
    <row r="350" s="13" customFormat="1">
      <c r="A350" s="13"/>
      <c r="B350" s="223"/>
      <c r="C350" s="224"/>
      <c r="D350" s="225" t="s">
        <v>131</v>
      </c>
      <c r="E350" s="226" t="s">
        <v>19</v>
      </c>
      <c r="F350" s="227" t="s">
        <v>160</v>
      </c>
      <c r="G350" s="224"/>
      <c r="H350" s="228">
        <v>22990</v>
      </c>
      <c r="I350" s="229"/>
      <c r="J350" s="224"/>
      <c r="K350" s="224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131</v>
      </c>
      <c r="AU350" s="234" t="s">
        <v>83</v>
      </c>
      <c r="AV350" s="13" t="s">
        <v>83</v>
      </c>
      <c r="AW350" s="13" t="s">
        <v>33</v>
      </c>
      <c r="AX350" s="13" t="s">
        <v>72</v>
      </c>
      <c r="AY350" s="234" t="s">
        <v>120</v>
      </c>
    </row>
    <row r="351" s="13" customFormat="1">
      <c r="A351" s="13"/>
      <c r="B351" s="223"/>
      <c r="C351" s="224"/>
      <c r="D351" s="225" t="s">
        <v>131</v>
      </c>
      <c r="E351" s="226" t="s">
        <v>19</v>
      </c>
      <c r="F351" s="227" t="s">
        <v>137</v>
      </c>
      <c r="G351" s="224"/>
      <c r="H351" s="228">
        <v>495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131</v>
      </c>
      <c r="AU351" s="234" t="s">
        <v>83</v>
      </c>
      <c r="AV351" s="13" t="s">
        <v>83</v>
      </c>
      <c r="AW351" s="13" t="s">
        <v>33</v>
      </c>
      <c r="AX351" s="13" t="s">
        <v>72</v>
      </c>
      <c r="AY351" s="234" t="s">
        <v>120</v>
      </c>
    </row>
    <row r="352" s="15" customFormat="1">
      <c r="A352" s="15"/>
      <c r="B352" s="245"/>
      <c r="C352" s="246"/>
      <c r="D352" s="225" t="s">
        <v>131</v>
      </c>
      <c r="E352" s="247" t="s">
        <v>19</v>
      </c>
      <c r="F352" s="248" t="s">
        <v>154</v>
      </c>
      <c r="G352" s="246"/>
      <c r="H352" s="249">
        <v>23485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5" t="s">
        <v>131</v>
      </c>
      <c r="AU352" s="255" t="s">
        <v>83</v>
      </c>
      <c r="AV352" s="15" t="s">
        <v>127</v>
      </c>
      <c r="AW352" s="15" t="s">
        <v>33</v>
      </c>
      <c r="AX352" s="15" t="s">
        <v>80</v>
      </c>
      <c r="AY352" s="255" t="s">
        <v>120</v>
      </c>
    </row>
    <row r="353" s="2" customFormat="1" ht="37.8" customHeight="1">
      <c r="A353" s="39"/>
      <c r="B353" s="40"/>
      <c r="C353" s="205" t="s">
        <v>475</v>
      </c>
      <c r="D353" s="205" t="s">
        <v>122</v>
      </c>
      <c r="E353" s="206" t="s">
        <v>476</v>
      </c>
      <c r="F353" s="207" t="s">
        <v>477</v>
      </c>
      <c r="G353" s="208" t="s">
        <v>125</v>
      </c>
      <c r="H353" s="209">
        <v>2095</v>
      </c>
      <c r="I353" s="210"/>
      <c r="J353" s="211">
        <f>ROUND(I353*H353,2)</f>
        <v>0</v>
      </c>
      <c r="K353" s="207" t="s">
        <v>126</v>
      </c>
      <c r="L353" s="45"/>
      <c r="M353" s="212" t="s">
        <v>19</v>
      </c>
      <c r="N353" s="213" t="s">
        <v>43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0.126</v>
      </c>
      <c r="T353" s="215">
        <f>S353*H353</f>
        <v>263.97000000000003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127</v>
      </c>
      <c r="AT353" s="216" t="s">
        <v>122</v>
      </c>
      <c r="AU353" s="216" t="s">
        <v>83</v>
      </c>
      <c r="AY353" s="18" t="s">
        <v>120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80</v>
      </c>
      <c r="BK353" s="217">
        <f>ROUND(I353*H353,2)</f>
        <v>0</v>
      </c>
      <c r="BL353" s="18" t="s">
        <v>127</v>
      </c>
      <c r="BM353" s="216" t="s">
        <v>478</v>
      </c>
    </row>
    <row r="354" s="2" customFormat="1">
      <c r="A354" s="39"/>
      <c r="B354" s="40"/>
      <c r="C354" s="41"/>
      <c r="D354" s="218" t="s">
        <v>129</v>
      </c>
      <c r="E354" s="41"/>
      <c r="F354" s="219" t="s">
        <v>479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129</v>
      </c>
      <c r="AU354" s="18" t="s">
        <v>83</v>
      </c>
    </row>
    <row r="355" s="14" customFormat="1">
      <c r="A355" s="14"/>
      <c r="B355" s="235"/>
      <c r="C355" s="236"/>
      <c r="D355" s="225" t="s">
        <v>131</v>
      </c>
      <c r="E355" s="237" t="s">
        <v>19</v>
      </c>
      <c r="F355" s="238" t="s">
        <v>208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4" t="s">
        <v>131</v>
      </c>
      <c r="AU355" s="244" t="s">
        <v>83</v>
      </c>
      <c r="AV355" s="14" t="s">
        <v>80</v>
      </c>
      <c r="AW355" s="14" t="s">
        <v>33</v>
      </c>
      <c r="AX355" s="14" t="s">
        <v>72</v>
      </c>
      <c r="AY355" s="244" t="s">
        <v>120</v>
      </c>
    </row>
    <row r="356" s="13" customFormat="1">
      <c r="A356" s="13"/>
      <c r="B356" s="223"/>
      <c r="C356" s="224"/>
      <c r="D356" s="225" t="s">
        <v>131</v>
      </c>
      <c r="E356" s="226" t="s">
        <v>19</v>
      </c>
      <c r="F356" s="227" t="s">
        <v>209</v>
      </c>
      <c r="G356" s="224"/>
      <c r="H356" s="228">
        <v>1065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131</v>
      </c>
      <c r="AU356" s="234" t="s">
        <v>83</v>
      </c>
      <c r="AV356" s="13" t="s">
        <v>83</v>
      </c>
      <c r="AW356" s="13" t="s">
        <v>33</v>
      </c>
      <c r="AX356" s="13" t="s">
        <v>72</v>
      </c>
      <c r="AY356" s="234" t="s">
        <v>120</v>
      </c>
    </row>
    <row r="357" s="13" customFormat="1">
      <c r="A357" s="13"/>
      <c r="B357" s="223"/>
      <c r="C357" s="224"/>
      <c r="D357" s="225" t="s">
        <v>131</v>
      </c>
      <c r="E357" s="226" t="s">
        <v>19</v>
      </c>
      <c r="F357" s="227" t="s">
        <v>210</v>
      </c>
      <c r="G357" s="224"/>
      <c r="H357" s="228">
        <v>1030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131</v>
      </c>
      <c r="AU357" s="234" t="s">
        <v>83</v>
      </c>
      <c r="AV357" s="13" t="s">
        <v>83</v>
      </c>
      <c r="AW357" s="13" t="s">
        <v>33</v>
      </c>
      <c r="AX357" s="13" t="s">
        <v>72</v>
      </c>
      <c r="AY357" s="234" t="s">
        <v>120</v>
      </c>
    </row>
    <row r="358" s="15" customFormat="1">
      <c r="A358" s="15"/>
      <c r="B358" s="245"/>
      <c r="C358" s="246"/>
      <c r="D358" s="225" t="s">
        <v>131</v>
      </c>
      <c r="E358" s="247" t="s">
        <v>19</v>
      </c>
      <c r="F358" s="248" t="s">
        <v>154</v>
      </c>
      <c r="G358" s="246"/>
      <c r="H358" s="249">
        <v>2095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5" t="s">
        <v>131</v>
      </c>
      <c r="AU358" s="255" t="s">
        <v>83</v>
      </c>
      <c r="AV358" s="15" t="s">
        <v>127</v>
      </c>
      <c r="AW358" s="15" t="s">
        <v>33</v>
      </c>
      <c r="AX358" s="15" t="s">
        <v>80</v>
      </c>
      <c r="AY358" s="255" t="s">
        <v>120</v>
      </c>
    </row>
    <row r="359" s="2" customFormat="1" ht="44.25" customHeight="1">
      <c r="A359" s="39"/>
      <c r="B359" s="40"/>
      <c r="C359" s="205" t="s">
        <v>480</v>
      </c>
      <c r="D359" s="205" t="s">
        <v>122</v>
      </c>
      <c r="E359" s="206" t="s">
        <v>481</v>
      </c>
      <c r="F359" s="207" t="s">
        <v>482</v>
      </c>
      <c r="G359" s="208" t="s">
        <v>214</v>
      </c>
      <c r="H359" s="209">
        <v>14</v>
      </c>
      <c r="I359" s="210"/>
      <c r="J359" s="211">
        <f>ROUND(I359*H359,2)</f>
        <v>0</v>
      </c>
      <c r="K359" s="207" t="s">
        <v>126</v>
      </c>
      <c r="L359" s="45"/>
      <c r="M359" s="212" t="s">
        <v>19</v>
      </c>
      <c r="N359" s="213" t="s">
        <v>43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0.025000000000000001</v>
      </c>
      <c r="T359" s="215">
        <f>S359*H359</f>
        <v>0.35000000000000003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127</v>
      </c>
      <c r="AT359" s="216" t="s">
        <v>122</v>
      </c>
      <c r="AU359" s="216" t="s">
        <v>83</v>
      </c>
      <c r="AY359" s="18" t="s">
        <v>120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80</v>
      </c>
      <c r="BK359" s="217">
        <f>ROUND(I359*H359,2)</f>
        <v>0</v>
      </c>
      <c r="BL359" s="18" t="s">
        <v>127</v>
      </c>
      <c r="BM359" s="216" t="s">
        <v>483</v>
      </c>
    </row>
    <row r="360" s="2" customFormat="1">
      <c r="A360" s="39"/>
      <c r="B360" s="40"/>
      <c r="C360" s="41"/>
      <c r="D360" s="218" t="s">
        <v>129</v>
      </c>
      <c r="E360" s="41"/>
      <c r="F360" s="219" t="s">
        <v>484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129</v>
      </c>
      <c r="AU360" s="18" t="s">
        <v>83</v>
      </c>
    </row>
    <row r="361" s="13" customFormat="1">
      <c r="A361" s="13"/>
      <c r="B361" s="223"/>
      <c r="C361" s="224"/>
      <c r="D361" s="225" t="s">
        <v>131</v>
      </c>
      <c r="E361" s="226" t="s">
        <v>19</v>
      </c>
      <c r="F361" s="227" t="s">
        <v>257</v>
      </c>
      <c r="G361" s="224"/>
      <c r="H361" s="228">
        <v>9</v>
      </c>
      <c r="I361" s="229"/>
      <c r="J361" s="224"/>
      <c r="K361" s="224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131</v>
      </c>
      <c r="AU361" s="234" t="s">
        <v>83</v>
      </c>
      <c r="AV361" s="13" t="s">
        <v>83</v>
      </c>
      <c r="AW361" s="13" t="s">
        <v>33</v>
      </c>
      <c r="AX361" s="13" t="s">
        <v>72</v>
      </c>
      <c r="AY361" s="234" t="s">
        <v>120</v>
      </c>
    </row>
    <row r="362" s="13" customFormat="1">
      <c r="A362" s="13"/>
      <c r="B362" s="223"/>
      <c r="C362" s="224"/>
      <c r="D362" s="225" t="s">
        <v>131</v>
      </c>
      <c r="E362" s="226" t="s">
        <v>19</v>
      </c>
      <c r="F362" s="227" t="s">
        <v>258</v>
      </c>
      <c r="G362" s="224"/>
      <c r="H362" s="228">
        <v>2.5</v>
      </c>
      <c r="I362" s="229"/>
      <c r="J362" s="224"/>
      <c r="K362" s="224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131</v>
      </c>
      <c r="AU362" s="234" t="s">
        <v>83</v>
      </c>
      <c r="AV362" s="13" t="s">
        <v>83</v>
      </c>
      <c r="AW362" s="13" t="s">
        <v>33</v>
      </c>
      <c r="AX362" s="13" t="s">
        <v>72</v>
      </c>
      <c r="AY362" s="234" t="s">
        <v>120</v>
      </c>
    </row>
    <row r="363" s="13" customFormat="1">
      <c r="A363" s="13"/>
      <c r="B363" s="223"/>
      <c r="C363" s="224"/>
      <c r="D363" s="225" t="s">
        <v>131</v>
      </c>
      <c r="E363" s="226" t="s">
        <v>19</v>
      </c>
      <c r="F363" s="227" t="s">
        <v>259</v>
      </c>
      <c r="G363" s="224"/>
      <c r="H363" s="228">
        <v>2.5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4" t="s">
        <v>131</v>
      </c>
      <c r="AU363" s="234" t="s">
        <v>83</v>
      </c>
      <c r="AV363" s="13" t="s">
        <v>83</v>
      </c>
      <c r="AW363" s="13" t="s">
        <v>33</v>
      </c>
      <c r="AX363" s="13" t="s">
        <v>72</v>
      </c>
      <c r="AY363" s="234" t="s">
        <v>120</v>
      </c>
    </row>
    <row r="364" s="15" customFormat="1">
      <c r="A364" s="15"/>
      <c r="B364" s="245"/>
      <c r="C364" s="246"/>
      <c r="D364" s="225" t="s">
        <v>131</v>
      </c>
      <c r="E364" s="247" t="s">
        <v>19</v>
      </c>
      <c r="F364" s="248" t="s">
        <v>154</v>
      </c>
      <c r="G364" s="246"/>
      <c r="H364" s="249">
        <v>14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5" t="s">
        <v>131</v>
      </c>
      <c r="AU364" s="255" t="s">
        <v>83</v>
      </c>
      <c r="AV364" s="15" t="s">
        <v>127</v>
      </c>
      <c r="AW364" s="15" t="s">
        <v>33</v>
      </c>
      <c r="AX364" s="15" t="s">
        <v>80</v>
      </c>
      <c r="AY364" s="255" t="s">
        <v>120</v>
      </c>
    </row>
    <row r="365" s="2" customFormat="1" ht="37.8" customHeight="1">
      <c r="A365" s="39"/>
      <c r="B365" s="40"/>
      <c r="C365" s="205" t="s">
        <v>485</v>
      </c>
      <c r="D365" s="205" t="s">
        <v>122</v>
      </c>
      <c r="E365" s="206" t="s">
        <v>486</v>
      </c>
      <c r="F365" s="207" t="s">
        <v>487</v>
      </c>
      <c r="G365" s="208" t="s">
        <v>214</v>
      </c>
      <c r="H365" s="209">
        <v>260</v>
      </c>
      <c r="I365" s="210"/>
      <c r="J365" s="211">
        <f>ROUND(I365*H365,2)</f>
        <v>0</v>
      </c>
      <c r="K365" s="207" t="s">
        <v>126</v>
      </c>
      <c r="L365" s="45"/>
      <c r="M365" s="212" t="s">
        <v>19</v>
      </c>
      <c r="N365" s="213" t="s">
        <v>43</v>
      </c>
      <c r="O365" s="85"/>
      <c r="P365" s="214">
        <f>O365*H365</f>
        <v>0</v>
      </c>
      <c r="Q365" s="214">
        <v>9.0000000000000006E-05</v>
      </c>
      <c r="R365" s="214">
        <f>Q365*H365</f>
        <v>0.023400000000000001</v>
      </c>
      <c r="S365" s="214">
        <v>0.042000000000000003</v>
      </c>
      <c r="T365" s="215">
        <f>S365*H365</f>
        <v>10.92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127</v>
      </c>
      <c r="AT365" s="216" t="s">
        <v>122</v>
      </c>
      <c r="AU365" s="216" t="s">
        <v>83</v>
      </c>
      <c r="AY365" s="18" t="s">
        <v>120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80</v>
      </c>
      <c r="BK365" s="217">
        <f>ROUND(I365*H365,2)</f>
        <v>0</v>
      </c>
      <c r="BL365" s="18" t="s">
        <v>127</v>
      </c>
      <c r="BM365" s="216" t="s">
        <v>488</v>
      </c>
    </row>
    <row r="366" s="2" customFormat="1">
      <c r="A366" s="39"/>
      <c r="B366" s="40"/>
      <c r="C366" s="41"/>
      <c r="D366" s="218" t="s">
        <v>129</v>
      </c>
      <c r="E366" s="41"/>
      <c r="F366" s="219" t="s">
        <v>489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129</v>
      </c>
      <c r="AU366" s="18" t="s">
        <v>83</v>
      </c>
    </row>
    <row r="367" s="13" customFormat="1">
      <c r="A367" s="13"/>
      <c r="B367" s="223"/>
      <c r="C367" s="224"/>
      <c r="D367" s="225" t="s">
        <v>131</v>
      </c>
      <c r="E367" s="226" t="s">
        <v>19</v>
      </c>
      <c r="F367" s="227" t="s">
        <v>268</v>
      </c>
      <c r="G367" s="224"/>
      <c r="H367" s="228">
        <v>260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131</v>
      </c>
      <c r="AU367" s="234" t="s">
        <v>83</v>
      </c>
      <c r="AV367" s="13" t="s">
        <v>83</v>
      </c>
      <c r="AW367" s="13" t="s">
        <v>33</v>
      </c>
      <c r="AX367" s="13" t="s">
        <v>80</v>
      </c>
      <c r="AY367" s="234" t="s">
        <v>120</v>
      </c>
    </row>
    <row r="368" s="2" customFormat="1" ht="44.25" customHeight="1">
      <c r="A368" s="39"/>
      <c r="B368" s="40"/>
      <c r="C368" s="205" t="s">
        <v>490</v>
      </c>
      <c r="D368" s="205" t="s">
        <v>122</v>
      </c>
      <c r="E368" s="206" t="s">
        <v>491</v>
      </c>
      <c r="F368" s="207" t="s">
        <v>492</v>
      </c>
      <c r="G368" s="208" t="s">
        <v>272</v>
      </c>
      <c r="H368" s="209">
        <v>30</v>
      </c>
      <c r="I368" s="210"/>
      <c r="J368" s="211">
        <f>ROUND(I368*H368,2)</f>
        <v>0</v>
      </c>
      <c r="K368" s="207" t="s">
        <v>126</v>
      </c>
      <c r="L368" s="45"/>
      <c r="M368" s="212" t="s">
        <v>19</v>
      </c>
      <c r="N368" s="213" t="s">
        <v>43</v>
      </c>
      <c r="O368" s="85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127</v>
      </c>
      <c r="AT368" s="216" t="s">
        <v>122</v>
      </c>
      <c r="AU368" s="216" t="s">
        <v>83</v>
      </c>
      <c r="AY368" s="18" t="s">
        <v>120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80</v>
      </c>
      <c r="BK368" s="217">
        <f>ROUND(I368*H368,2)</f>
        <v>0</v>
      </c>
      <c r="BL368" s="18" t="s">
        <v>127</v>
      </c>
      <c r="BM368" s="216" t="s">
        <v>493</v>
      </c>
    </row>
    <row r="369" s="2" customFormat="1">
      <c r="A369" s="39"/>
      <c r="B369" s="40"/>
      <c r="C369" s="41"/>
      <c r="D369" s="218" t="s">
        <v>129</v>
      </c>
      <c r="E369" s="41"/>
      <c r="F369" s="219" t="s">
        <v>494</v>
      </c>
      <c r="G369" s="41"/>
      <c r="H369" s="41"/>
      <c r="I369" s="220"/>
      <c r="J369" s="41"/>
      <c r="K369" s="41"/>
      <c r="L369" s="45"/>
      <c r="M369" s="221"/>
      <c r="N369" s="222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129</v>
      </c>
      <c r="AU369" s="18" t="s">
        <v>83</v>
      </c>
    </row>
    <row r="370" s="13" customFormat="1">
      <c r="A370" s="13"/>
      <c r="B370" s="223"/>
      <c r="C370" s="224"/>
      <c r="D370" s="225" t="s">
        <v>131</v>
      </c>
      <c r="E370" s="226" t="s">
        <v>19</v>
      </c>
      <c r="F370" s="227" t="s">
        <v>495</v>
      </c>
      <c r="G370" s="224"/>
      <c r="H370" s="228">
        <v>30</v>
      </c>
      <c r="I370" s="229"/>
      <c r="J370" s="224"/>
      <c r="K370" s="224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131</v>
      </c>
      <c r="AU370" s="234" t="s">
        <v>83</v>
      </c>
      <c r="AV370" s="13" t="s">
        <v>83</v>
      </c>
      <c r="AW370" s="13" t="s">
        <v>33</v>
      </c>
      <c r="AX370" s="13" t="s">
        <v>80</v>
      </c>
      <c r="AY370" s="234" t="s">
        <v>120</v>
      </c>
    </row>
    <row r="371" s="14" customFormat="1">
      <c r="A371" s="14"/>
      <c r="B371" s="235"/>
      <c r="C371" s="236"/>
      <c r="D371" s="225" t="s">
        <v>131</v>
      </c>
      <c r="E371" s="237" t="s">
        <v>19</v>
      </c>
      <c r="F371" s="238" t="s">
        <v>318</v>
      </c>
      <c r="G371" s="236"/>
      <c r="H371" s="237" t="s">
        <v>19</v>
      </c>
      <c r="I371" s="239"/>
      <c r="J371" s="236"/>
      <c r="K371" s="236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131</v>
      </c>
      <c r="AU371" s="244" t="s">
        <v>83</v>
      </c>
      <c r="AV371" s="14" t="s">
        <v>80</v>
      </c>
      <c r="AW371" s="14" t="s">
        <v>33</v>
      </c>
      <c r="AX371" s="14" t="s">
        <v>72</v>
      </c>
      <c r="AY371" s="244" t="s">
        <v>120</v>
      </c>
    </row>
    <row r="372" s="2" customFormat="1" ht="33" customHeight="1">
      <c r="A372" s="39"/>
      <c r="B372" s="40"/>
      <c r="C372" s="205" t="s">
        <v>496</v>
      </c>
      <c r="D372" s="205" t="s">
        <v>122</v>
      </c>
      <c r="E372" s="206" t="s">
        <v>497</v>
      </c>
      <c r="F372" s="207" t="s">
        <v>498</v>
      </c>
      <c r="G372" s="208" t="s">
        <v>272</v>
      </c>
      <c r="H372" s="209">
        <v>7</v>
      </c>
      <c r="I372" s="210"/>
      <c r="J372" s="211">
        <f>ROUND(I372*H372,2)</f>
        <v>0</v>
      </c>
      <c r="K372" s="207" t="s">
        <v>126</v>
      </c>
      <c r="L372" s="45"/>
      <c r="M372" s="212" t="s">
        <v>19</v>
      </c>
      <c r="N372" s="213" t="s">
        <v>43</v>
      </c>
      <c r="O372" s="85"/>
      <c r="P372" s="214">
        <f>O372*H372</f>
        <v>0</v>
      </c>
      <c r="Q372" s="214">
        <v>0</v>
      </c>
      <c r="R372" s="214">
        <f>Q372*H372</f>
        <v>0</v>
      </c>
      <c r="S372" s="214">
        <v>0.082000000000000003</v>
      </c>
      <c r="T372" s="215">
        <f>S372*H372</f>
        <v>0.57400000000000007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6" t="s">
        <v>127</v>
      </c>
      <c r="AT372" s="216" t="s">
        <v>122</v>
      </c>
      <c r="AU372" s="216" t="s">
        <v>83</v>
      </c>
      <c r="AY372" s="18" t="s">
        <v>120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8" t="s">
        <v>80</v>
      </c>
      <c r="BK372" s="217">
        <f>ROUND(I372*H372,2)</f>
        <v>0</v>
      </c>
      <c r="BL372" s="18" t="s">
        <v>127</v>
      </c>
      <c r="BM372" s="216" t="s">
        <v>499</v>
      </c>
    </row>
    <row r="373" s="2" customFormat="1">
      <c r="A373" s="39"/>
      <c r="B373" s="40"/>
      <c r="C373" s="41"/>
      <c r="D373" s="218" t="s">
        <v>129</v>
      </c>
      <c r="E373" s="41"/>
      <c r="F373" s="219" t="s">
        <v>500</v>
      </c>
      <c r="G373" s="41"/>
      <c r="H373" s="41"/>
      <c r="I373" s="220"/>
      <c r="J373" s="41"/>
      <c r="K373" s="41"/>
      <c r="L373" s="45"/>
      <c r="M373" s="221"/>
      <c r="N373" s="222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129</v>
      </c>
      <c r="AU373" s="18" t="s">
        <v>83</v>
      </c>
    </row>
    <row r="374" s="14" customFormat="1">
      <c r="A374" s="14"/>
      <c r="B374" s="235"/>
      <c r="C374" s="236"/>
      <c r="D374" s="225" t="s">
        <v>131</v>
      </c>
      <c r="E374" s="237" t="s">
        <v>19</v>
      </c>
      <c r="F374" s="238" t="s">
        <v>331</v>
      </c>
      <c r="G374" s="236"/>
      <c r="H374" s="237" t="s">
        <v>19</v>
      </c>
      <c r="I374" s="239"/>
      <c r="J374" s="236"/>
      <c r="K374" s="236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131</v>
      </c>
      <c r="AU374" s="244" t="s">
        <v>83</v>
      </c>
      <c r="AV374" s="14" t="s">
        <v>80</v>
      </c>
      <c r="AW374" s="14" t="s">
        <v>33</v>
      </c>
      <c r="AX374" s="14" t="s">
        <v>72</v>
      </c>
      <c r="AY374" s="244" t="s">
        <v>120</v>
      </c>
    </row>
    <row r="375" s="13" customFormat="1">
      <c r="A375" s="13"/>
      <c r="B375" s="223"/>
      <c r="C375" s="224"/>
      <c r="D375" s="225" t="s">
        <v>131</v>
      </c>
      <c r="E375" s="226" t="s">
        <v>19</v>
      </c>
      <c r="F375" s="227" t="s">
        <v>364</v>
      </c>
      <c r="G375" s="224"/>
      <c r="H375" s="228">
        <v>2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131</v>
      </c>
      <c r="AU375" s="234" t="s">
        <v>83</v>
      </c>
      <c r="AV375" s="13" t="s">
        <v>83</v>
      </c>
      <c r="AW375" s="13" t="s">
        <v>33</v>
      </c>
      <c r="AX375" s="13" t="s">
        <v>72</v>
      </c>
      <c r="AY375" s="234" t="s">
        <v>120</v>
      </c>
    </row>
    <row r="376" s="13" customFormat="1">
      <c r="A376" s="13"/>
      <c r="B376" s="223"/>
      <c r="C376" s="224"/>
      <c r="D376" s="225" t="s">
        <v>131</v>
      </c>
      <c r="E376" s="226" t="s">
        <v>19</v>
      </c>
      <c r="F376" s="227" t="s">
        <v>332</v>
      </c>
      <c r="G376" s="224"/>
      <c r="H376" s="228">
        <v>1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131</v>
      </c>
      <c r="AU376" s="234" t="s">
        <v>83</v>
      </c>
      <c r="AV376" s="13" t="s">
        <v>83</v>
      </c>
      <c r="AW376" s="13" t="s">
        <v>33</v>
      </c>
      <c r="AX376" s="13" t="s">
        <v>72</v>
      </c>
      <c r="AY376" s="234" t="s">
        <v>120</v>
      </c>
    </row>
    <row r="377" s="13" customFormat="1">
      <c r="A377" s="13"/>
      <c r="B377" s="223"/>
      <c r="C377" s="224"/>
      <c r="D377" s="225" t="s">
        <v>131</v>
      </c>
      <c r="E377" s="226" t="s">
        <v>19</v>
      </c>
      <c r="F377" s="227" t="s">
        <v>365</v>
      </c>
      <c r="G377" s="224"/>
      <c r="H377" s="228">
        <v>1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131</v>
      </c>
      <c r="AU377" s="234" t="s">
        <v>83</v>
      </c>
      <c r="AV377" s="13" t="s">
        <v>83</v>
      </c>
      <c r="AW377" s="13" t="s">
        <v>33</v>
      </c>
      <c r="AX377" s="13" t="s">
        <v>72</v>
      </c>
      <c r="AY377" s="234" t="s">
        <v>120</v>
      </c>
    </row>
    <row r="378" s="13" customFormat="1">
      <c r="A378" s="13"/>
      <c r="B378" s="223"/>
      <c r="C378" s="224"/>
      <c r="D378" s="225" t="s">
        <v>131</v>
      </c>
      <c r="E378" s="226" t="s">
        <v>19</v>
      </c>
      <c r="F378" s="227" t="s">
        <v>501</v>
      </c>
      <c r="G378" s="224"/>
      <c r="H378" s="228">
        <v>3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131</v>
      </c>
      <c r="AU378" s="234" t="s">
        <v>83</v>
      </c>
      <c r="AV378" s="13" t="s">
        <v>83</v>
      </c>
      <c r="AW378" s="13" t="s">
        <v>33</v>
      </c>
      <c r="AX378" s="13" t="s">
        <v>72</v>
      </c>
      <c r="AY378" s="234" t="s">
        <v>120</v>
      </c>
    </row>
    <row r="379" s="15" customFormat="1">
      <c r="A379" s="15"/>
      <c r="B379" s="245"/>
      <c r="C379" s="246"/>
      <c r="D379" s="225" t="s">
        <v>131</v>
      </c>
      <c r="E379" s="247" t="s">
        <v>19</v>
      </c>
      <c r="F379" s="248" t="s">
        <v>154</v>
      </c>
      <c r="G379" s="246"/>
      <c r="H379" s="249">
        <v>7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5" t="s">
        <v>131</v>
      </c>
      <c r="AU379" s="255" t="s">
        <v>83</v>
      </c>
      <c r="AV379" s="15" t="s">
        <v>127</v>
      </c>
      <c r="AW379" s="15" t="s">
        <v>33</v>
      </c>
      <c r="AX379" s="15" t="s">
        <v>80</v>
      </c>
      <c r="AY379" s="255" t="s">
        <v>120</v>
      </c>
    </row>
    <row r="380" s="2" customFormat="1" ht="24.15" customHeight="1">
      <c r="A380" s="39"/>
      <c r="B380" s="40"/>
      <c r="C380" s="205" t="s">
        <v>502</v>
      </c>
      <c r="D380" s="205" t="s">
        <v>122</v>
      </c>
      <c r="E380" s="206" t="s">
        <v>503</v>
      </c>
      <c r="F380" s="207" t="s">
        <v>504</v>
      </c>
      <c r="G380" s="208" t="s">
        <v>272</v>
      </c>
      <c r="H380" s="209">
        <v>7</v>
      </c>
      <c r="I380" s="210"/>
      <c r="J380" s="211">
        <f>ROUND(I380*H380,2)</f>
        <v>0</v>
      </c>
      <c r="K380" s="207" t="s">
        <v>126</v>
      </c>
      <c r="L380" s="45"/>
      <c r="M380" s="212" t="s">
        <v>19</v>
      </c>
      <c r="N380" s="213" t="s">
        <v>43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0.0040000000000000001</v>
      </c>
      <c r="T380" s="215">
        <f>S380*H380</f>
        <v>0.028000000000000001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127</v>
      </c>
      <c r="AT380" s="216" t="s">
        <v>122</v>
      </c>
      <c r="AU380" s="216" t="s">
        <v>83</v>
      </c>
      <c r="AY380" s="18" t="s">
        <v>120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80</v>
      </c>
      <c r="BK380" s="217">
        <f>ROUND(I380*H380,2)</f>
        <v>0</v>
      </c>
      <c r="BL380" s="18" t="s">
        <v>127</v>
      </c>
      <c r="BM380" s="216" t="s">
        <v>505</v>
      </c>
    </row>
    <row r="381" s="2" customFormat="1">
      <c r="A381" s="39"/>
      <c r="B381" s="40"/>
      <c r="C381" s="41"/>
      <c r="D381" s="218" t="s">
        <v>129</v>
      </c>
      <c r="E381" s="41"/>
      <c r="F381" s="219" t="s">
        <v>506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129</v>
      </c>
      <c r="AU381" s="18" t="s">
        <v>83</v>
      </c>
    </row>
    <row r="382" s="14" customFormat="1">
      <c r="A382" s="14"/>
      <c r="B382" s="235"/>
      <c r="C382" s="236"/>
      <c r="D382" s="225" t="s">
        <v>131</v>
      </c>
      <c r="E382" s="237" t="s">
        <v>19</v>
      </c>
      <c r="F382" s="238" t="s">
        <v>331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4" t="s">
        <v>131</v>
      </c>
      <c r="AU382" s="244" t="s">
        <v>83</v>
      </c>
      <c r="AV382" s="14" t="s">
        <v>80</v>
      </c>
      <c r="AW382" s="14" t="s">
        <v>33</v>
      </c>
      <c r="AX382" s="14" t="s">
        <v>72</v>
      </c>
      <c r="AY382" s="244" t="s">
        <v>120</v>
      </c>
    </row>
    <row r="383" s="13" customFormat="1">
      <c r="A383" s="13"/>
      <c r="B383" s="223"/>
      <c r="C383" s="224"/>
      <c r="D383" s="225" t="s">
        <v>131</v>
      </c>
      <c r="E383" s="226" t="s">
        <v>19</v>
      </c>
      <c r="F383" s="227" t="s">
        <v>354</v>
      </c>
      <c r="G383" s="224"/>
      <c r="H383" s="228">
        <v>1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131</v>
      </c>
      <c r="AU383" s="234" t="s">
        <v>83</v>
      </c>
      <c r="AV383" s="13" t="s">
        <v>83</v>
      </c>
      <c r="AW383" s="13" t="s">
        <v>33</v>
      </c>
      <c r="AX383" s="13" t="s">
        <v>72</v>
      </c>
      <c r="AY383" s="234" t="s">
        <v>120</v>
      </c>
    </row>
    <row r="384" s="13" customFormat="1">
      <c r="A384" s="13"/>
      <c r="B384" s="223"/>
      <c r="C384" s="224"/>
      <c r="D384" s="225" t="s">
        <v>131</v>
      </c>
      <c r="E384" s="226" t="s">
        <v>19</v>
      </c>
      <c r="F384" s="227" t="s">
        <v>332</v>
      </c>
      <c r="G384" s="224"/>
      <c r="H384" s="228">
        <v>1</v>
      </c>
      <c r="I384" s="229"/>
      <c r="J384" s="224"/>
      <c r="K384" s="224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131</v>
      </c>
      <c r="AU384" s="234" t="s">
        <v>83</v>
      </c>
      <c r="AV384" s="13" t="s">
        <v>83</v>
      </c>
      <c r="AW384" s="13" t="s">
        <v>33</v>
      </c>
      <c r="AX384" s="13" t="s">
        <v>72</v>
      </c>
      <c r="AY384" s="234" t="s">
        <v>120</v>
      </c>
    </row>
    <row r="385" s="13" customFormat="1">
      <c r="A385" s="13"/>
      <c r="B385" s="223"/>
      <c r="C385" s="224"/>
      <c r="D385" s="225" t="s">
        <v>131</v>
      </c>
      <c r="E385" s="226" t="s">
        <v>19</v>
      </c>
      <c r="F385" s="227" t="s">
        <v>333</v>
      </c>
      <c r="G385" s="224"/>
      <c r="H385" s="228">
        <v>1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131</v>
      </c>
      <c r="AU385" s="234" t="s">
        <v>83</v>
      </c>
      <c r="AV385" s="13" t="s">
        <v>83</v>
      </c>
      <c r="AW385" s="13" t="s">
        <v>33</v>
      </c>
      <c r="AX385" s="13" t="s">
        <v>72</v>
      </c>
      <c r="AY385" s="234" t="s">
        <v>120</v>
      </c>
    </row>
    <row r="386" s="13" customFormat="1">
      <c r="A386" s="13"/>
      <c r="B386" s="223"/>
      <c r="C386" s="224"/>
      <c r="D386" s="225" t="s">
        <v>131</v>
      </c>
      <c r="E386" s="226" t="s">
        <v>19</v>
      </c>
      <c r="F386" s="227" t="s">
        <v>334</v>
      </c>
      <c r="G386" s="224"/>
      <c r="H386" s="228">
        <v>1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131</v>
      </c>
      <c r="AU386" s="234" t="s">
        <v>83</v>
      </c>
      <c r="AV386" s="13" t="s">
        <v>83</v>
      </c>
      <c r="AW386" s="13" t="s">
        <v>33</v>
      </c>
      <c r="AX386" s="13" t="s">
        <v>72</v>
      </c>
      <c r="AY386" s="234" t="s">
        <v>120</v>
      </c>
    </row>
    <row r="387" s="13" customFormat="1">
      <c r="A387" s="13"/>
      <c r="B387" s="223"/>
      <c r="C387" s="224"/>
      <c r="D387" s="225" t="s">
        <v>131</v>
      </c>
      <c r="E387" s="226" t="s">
        <v>19</v>
      </c>
      <c r="F387" s="227" t="s">
        <v>501</v>
      </c>
      <c r="G387" s="224"/>
      <c r="H387" s="228">
        <v>3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131</v>
      </c>
      <c r="AU387" s="234" t="s">
        <v>83</v>
      </c>
      <c r="AV387" s="13" t="s">
        <v>83</v>
      </c>
      <c r="AW387" s="13" t="s">
        <v>33</v>
      </c>
      <c r="AX387" s="13" t="s">
        <v>72</v>
      </c>
      <c r="AY387" s="234" t="s">
        <v>120</v>
      </c>
    </row>
    <row r="388" s="15" customFormat="1">
      <c r="A388" s="15"/>
      <c r="B388" s="245"/>
      <c r="C388" s="246"/>
      <c r="D388" s="225" t="s">
        <v>131</v>
      </c>
      <c r="E388" s="247" t="s">
        <v>19</v>
      </c>
      <c r="F388" s="248" t="s">
        <v>154</v>
      </c>
      <c r="G388" s="246"/>
      <c r="H388" s="249">
        <v>7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5" t="s">
        <v>131</v>
      </c>
      <c r="AU388" s="255" t="s">
        <v>83</v>
      </c>
      <c r="AV388" s="15" t="s">
        <v>127</v>
      </c>
      <c r="AW388" s="15" t="s">
        <v>33</v>
      </c>
      <c r="AX388" s="15" t="s">
        <v>80</v>
      </c>
      <c r="AY388" s="255" t="s">
        <v>120</v>
      </c>
    </row>
    <row r="389" s="2" customFormat="1" ht="33" customHeight="1">
      <c r="A389" s="39"/>
      <c r="B389" s="40"/>
      <c r="C389" s="205" t="s">
        <v>507</v>
      </c>
      <c r="D389" s="205" t="s">
        <v>122</v>
      </c>
      <c r="E389" s="206" t="s">
        <v>508</v>
      </c>
      <c r="F389" s="207" t="s">
        <v>509</v>
      </c>
      <c r="G389" s="208" t="s">
        <v>125</v>
      </c>
      <c r="H389" s="209">
        <v>25</v>
      </c>
      <c r="I389" s="210"/>
      <c r="J389" s="211">
        <f>ROUND(I389*H389,2)</f>
        <v>0</v>
      </c>
      <c r="K389" s="207" t="s">
        <v>126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127</v>
      </c>
      <c r="AT389" s="216" t="s">
        <v>122</v>
      </c>
      <c r="AU389" s="216" t="s">
        <v>83</v>
      </c>
      <c r="AY389" s="18" t="s">
        <v>120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127</v>
      </c>
      <c r="BM389" s="216" t="s">
        <v>510</v>
      </c>
    </row>
    <row r="390" s="2" customFormat="1">
      <c r="A390" s="39"/>
      <c r="B390" s="40"/>
      <c r="C390" s="41"/>
      <c r="D390" s="218" t="s">
        <v>129</v>
      </c>
      <c r="E390" s="41"/>
      <c r="F390" s="219" t="s">
        <v>511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129</v>
      </c>
      <c r="AU390" s="18" t="s">
        <v>83</v>
      </c>
    </row>
    <row r="391" s="13" customFormat="1">
      <c r="A391" s="13"/>
      <c r="B391" s="223"/>
      <c r="C391" s="224"/>
      <c r="D391" s="225" t="s">
        <v>131</v>
      </c>
      <c r="E391" s="226" t="s">
        <v>19</v>
      </c>
      <c r="F391" s="227" t="s">
        <v>512</v>
      </c>
      <c r="G391" s="224"/>
      <c r="H391" s="228">
        <v>25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4" t="s">
        <v>131</v>
      </c>
      <c r="AU391" s="234" t="s">
        <v>83</v>
      </c>
      <c r="AV391" s="13" t="s">
        <v>83</v>
      </c>
      <c r="AW391" s="13" t="s">
        <v>33</v>
      </c>
      <c r="AX391" s="13" t="s">
        <v>80</v>
      </c>
      <c r="AY391" s="234" t="s">
        <v>120</v>
      </c>
    </row>
    <row r="392" s="12" customFormat="1" ht="22.8" customHeight="1">
      <c r="A392" s="12"/>
      <c r="B392" s="189"/>
      <c r="C392" s="190"/>
      <c r="D392" s="191" t="s">
        <v>71</v>
      </c>
      <c r="E392" s="203" t="s">
        <v>513</v>
      </c>
      <c r="F392" s="203" t="s">
        <v>514</v>
      </c>
      <c r="G392" s="190"/>
      <c r="H392" s="190"/>
      <c r="I392" s="193"/>
      <c r="J392" s="204">
        <f>BK392</f>
        <v>0</v>
      </c>
      <c r="K392" s="190"/>
      <c r="L392" s="195"/>
      <c r="M392" s="196"/>
      <c r="N392" s="197"/>
      <c r="O392" s="197"/>
      <c r="P392" s="198">
        <f>SUM(P393:P422)</f>
        <v>0</v>
      </c>
      <c r="Q392" s="197"/>
      <c r="R392" s="198">
        <f>SUM(R393:R422)</f>
        <v>0</v>
      </c>
      <c r="S392" s="197"/>
      <c r="T392" s="199">
        <f>SUM(T393:T422)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0" t="s">
        <v>80</v>
      </c>
      <c r="AT392" s="201" t="s">
        <v>71</v>
      </c>
      <c r="AU392" s="201" t="s">
        <v>80</v>
      </c>
      <c r="AY392" s="200" t="s">
        <v>120</v>
      </c>
      <c r="BK392" s="202">
        <f>SUM(BK393:BK422)</f>
        <v>0</v>
      </c>
    </row>
    <row r="393" s="2" customFormat="1" ht="24.15" customHeight="1">
      <c r="A393" s="39"/>
      <c r="B393" s="40"/>
      <c r="C393" s="205" t="s">
        <v>515</v>
      </c>
      <c r="D393" s="205" t="s">
        <v>122</v>
      </c>
      <c r="E393" s="206" t="s">
        <v>516</v>
      </c>
      <c r="F393" s="207" t="s">
        <v>517</v>
      </c>
      <c r="G393" s="208" t="s">
        <v>187</v>
      </c>
      <c r="H393" s="209">
        <v>3555.5999999999999</v>
      </c>
      <c r="I393" s="210"/>
      <c r="J393" s="211">
        <f>ROUND(I393*H393,2)</f>
        <v>0</v>
      </c>
      <c r="K393" s="207" t="s">
        <v>126</v>
      </c>
      <c r="L393" s="45"/>
      <c r="M393" s="212" t="s">
        <v>19</v>
      </c>
      <c r="N393" s="213" t="s">
        <v>43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127</v>
      </c>
      <c r="AT393" s="216" t="s">
        <v>122</v>
      </c>
      <c r="AU393" s="216" t="s">
        <v>83</v>
      </c>
      <c r="AY393" s="18" t="s">
        <v>120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80</v>
      </c>
      <c r="BK393" s="217">
        <f>ROUND(I393*H393,2)</f>
        <v>0</v>
      </c>
      <c r="BL393" s="18" t="s">
        <v>127</v>
      </c>
      <c r="BM393" s="216" t="s">
        <v>518</v>
      </c>
    </row>
    <row r="394" s="2" customFormat="1">
      <c r="A394" s="39"/>
      <c r="B394" s="40"/>
      <c r="C394" s="41"/>
      <c r="D394" s="218" t="s">
        <v>129</v>
      </c>
      <c r="E394" s="41"/>
      <c r="F394" s="219" t="s">
        <v>519</v>
      </c>
      <c r="G394" s="41"/>
      <c r="H394" s="41"/>
      <c r="I394" s="220"/>
      <c r="J394" s="41"/>
      <c r="K394" s="41"/>
      <c r="L394" s="45"/>
      <c r="M394" s="221"/>
      <c r="N394" s="222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129</v>
      </c>
      <c r="AU394" s="18" t="s">
        <v>83</v>
      </c>
    </row>
    <row r="395" s="13" customFormat="1">
      <c r="A395" s="13"/>
      <c r="B395" s="223"/>
      <c r="C395" s="224"/>
      <c r="D395" s="225" t="s">
        <v>131</v>
      </c>
      <c r="E395" s="226" t="s">
        <v>19</v>
      </c>
      <c r="F395" s="227" t="s">
        <v>520</v>
      </c>
      <c r="G395" s="224"/>
      <c r="H395" s="228">
        <v>2424</v>
      </c>
      <c r="I395" s="229"/>
      <c r="J395" s="224"/>
      <c r="K395" s="224"/>
      <c r="L395" s="230"/>
      <c r="M395" s="231"/>
      <c r="N395" s="232"/>
      <c r="O395" s="232"/>
      <c r="P395" s="232"/>
      <c r="Q395" s="232"/>
      <c r="R395" s="232"/>
      <c r="S395" s="232"/>
      <c r="T395" s="23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4" t="s">
        <v>131</v>
      </c>
      <c r="AU395" s="234" t="s">
        <v>83</v>
      </c>
      <c r="AV395" s="13" t="s">
        <v>83</v>
      </c>
      <c r="AW395" s="13" t="s">
        <v>33</v>
      </c>
      <c r="AX395" s="13" t="s">
        <v>72</v>
      </c>
      <c r="AY395" s="234" t="s">
        <v>120</v>
      </c>
    </row>
    <row r="396" s="13" customFormat="1">
      <c r="A396" s="13"/>
      <c r="B396" s="223"/>
      <c r="C396" s="224"/>
      <c r="D396" s="225" t="s">
        <v>131</v>
      </c>
      <c r="E396" s="226" t="s">
        <v>19</v>
      </c>
      <c r="F396" s="227" t="s">
        <v>521</v>
      </c>
      <c r="G396" s="224"/>
      <c r="H396" s="228">
        <v>163</v>
      </c>
      <c r="I396" s="229"/>
      <c r="J396" s="224"/>
      <c r="K396" s="224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131</v>
      </c>
      <c r="AU396" s="234" t="s">
        <v>83</v>
      </c>
      <c r="AV396" s="13" t="s">
        <v>83</v>
      </c>
      <c r="AW396" s="13" t="s">
        <v>33</v>
      </c>
      <c r="AX396" s="13" t="s">
        <v>72</v>
      </c>
      <c r="AY396" s="234" t="s">
        <v>120</v>
      </c>
    </row>
    <row r="397" s="13" customFormat="1">
      <c r="A397" s="13"/>
      <c r="B397" s="223"/>
      <c r="C397" s="224"/>
      <c r="D397" s="225" t="s">
        <v>131</v>
      </c>
      <c r="E397" s="226" t="s">
        <v>19</v>
      </c>
      <c r="F397" s="227" t="s">
        <v>522</v>
      </c>
      <c r="G397" s="224"/>
      <c r="H397" s="228">
        <v>704.60000000000002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131</v>
      </c>
      <c r="AU397" s="234" t="s">
        <v>83</v>
      </c>
      <c r="AV397" s="13" t="s">
        <v>83</v>
      </c>
      <c r="AW397" s="13" t="s">
        <v>33</v>
      </c>
      <c r="AX397" s="13" t="s">
        <v>72</v>
      </c>
      <c r="AY397" s="234" t="s">
        <v>120</v>
      </c>
    </row>
    <row r="398" s="13" customFormat="1">
      <c r="A398" s="13"/>
      <c r="B398" s="223"/>
      <c r="C398" s="224"/>
      <c r="D398" s="225" t="s">
        <v>131</v>
      </c>
      <c r="E398" s="226" t="s">
        <v>19</v>
      </c>
      <c r="F398" s="227" t="s">
        <v>523</v>
      </c>
      <c r="G398" s="224"/>
      <c r="H398" s="228">
        <v>264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131</v>
      </c>
      <c r="AU398" s="234" t="s">
        <v>83</v>
      </c>
      <c r="AV398" s="13" t="s">
        <v>83</v>
      </c>
      <c r="AW398" s="13" t="s">
        <v>33</v>
      </c>
      <c r="AX398" s="13" t="s">
        <v>72</v>
      </c>
      <c r="AY398" s="234" t="s">
        <v>120</v>
      </c>
    </row>
    <row r="399" s="15" customFormat="1">
      <c r="A399" s="15"/>
      <c r="B399" s="245"/>
      <c r="C399" s="246"/>
      <c r="D399" s="225" t="s">
        <v>131</v>
      </c>
      <c r="E399" s="247" t="s">
        <v>19</v>
      </c>
      <c r="F399" s="248" t="s">
        <v>154</v>
      </c>
      <c r="G399" s="246"/>
      <c r="H399" s="249">
        <v>3555.5999999999999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5" t="s">
        <v>131</v>
      </c>
      <c r="AU399" s="255" t="s">
        <v>83</v>
      </c>
      <c r="AV399" s="15" t="s">
        <v>127</v>
      </c>
      <c r="AW399" s="15" t="s">
        <v>33</v>
      </c>
      <c r="AX399" s="15" t="s">
        <v>80</v>
      </c>
      <c r="AY399" s="255" t="s">
        <v>120</v>
      </c>
    </row>
    <row r="400" s="2" customFormat="1" ht="24.15" customHeight="1">
      <c r="A400" s="39"/>
      <c r="B400" s="40"/>
      <c r="C400" s="205" t="s">
        <v>524</v>
      </c>
      <c r="D400" s="205" t="s">
        <v>122</v>
      </c>
      <c r="E400" s="206" t="s">
        <v>525</v>
      </c>
      <c r="F400" s="207" t="s">
        <v>526</v>
      </c>
      <c r="G400" s="208" t="s">
        <v>187</v>
      </c>
      <c r="H400" s="209">
        <v>8337</v>
      </c>
      <c r="I400" s="210"/>
      <c r="J400" s="211">
        <f>ROUND(I400*H400,2)</f>
        <v>0</v>
      </c>
      <c r="K400" s="207" t="s">
        <v>126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127</v>
      </c>
      <c r="AT400" s="216" t="s">
        <v>122</v>
      </c>
      <c r="AU400" s="216" t="s">
        <v>83</v>
      </c>
      <c r="AY400" s="18" t="s">
        <v>120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127</v>
      </c>
      <c r="BM400" s="216" t="s">
        <v>527</v>
      </c>
    </row>
    <row r="401" s="2" customFormat="1">
      <c r="A401" s="39"/>
      <c r="B401" s="40"/>
      <c r="C401" s="41"/>
      <c r="D401" s="218" t="s">
        <v>129</v>
      </c>
      <c r="E401" s="41"/>
      <c r="F401" s="219" t="s">
        <v>528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129</v>
      </c>
      <c r="AU401" s="18" t="s">
        <v>83</v>
      </c>
    </row>
    <row r="402" s="14" customFormat="1">
      <c r="A402" s="14"/>
      <c r="B402" s="235"/>
      <c r="C402" s="236"/>
      <c r="D402" s="225" t="s">
        <v>131</v>
      </c>
      <c r="E402" s="237" t="s">
        <v>19</v>
      </c>
      <c r="F402" s="238" t="s">
        <v>529</v>
      </c>
      <c r="G402" s="236"/>
      <c r="H402" s="237" t="s">
        <v>19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131</v>
      </c>
      <c r="AU402" s="244" t="s">
        <v>83</v>
      </c>
      <c r="AV402" s="14" t="s">
        <v>80</v>
      </c>
      <c r="AW402" s="14" t="s">
        <v>33</v>
      </c>
      <c r="AX402" s="14" t="s">
        <v>72</v>
      </c>
      <c r="AY402" s="244" t="s">
        <v>120</v>
      </c>
    </row>
    <row r="403" s="13" customFormat="1">
      <c r="A403" s="13"/>
      <c r="B403" s="223"/>
      <c r="C403" s="224"/>
      <c r="D403" s="225" t="s">
        <v>131</v>
      </c>
      <c r="E403" s="226" t="s">
        <v>19</v>
      </c>
      <c r="F403" s="227" t="s">
        <v>530</v>
      </c>
      <c r="G403" s="224"/>
      <c r="H403" s="228">
        <v>7884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131</v>
      </c>
      <c r="AU403" s="234" t="s">
        <v>83</v>
      </c>
      <c r="AV403" s="13" t="s">
        <v>83</v>
      </c>
      <c r="AW403" s="13" t="s">
        <v>33</v>
      </c>
      <c r="AX403" s="13" t="s">
        <v>72</v>
      </c>
      <c r="AY403" s="234" t="s">
        <v>120</v>
      </c>
    </row>
    <row r="404" s="13" customFormat="1">
      <c r="A404" s="13"/>
      <c r="B404" s="223"/>
      <c r="C404" s="224"/>
      <c r="D404" s="225" t="s">
        <v>131</v>
      </c>
      <c r="E404" s="226" t="s">
        <v>19</v>
      </c>
      <c r="F404" s="227" t="s">
        <v>531</v>
      </c>
      <c r="G404" s="224"/>
      <c r="H404" s="228">
        <v>453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131</v>
      </c>
      <c r="AU404" s="234" t="s">
        <v>83</v>
      </c>
      <c r="AV404" s="13" t="s">
        <v>83</v>
      </c>
      <c r="AW404" s="13" t="s">
        <v>33</v>
      </c>
      <c r="AX404" s="13" t="s">
        <v>72</v>
      </c>
      <c r="AY404" s="234" t="s">
        <v>120</v>
      </c>
    </row>
    <row r="405" s="15" customFormat="1">
      <c r="A405" s="15"/>
      <c r="B405" s="245"/>
      <c r="C405" s="246"/>
      <c r="D405" s="225" t="s">
        <v>131</v>
      </c>
      <c r="E405" s="247" t="s">
        <v>19</v>
      </c>
      <c r="F405" s="248" t="s">
        <v>154</v>
      </c>
      <c r="G405" s="246"/>
      <c r="H405" s="249">
        <v>8337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5" t="s">
        <v>131</v>
      </c>
      <c r="AU405" s="255" t="s">
        <v>83</v>
      </c>
      <c r="AV405" s="15" t="s">
        <v>127</v>
      </c>
      <c r="AW405" s="15" t="s">
        <v>33</v>
      </c>
      <c r="AX405" s="15" t="s">
        <v>80</v>
      </c>
      <c r="AY405" s="255" t="s">
        <v>120</v>
      </c>
    </row>
    <row r="406" s="2" customFormat="1" ht="24.15" customHeight="1">
      <c r="A406" s="39"/>
      <c r="B406" s="40"/>
      <c r="C406" s="205" t="s">
        <v>532</v>
      </c>
      <c r="D406" s="205" t="s">
        <v>122</v>
      </c>
      <c r="E406" s="206" t="s">
        <v>533</v>
      </c>
      <c r="F406" s="207" t="s">
        <v>534</v>
      </c>
      <c r="G406" s="208" t="s">
        <v>187</v>
      </c>
      <c r="H406" s="209">
        <v>11.9</v>
      </c>
      <c r="I406" s="210"/>
      <c r="J406" s="211">
        <f>ROUND(I406*H406,2)</f>
        <v>0</v>
      </c>
      <c r="K406" s="207" t="s">
        <v>126</v>
      </c>
      <c r="L406" s="45"/>
      <c r="M406" s="212" t="s">
        <v>19</v>
      </c>
      <c r="N406" s="213" t="s">
        <v>43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127</v>
      </c>
      <c r="AT406" s="216" t="s">
        <v>122</v>
      </c>
      <c r="AU406" s="216" t="s">
        <v>83</v>
      </c>
      <c r="AY406" s="18" t="s">
        <v>120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80</v>
      </c>
      <c r="BK406" s="217">
        <f>ROUND(I406*H406,2)</f>
        <v>0</v>
      </c>
      <c r="BL406" s="18" t="s">
        <v>127</v>
      </c>
      <c r="BM406" s="216" t="s">
        <v>535</v>
      </c>
    </row>
    <row r="407" s="2" customFormat="1">
      <c r="A407" s="39"/>
      <c r="B407" s="40"/>
      <c r="C407" s="41"/>
      <c r="D407" s="218" t="s">
        <v>129</v>
      </c>
      <c r="E407" s="41"/>
      <c r="F407" s="219" t="s">
        <v>536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129</v>
      </c>
      <c r="AU407" s="18" t="s">
        <v>83</v>
      </c>
    </row>
    <row r="408" s="13" customFormat="1">
      <c r="A408" s="13"/>
      <c r="B408" s="223"/>
      <c r="C408" s="224"/>
      <c r="D408" s="225" t="s">
        <v>131</v>
      </c>
      <c r="E408" s="226" t="s">
        <v>19</v>
      </c>
      <c r="F408" s="227" t="s">
        <v>537</v>
      </c>
      <c r="G408" s="224"/>
      <c r="H408" s="228">
        <v>0.40000000000000002</v>
      </c>
      <c r="I408" s="229"/>
      <c r="J408" s="224"/>
      <c r="K408" s="224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131</v>
      </c>
      <c r="AU408" s="234" t="s">
        <v>83</v>
      </c>
      <c r="AV408" s="13" t="s">
        <v>83</v>
      </c>
      <c r="AW408" s="13" t="s">
        <v>33</v>
      </c>
      <c r="AX408" s="13" t="s">
        <v>72</v>
      </c>
      <c r="AY408" s="234" t="s">
        <v>120</v>
      </c>
    </row>
    <row r="409" s="13" customFormat="1">
      <c r="A409" s="13"/>
      <c r="B409" s="223"/>
      <c r="C409" s="224"/>
      <c r="D409" s="225" t="s">
        <v>131</v>
      </c>
      <c r="E409" s="226" t="s">
        <v>19</v>
      </c>
      <c r="F409" s="227" t="s">
        <v>538</v>
      </c>
      <c r="G409" s="224"/>
      <c r="H409" s="228">
        <v>10.9</v>
      </c>
      <c r="I409" s="229"/>
      <c r="J409" s="224"/>
      <c r="K409" s="224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131</v>
      </c>
      <c r="AU409" s="234" t="s">
        <v>83</v>
      </c>
      <c r="AV409" s="13" t="s">
        <v>83</v>
      </c>
      <c r="AW409" s="13" t="s">
        <v>33</v>
      </c>
      <c r="AX409" s="13" t="s">
        <v>72</v>
      </c>
      <c r="AY409" s="234" t="s">
        <v>120</v>
      </c>
    </row>
    <row r="410" s="13" customFormat="1">
      <c r="A410" s="13"/>
      <c r="B410" s="223"/>
      <c r="C410" s="224"/>
      <c r="D410" s="225" t="s">
        <v>131</v>
      </c>
      <c r="E410" s="226" t="s">
        <v>19</v>
      </c>
      <c r="F410" s="227" t="s">
        <v>539</v>
      </c>
      <c r="G410" s="224"/>
      <c r="H410" s="228">
        <v>0.59999999999999998</v>
      </c>
      <c r="I410" s="229"/>
      <c r="J410" s="224"/>
      <c r="K410" s="224"/>
      <c r="L410" s="230"/>
      <c r="M410" s="231"/>
      <c r="N410" s="232"/>
      <c r="O410" s="232"/>
      <c r="P410" s="232"/>
      <c r="Q410" s="232"/>
      <c r="R410" s="232"/>
      <c r="S410" s="232"/>
      <c r="T410" s="23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4" t="s">
        <v>131</v>
      </c>
      <c r="AU410" s="234" t="s">
        <v>83</v>
      </c>
      <c r="AV410" s="13" t="s">
        <v>83</v>
      </c>
      <c r="AW410" s="13" t="s">
        <v>33</v>
      </c>
      <c r="AX410" s="13" t="s">
        <v>72</v>
      </c>
      <c r="AY410" s="234" t="s">
        <v>120</v>
      </c>
    </row>
    <row r="411" s="15" customFormat="1">
      <c r="A411" s="15"/>
      <c r="B411" s="245"/>
      <c r="C411" s="246"/>
      <c r="D411" s="225" t="s">
        <v>131</v>
      </c>
      <c r="E411" s="247" t="s">
        <v>19</v>
      </c>
      <c r="F411" s="248" t="s">
        <v>154</v>
      </c>
      <c r="G411" s="246"/>
      <c r="H411" s="249">
        <v>11.9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5" t="s">
        <v>131</v>
      </c>
      <c r="AU411" s="255" t="s">
        <v>83</v>
      </c>
      <c r="AV411" s="15" t="s">
        <v>127</v>
      </c>
      <c r="AW411" s="15" t="s">
        <v>33</v>
      </c>
      <c r="AX411" s="15" t="s">
        <v>80</v>
      </c>
      <c r="AY411" s="255" t="s">
        <v>120</v>
      </c>
    </row>
    <row r="412" s="2" customFormat="1" ht="24.15" customHeight="1">
      <c r="A412" s="39"/>
      <c r="B412" s="40"/>
      <c r="C412" s="205" t="s">
        <v>540</v>
      </c>
      <c r="D412" s="205" t="s">
        <v>122</v>
      </c>
      <c r="E412" s="206" t="s">
        <v>541</v>
      </c>
      <c r="F412" s="207" t="s">
        <v>542</v>
      </c>
      <c r="G412" s="208" t="s">
        <v>187</v>
      </c>
      <c r="H412" s="209">
        <v>47.600000000000001</v>
      </c>
      <c r="I412" s="210"/>
      <c r="J412" s="211">
        <f>ROUND(I412*H412,2)</f>
        <v>0</v>
      </c>
      <c r="K412" s="207" t="s">
        <v>126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127</v>
      </c>
      <c r="AT412" s="216" t="s">
        <v>122</v>
      </c>
      <c r="AU412" s="216" t="s">
        <v>83</v>
      </c>
      <c r="AY412" s="18" t="s">
        <v>120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127</v>
      </c>
      <c r="BM412" s="216" t="s">
        <v>543</v>
      </c>
    </row>
    <row r="413" s="2" customFormat="1">
      <c r="A413" s="39"/>
      <c r="B413" s="40"/>
      <c r="C413" s="41"/>
      <c r="D413" s="218" t="s">
        <v>129</v>
      </c>
      <c r="E413" s="41"/>
      <c r="F413" s="219" t="s">
        <v>544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129</v>
      </c>
      <c r="AU413" s="18" t="s">
        <v>83</v>
      </c>
    </row>
    <row r="414" s="14" customFormat="1">
      <c r="A414" s="14"/>
      <c r="B414" s="235"/>
      <c r="C414" s="236"/>
      <c r="D414" s="225" t="s">
        <v>131</v>
      </c>
      <c r="E414" s="237" t="s">
        <v>19</v>
      </c>
      <c r="F414" s="238" t="s">
        <v>545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4" t="s">
        <v>131</v>
      </c>
      <c r="AU414" s="244" t="s">
        <v>83</v>
      </c>
      <c r="AV414" s="14" t="s">
        <v>80</v>
      </c>
      <c r="AW414" s="14" t="s">
        <v>33</v>
      </c>
      <c r="AX414" s="14" t="s">
        <v>72</v>
      </c>
      <c r="AY414" s="244" t="s">
        <v>120</v>
      </c>
    </row>
    <row r="415" s="13" customFormat="1">
      <c r="A415" s="13"/>
      <c r="B415" s="223"/>
      <c r="C415" s="224"/>
      <c r="D415" s="225" t="s">
        <v>131</v>
      </c>
      <c r="E415" s="226" t="s">
        <v>19</v>
      </c>
      <c r="F415" s="227" t="s">
        <v>546</v>
      </c>
      <c r="G415" s="224"/>
      <c r="H415" s="228">
        <v>1.6000000000000001</v>
      </c>
      <c r="I415" s="229"/>
      <c r="J415" s="224"/>
      <c r="K415" s="224"/>
      <c r="L415" s="230"/>
      <c r="M415" s="231"/>
      <c r="N415" s="232"/>
      <c r="O415" s="232"/>
      <c r="P415" s="232"/>
      <c r="Q415" s="232"/>
      <c r="R415" s="232"/>
      <c r="S415" s="232"/>
      <c r="T415" s="23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4" t="s">
        <v>131</v>
      </c>
      <c r="AU415" s="234" t="s">
        <v>83</v>
      </c>
      <c r="AV415" s="13" t="s">
        <v>83</v>
      </c>
      <c r="AW415" s="13" t="s">
        <v>33</v>
      </c>
      <c r="AX415" s="13" t="s">
        <v>72</v>
      </c>
      <c r="AY415" s="234" t="s">
        <v>120</v>
      </c>
    </row>
    <row r="416" s="13" customFormat="1">
      <c r="A416" s="13"/>
      <c r="B416" s="223"/>
      <c r="C416" s="224"/>
      <c r="D416" s="225" t="s">
        <v>131</v>
      </c>
      <c r="E416" s="226" t="s">
        <v>19</v>
      </c>
      <c r="F416" s="227" t="s">
        <v>547</v>
      </c>
      <c r="G416" s="224"/>
      <c r="H416" s="228">
        <v>43.600000000000001</v>
      </c>
      <c r="I416" s="229"/>
      <c r="J416" s="224"/>
      <c r="K416" s="224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131</v>
      </c>
      <c r="AU416" s="234" t="s">
        <v>83</v>
      </c>
      <c r="AV416" s="13" t="s">
        <v>83</v>
      </c>
      <c r="AW416" s="13" t="s">
        <v>33</v>
      </c>
      <c r="AX416" s="13" t="s">
        <v>72</v>
      </c>
      <c r="AY416" s="234" t="s">
        <v>120</v>
      </c>
    </row>
    <row r="417" s="13" customFormat="1">
      <c r="A417" s="13"/>
      <c r="B417" s="223"/>
      <c r="C417" s="224"/>
      <c r="D417" s="225" t="s">
        <v>131</v>
      </c>
      <c r="E417" s="226" t="s">
        <v>19</v>
      </c>
      <c r="F417" s="227" t="s">
        <v>548</v>
      </c>
      <c r="G417" s="224"/>
      <c r="H417" s="228">
        <v>2.3999999999999999</v>
      </c>
      <c r="I417" s="229"/>
      <c r="J417" s="224"/>
      <c r="K417" s="224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131</v>
      </c>
      <c r="AU417" s="234" t="s">
        <v>83</v>
      </c>
      <c r="AV417" s="13" t="s">
        <v>83</v>
      </c>
      <c r="AW417" s="13" t="s">
        <v>33</v>
      </c>
      <c r="AX417" s="13" t="s">
        <v>72</v>
      </c>
      <c r="AY417" s="234" t="s">
        <v>120</v>
      </c>
    </row>
    <row r="418" s="15" customFormat="1">
      <c r="A418" s="15"/>
      <c r="B418" s="245"/>
      <c r="C418" s="246"/>
      <c r="D418" s="225" t="s">
        <v>131</v>
      </c>
      <c r="E418" s="247" t="s">
        <v>19</v>
      </c>
      <c r="F418" s="248" t="s">
        <v>154</v>
      </c>
      <c r="G418" s="246"/>
      <c r="H418" s="249">
        <v>47.600000000000001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5" t="s">
        <v>131</v>
      </c>
      <c r="AU418" s="255" t="s">
        <v>83</v>
      </c>
      <c r="AV418" s="15" t="s">
        <v>127</v>
      </c>
      <c r="AW418" s="15" t="s">
        <v>33</v>
      </c>
      <c r="AX418" s="15" t="s">
        <v>80</v>
      </c>
      <c r="AY418" s="255" t="s">
        <v>120</v>
      </c>
    </row>
    <row r="419" s="2" customFormat="1" ht="16.5" customHeight="1">
      <c r="A419" s="39"/>
      <c r="B419" s="40"/>
      <c r="C419" s="205" t="s">
        <v>549</v>
      </c>
      <c r="D419" s="205" t="s">
        <v>122</v>
      </c>
      <c r="E419" s="206" t="s">
        <v>550</v>
      </c>
      <c r="F419" s="207" t="s">
        <v>551</v>
      </c>
      <c r="G419" s="208" t="s">
        <v>187</v>
      </c>
      <c r="H419" s="209">
        <v>453</v>
      </c>
      <c r="I419" s="210"/>
      <c r="J419" s="211">
        <f>ROUND(I419*H419,2)</f>
        <v>0</v>
      </c>
      <c r="K419" s="207" t="s">
        <v>126</v>
      </c>
      <c r="L419" s="45"/>
      <c r="M419" s="212" t="s">
        <v>19</v>
      </c>
      <c r="N419" s="213" t="s">
        <v>43</v>
      </c>
      <c r="O419" s="85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127</v>
      </c>
      <c r="AT419" s="216" t="s">
        <v>122</v>
      </c>
      <c r="AU419" s="216" t="s">
        <v>83</v>
      </c>
      <c r="AY419" s="18" t="s">
        <v>120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80</v>
      </c>
      <c r="BK419" s="217">
        <f>ROUND(I419*H419,2)</f>
        <v>0</v>
      </c>
      <c r="BL419" s="18" t="s">
        <v>127</v>
      </c>
      <c r="BM419" s="216" t="s">
        <v>552</v>
      </c>
    </row>
    <row r="420" s="2" customFormat="1">
      <c r="A420" s="39"/>
      <c r="B420" s="40"/>
      <c r="C420" s="41"/>
      <c r="D420" s="218" t="s">
        <v>129</v>
      </c>
      <c r="E420" s="41"/>
      <c r="F420" s="219" t="s">
        <v>553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129</v>
      </c>
      <c r="AU420" s="18" t="s">
        <v>83</v>
      </c>
    </row>
    <row r="421" s="13" customFormat="1">
      <c r="A421" s="13"/>
      <c r="B421" s="223"/>
      <c r="C421" s="224"/>
      <c r="D421" s="225" t="s">
        <v>131</v>
      </c>
      <c r="E421" s="226" t="s">
        <v>19</v>
      </c>
      <c r="F421" s="227" t="s">
        <v>554</v>
      </c>
      <c r="G421" s="224"/>
      <c r="H421" s="228">
        <v>453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131</v>
      </c>
      <c r="AU421" s="234" t="s">
        <v>83</v>
      </c>
      <c r="AV421" s="13" t="s">
        <v>83</v>
      </c>
      <c r="AW421" s="13" t="s">
        <v>33</v>
      </c>
      <c r="AX421" s="13" t="s">
        <v>80</v>
      </c>
      <c r="AY421" s="234" t="s">
        <v>120</v>
      </c>
    </row>
    <row r="422" s="14" customFormat="1">
      <c r="A422" s="14"/>
      <c r="B422" s="235"/>
      <c r="C422" s="236"/>
      <c r="D422" s="225" t="s">
        <v>131</v>
      </c>
      <c r="E422" s="237" t="s">
        <v>19</v>
      </c>
      <c r="F422" s="238" t="s">
        <v>555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4" t="s">
        <v>131</v>
      </c>
      <c r="AU422" s="244" t="s">
        <v>83</v>
      </c>
      <c r="AV422" s="14" t="s">
        <v>80</v>
      </c>
      <c r="AW422" s="14" t="s">
        <v>33</v>
      </c>
      <c r="AX422" s="14" t="s">
        <v>72</v>
      </c>
      <c r="AY422" s="244" t="s">
        <v>120</v>
      </c>
    </row>
    <row r="423" s="12" customFormat="1" ht="22.8" customHeight="1">
      <c r="A423" s="12"/>
      <c r="B423" s="189"/>
      <c r="C423" s="190"/>
      <c r="D423" s="191" t="s">
        <v>71</v>
      </c>
      <c r="E423" s="203" t="s">
        <v>556</v>
      </c>
      <c r="F423" s="203" t="s">
        <v>557</v>
      </c>
      <c r="G423" s="190"/>
      <c r="H423" s="190"/>
      <c r="I423" s="193"/>
      <c r="J423" s="204">
        <f>BK423</f>
        <v>0</v>
      </c>
      <c r="K423" s="190"/>
      <c r="L423" s="195"/>
      <c r="M423" s="196"/>
      <c r="N423" s="197"/>
      <c r="O423" s="197"/>
      <c r="P423" s="198">
        <f>SUM(P424:P427)</f>
        <v>0</v>
      </c>
      <c r="Q423" s="197"/>
      <c r="R423" s="198">
        <f>SUM(R424:R427)</f>
        <v>0</v>
      </c>
      <c r="S423" s="197"/>
      <c r="T423" s="199">
        <f>SUM(T424:T427)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0" t="s">
        <v>80</v>
      </c>
      <c r="AT423" s="201" t="s">
        <v>71</v>
      </c>
      <c r="AU423" s="201" t="s">
        <v>80</v>
      </c>
      <c r="AY423" s="200" t="s">
        <v>120</v>
      </c>
      <c r="BK423" s="202">
        <f>SUM(BK424:BK427)</f>
        <v>0</v>
      </c>
    </row>
    <row r="424" s="2" customFormat="1" ht="24.15" customHeight="1">
      <c r="A424" s="39"/>
      <c r="B424" s="40"/>
      <c r="C424" s="205" t="s">
        <v>558</v>
      </c>
      <c r="D424" s="205" t="s">
        <v>122</v>
      </c>
      <c r="E424" s="206" t="s">
        <v>559</v>
      </c>
      <c r="F424" s="207" t="s">
        <v>560</v>
      </c>
      <c r="G424" s="208" t="s">
        <v>187</v>
      </c>
      <c r="H424" s="209">
        <v>481.31999999999999</v>
      </c>
      <c r="I424" s="210"/>
      <c r="J424" s="211">
        <f>ROUND(I424*H424,2)</f>
        <v>0</v>
      </c>
      <c r="K424" s="207" t="s">
        <v>126</v>
      </c>
      <c r="L424" s="45"/>
      <c r="M424" s="212" t="s">
        <v>19</v>
      </c>
      <c r="N424" s="213" t="s">
        <v>43</v>
      </c>
      <c r="O424" s="85"/>
      <c r="P424" s="214">
        <f>O424*H424</f>
        <v>0</v>
      </c>
      <c r="Q424" s="214">
        <v>0</v>
      </c>
      <c r="R424" s="214">
        <f>Q424*H424</f>
        <v>0</v>
      </c>
      <c r="S424" s="214">
        <v>0</v>
      </c>
      <c r="T424" s="21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16" t="s">
        <v>127</v>
      </c>
      <c r="AT424" s="216" t="s">
        <v>122</v>
      </c>
      <c r="AU424" s="216" t="s">
        <v>83</v>
      </c>
      <c r="AY424" s="18" t="s">
        <v>120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18" t="s">
        <v>80</v>
      </c>
      <c r="BK424" s="217">
        <f>ROUND(I424*H424,2)</f>
        <v>0</v>
      </c>
      <c r="BL424" s="18" t="s">
        <v>127</v>
      </c>
      <c r="BM424" s="216" t="s">
        <v>561</v>
      </c>
    </row>
    <row r="425" s="2" customFormat="1">
      <c r="A425" s="39"/>
      <c r="B425" s="40"/>
      <c r="C425" s="41"/>
      <c r="D425" s="218" t="s">
        <v>129</v>
      </c>
      <c r="E425" s="41"/>
      <c r="F425" s="219" t="s">
        <v>562</v>
      </c>
      <c r="G425" s="41"/>
      <c r="H425" s="41"/>
      <c r="I425" s="220"/>
      <c r="J425" s="41"/>
      <c r="K425" s="41"/>
      <c r="L425" s="45"/>
      <c r="M425" s="221"/>
      <c r="N425" s="222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129</v>
      </c>
      <c r="AU425" s="18" t="s">
        <v>83</v>
      </c>
    </row>
    <row r="426" s="2" customFormat="1" ht="24.15" customHeight="1">
      <c r="A426" s="39"/>
      <c r="B426" s="40"/>
      <c r="C426" s="205" t="s">
        <v>563</v>
      </c>
      <c r="D426" s="205" t="s">
        <v>122</v>
      </c>
      <c r="E426" s="206" t="s">
        <v>564</v>
      </c>
      <c r="F426" s="207" t="s">
        <v>565</v>
      </c>
      <c r="G426" s="208" t="s">
        <v>187</v>
      </c>
      <c r="H426" s="209">
        <v>481.31999999999999</v>
      </c>
      <c r="I426" s="210"/>
      <c r="J426" s="211">
        <f>ROUND(I426*H426,2)</f>
        <v>0</v>
      </c>
      <c r="K426" s="207" t="s">
        <v>126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127</v>
      </c>
      <c r="AT426" s="216" t="s">
        <v>122</v>
      </c>
      <c r="AU426" s="216" t="s">
        <v>83</v>
      </c>
      <c r="AY426" s="18" t="s">
        <v>120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127</v>
      </c>
      <c r="BM426" s="216" t="s">
        <v>566</v>
      </c>
    </row>
    <row r="427" s="2" customFormat="1">
      <c r="A427" s="39"/>
      <c r="B427" s="40"/>
      <c r="C427" s="41"/>
      <c r="D427" s="218" t="s">
        <v>129</v>
      </c>
      <c r="E427" s="41"/>
      <c r="F427" s="219" t="s">
        <v>567</v>
      </c>
      <c r="G427" s="41"/>
      <c r="H427" s="41"/>
      <c r="I427" s="220"/>
      <c r="J427" s="41"/>
      <c r="K427" s="41"/>
      <c r="L427" s="45"/>
      <c r="M427" s="266"/>
      <c r="N427" s="267"/>
      <c r="O427" s="268"/>
      <c r="P427" s="268"/>
      <c r="Q427" s="268"/>
      <c r="R427" s="268"/>
      <c r="S427" s="268"/>
      <c r="T427" s="26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129</v>
      </c>
      <c r="AU427" s="18" t="s">
        <v>83</v>
      </c>
    </row>
    <row r="428" s="2" customFormat="1" ht="6.96" customHeight="1">
      <c r="A428" s="39"/>
      <c r="B428" s="60"/>
      <c r="C428" s="61"/>
      <c r="D428" s="61"/>
      <c r="E428" s="61"/>
      <c r="F428" s="61"/>
      <c r="G428" s="61"/>
      <c r="H428" s="61"/>
      <c r="I428" s="61"/>
      <c r="J428" s="61"/>
      <c r="K428" s="61"/>
      <c r="L428" s="45"/>
      <c r="M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</sheetData>
  <sheetProtection sheet="1" autoFilter="0" formatColumns="0" formatRows="0" objects="1" scenarios="1" spinCount="100000" saltValue="w/y0sdFs7XcnLQNdv28FOJaH+0DUggSDstsOMg5ipbbIfxTROHJ/4aQp7pgJjV+WM7mZK4FcyWsT+uBu1UyBpA==" hashValue="v8q8bhu4ZUmgxpLr/ypP7kgl4h80XprZILf5PLtPdUZOzffW+JgPCQeebgPFwbvgd3F8l62sKnCPtLTsJ+kQBg==" algorithmName="SHA-512" password="CC35"/>
  <autoFilter ref="C86:K4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06134"/>
    <hyperlink ref="F94" r:id="rId2" display="https://podminky.urs.cz/item/CS_URS_2023_01/113154122"/>
    <hyperlink ref="F97" r:id="rId3" display="https://podminky.urs.cz/item/CS_URS_2023_01/113154123"/>
    <hyperlink ref="F102" r:id="rId4" display="https://podminky.urs.cz/item/CS_URS_2023_01/113154124"/>
    <hyperlink ref="F110" r:id="rId5" display="https://podminky.urs.cz/item/CS_URS_2023_01/113154432"/>
    <hyperlink ref="F115" r:id="rId6" display="https://podminky.urs.cz/item/CS_URS_2023_01/317321017"/>
    <hyperlink ref="F121" r:id="rId7" display="https://podminky.urs.cz/item/CS_URS_2023_01/317353111"/>
    <hyperlink ref="F127" r:id="rId8" display="https://podminky.urs.cz/item/CS_URS_2023_01/317353112"/>
    <hyperlink ref="F129" r:id="rId9" display="https://podminky.urs.cz/item/CS_URS_2023_01/317361016"/>
    <hyperlink ref="F136" r:id="rId10" display="https://podminky.urs.cz/item/CS_URS_2023_01/565135101"/>
    <hyperlink ref="F146" r:id="rId11" display="https://podminky.urs.cz/item/CS_URS_2023_01/569931132"/>
    <hyperlink ref="F152" r:id="rId12" display="https://podminky.urs.cz/item/CS_URS_2023_01/572531121"/>
    <hyperlink ref="F157" r:id="rId13" display="https://podminky.urs.cz/item/CS_URS_2023_01/573211107"/>
    <hyperlink ref="F166" r:id="rId14" display="https://podminky.urs.cz/item/CS_URS_2023_01/576133221"/>
    <hyperlink ref="F172" r:id="rId15" display="https://podminky.urs.cz/item/CS_URS_2023_01/596211210"/>
    <hyperlink ref="F178" r:id="rId16" display="https://podminky.urs.cz/item/CS_URS_2023_01/628195001"/>
    <hyperlink ref="F185" r:id="rId17" display="https://podminky.urs.cz/item/CS_URS_2023_01/911121111"/>
    <hyperlink ref="F192" r:id="rId18" display="https://podminky.urs.cz/item/CS_URS_2023_01/911331141"/>
    <hyperlink ref="F195" r:id="rId19" display="https://podminky.urs.cz/item/CS_URS_2023_01/912211121"/>
    <hyperlink ref="F200" r:id="rId20" display="https://podminky.urs.cz/item/CS_URS_2023_01/912311111"/>
    <hyperlink ref="F204" r:id="rId21" display="https://podminky.urs.cz/item/CS_URS_2023_01/913121111"/>
    <hyperlink ref="F216" r:id="rId22" display="https://podminky.urs.cz/item/CS_URS_2023_01/913121211"/>
    <hyperlink ref="F220" r:id="rId23" display="https://podminky.urs.cz/item/CS_URS_2023_01/913311111"/>
    <hyperlink ref="F225" r:id="rId24" display="https://podminky.urs.cz/item/CS_URS_2023_01/913311211"/>
    <hyperlink ref="F229" r:id="rId25" display="https://podminky.urs.cz/item/CS_URS_2023_01/914111111"/>
    <hyperlink ref="F248" r:id="rId26" display="https://podminky.urs.cz/item/CS_URS_2023_01/914111121"/>
    <hyperlink ref="F253" r:id="rId27" display="https://podminky.urs.cz/item/CS_URS_2023_01/914511112"/>
    <hyperlink ref="F266" r:id="rId28" display="https://podminky.urs.cz/item/CS_URS_2023_01/915211112"/>
    <hyperlink ref="F273" r:id="rId29" display="https://podminky.urs.cz/item/CS_URS_2023_01/915211122"/>
    <hyperlink ref="F279" r:id="rId30" display="https://podminky.urs.cz/item/CS_URS_2023_01/915221122"/>
    <hyperlink ref="F283" r:id="rId31" display="https://podminky.urs.cz/item/CS_URS_2023_01/915231112"/>
    <hyperlink ref="F287" r:id="rId32" display="https://podminky.urs.cz/item/CS_URS_2023_01/915611111"/>
    <hyperlink ref="F296" r:id="rId33" display="https://podminky.urs.cz/item/CS_URS_2023_01/915621111"/>
    <hyperlink ref="F302" r:id="rId34" display="https://podminky.urs.cz/item/CS_URS_2023_01/919731122"/>
    <hyperlink ref="F310" r:id="rId35" display="https://podminky.urs.cz/item/CS_URS_2023_01/919732211"/>
    <hyperlink ref="F318" r:id="rId36" display="https://podminky.urs.cz/item/CS_URS_2023_01/919735112"/>
    <hyperlink ref="F329" r:id="rId37" display="https://podminky.urs.cz/item/CS_URS_2023_01/938132111"/>
    <hyperlink ref="F335" r:id="rId38" display="https://podminky.urs.cz/item/CS_URS_2023_01/938902112"/>
    <hyperlink ref="F340" r:id="rId39" display="https://podminky.urs.cz/item/CS_URS_2023_01/938908411"/>
    <hyperlink ref="F347" r:id="rId40" display="https://podminky.urs.cz/item/CS_URS_2023_01/938909311"/>
    <hyperlink ref="F354" r:id="rId41" display="https://podminky.urs.cz/item/CS_URS_2023_01/938909611"/>
    <hyperlink ref="F360" r:id="rId42" display="https://podminky.urs.cz/item/CS_URS_2023_01/966005211"/>
    <hyperlink ref="F366" r:id="rId43" display="https://podminky.urs.cz/item/CS_URS_2023_01/966005311"/>
    <hyperlink ref="F369" r:id="rId44" display="https://podminky.urs.cz/item/CS_URS_2023_01/966005921"/>
    <hyperlink ref="F373" r:id="rId45" display="https://podminky.urs.cz/item/CS_URS_2023_01/966006132"/>
    <hyperlink ref="F381" r:id="rId46" display="https://podminky.urs.cz/item/CS_URS_2023_01/966006211"/>
    <hyperlink ref="F390" r:id="rId47" display="https://podminky.urs.cz/item/CS_URS_2023_01/979054451"/>
    <hyperlink ref="F394" r:id="rId48" display="https://podminky.urs.cz/item/CS_URS_2023_01/997221551"/>
    <hyperlink ref="F401" r:id="rId49" display="https://podminky.urs.cz/item/CS_URS_2023_01/997221559"/>
    <hyperlink ref="F407" r:id="rId50" display="https://podminky.urs.cz/item/CS_URS_2023_01/997221571"/>
    <hyperlink ref="F413" r:id="rId51" display="https://podminky.urs.cz/item/CS_URS_2023_01/997221579"/>
    <hyperlink ref="F420" r:id="rId52" display="https://podminky.urs.cz/item/CS_URS_2023_01/997221611"/>
    <hyperlink ref="F425" r:id="rId53" display="https://podminky.urs.cz/item/CS_URS_2023_01/998225111"/>
    <hyperlink ref="F427" r:id="rId54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II/605 VELKÉ DVORCE - PŘIMDA,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568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82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569</v>
      </c>
      <c r="G12" s="39"/>
      <c r="H12" s="39"/>
      <c r="I12" s="133" t="s">
        <v>23</v>
      </c>
      <c r="J12" s="138" t="str">
        <f>'Rekapitulace stavby'!AN8</f>
        <v>30. 11. 2022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ROUND((SUM(BE88:BE315)),  2)</f>
        <v>0</v>
      </c>
      <c r="G33" s="39"/>
      <c r="H33" s="39"/>
      <c r="I33" s="149">
        <v>0.20999999999999999</v>
      </c>
      <c r="J33" s="148">
        <f>ROUND(((SUM(BE88:BE315))*I33),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ROUND((SUM(BF88:BF315)),  2)</f>
        <v>0</v>
      </c>
      <c r="G34" s="39"/>
      <c r="H34" s="39"/>
      <c r="I34" s="149">
        <v>0.14999999999999999</v>
      </c>
      <c r="J34" s="148">
        <f>ROUND(((SUM(BF88:BF315))*I34),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ROUND((SUM(BG88:BG315)),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ROUND((SUM(BH88:BH315)),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ROUND((SUM(BI88:BI315)),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II/605 VELKÉ DVORCE - PŘIMDA,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102 - Průtah Přimda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Přimda</v>
      </c>
      <c r="G52" s="41"/>
      <c r="H52" s="41"/>
      <c r="I52" s="33" t="s">
        <v>23</v>
      </c>
      <c r="J52" s="73" t="str">
        <f>IF(J12="","",J12)</f>
        <v>30. 11. 2022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J102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J146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570</v>
      </c>
      <c r="E65" s="175"/>
      <c r="F65" s="175"/>
      <c r="G65" s="175"/>
      <c r="H65" s="175"/>
      <c r="I65" s="175"/>
      <c r="J65" s="176">
        <f>J150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J163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J288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J311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II/605 VELKÉ DVORCE - PŘIMDA, OPRAVA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91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102 - Průtah Přimda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Přimda</v>
      </c>
      <c r="G82" s="41"/>
      <c r="H82" s="41"/>
      <c r="I82" s="33" t="s">
        <v>23</v>
      </c>
      <c r="J82" s="73" t="str">
        <f>IF(J12="","",J12)</f>
        <v>30. 11. 2022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SÚS Plzeňského kraje, p.o.</v>
      </c>
      <c r="G84" s="41"/>
      <c r="H84" s="41"/>
      <c r="I84" s="33" t="s">
        <v>31</v>
      </c>
      <c r="J84" s="37" t="str">
        <f>E21</f>
        <v>Ing. Jaroslav Rojt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>Jan Leinhäupel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106</v>
      </c>
      <c r="D87" s="181" t="s">
        <v>57</v>
      </c>
      <c r="E87" s="181" t="s">
        <v>53</v>
      </c>
      <c r="F87" s="181" t="s">
        <v>54</v>
      </c>
      <c r="G87" s="181" t="s">
        <v>107</v>
      </c>
      <c r="H87" s="181" t="s">
        <v>108</v>
      </c>
      <c r="I87" s="181" t="s">
        <v>109</v>
      </c>
      <c r="J87" s="181" t="s">
        <v>95</v>
      </c>
      <c r="K87" s="182" t="s">
        <v>110</v>
      </c>
      <c r="L87" s="183"/>
      <c r="M87" s="93" t="s">
        <v>19</v>
      </c>
      <c r="N87" s="94" t="s">
        <v>42</v>
      </c>
      <c r="O87" s="94" t="s">
        <v>111</v>
      </c>
      <c r="P87" s="94" t="s">
        <v>112</v>
      </c>
      <c r="Q87" s="94" t="s">
        <v>113</v>
      </c>
      <c r="R87" s="94" t="s">
        <v>114</v>
      </c>
      <c r="S87" s="94" t="s">
        <v>115</v>
      </c>
      <c r="T87" s="95" t="s">
        <v>116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117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81.416498700000005</v>
      </c>
      <c r="S88" s="97"/>
      <c r="T88" s="187">
        <f>T89</f>
        <v>1690.4090000000001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96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71</v>
      </c>
      <c r="E89" s="192" t="s">
        <v>118</v>
      </c>
      <c r="F89" s="192" t="s">
        <v>119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P90+P102+P114+P146+P150+P163+P288+P311</f>
        <v>0</v>
      </c>
      <c r="Q89" s="197"/>
      <c r="R89" s="198">
        <f>R90+R102+R114+R146+R150+R163+R288+R311</f>
        <v>81.416498700000005</v>
      </c>
      <c r="S89" s="197"/>
      <c r="T89" s="199">
        <f>T90+T102+T114+T146+T150+T163+T288+T311</f>
        <v>1690.4090000000001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72</v>
      </c>
      <c r="AY89" s="200" t="s">
        <v>120</v>
      </c>
      <c r="BK89" s="202">
        <f>BK90+BK102+BK114+BK146+BK150+BK163+BK288+BK311</f>
        <v>0</v>
      </c>
    </row>
    <row r="90" s="12" customFormat="1" ht="22.8" customHeight="1">
      <c r="A90" s="12"/>
      <c r="B90" s="189"/>
      <c r="C90" s="190"/>
      <c r="D90" s="191" t="s">
        <v>71</v>
      </c>
      <c r="E90" s="203" t="s">
        <v>80</v>
      </c>
      <c r="F90" s="203" t="s">
        <v>121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SUM(P91:P101)</f>
        <v>0</v>
      </c>
      <c r="Q90" s="197"/>
      <c r="R90" s="198">
        <f>SUM(R91:R101)</f>
        <v>0.95620000000000005</v>
      </c>
      <c r="S90" s="197"/>
      <c r="T90" s="199">
        <f>SUM(T91:T101)</f>
        <v>1317.9000000000001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80</v>
      </c>
      <c r="AY90" s="200" t="s">
        <v>120</v>
      </c>
      <c r="BK90" s="202">
        <f>SUM(BK91:BK101)</f>
        <v>0</v>
      </c>
    </row>
    <row r="91" s="2" customFormat="1" ht="24.15" customHeight="1">
      <c r="A91" s="39"/>
      <c r="B91" s="40"/>
      <c r="C91" s="205" t="s">
        <v>80</v>
      </c>
      <c r="D91" s="205" t="s">
        <v>122</v>
      </c>
      <c r="E91" s="206" t="s">
        <v>139</v>
      </c>
      <c r="F91" s="207" t="s">
        <v>140</v>
      </c>
      <c r="G91" s="208" t="s">
        <v>125</v>
      </c>
      <c r="H91" s="209">
        <v>1880</v>
      </c>
      <c r="I91" s="210"/>
      <c r="J91" s="211">
        <f>ROUND(I91*H91,2)</f>
        <v>0</v>
      </c>
      <c r="K91" s="207" t="s">
        <v>126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5.0000000000000002E-05</v>
      </c>
      <c r="R91" s="214">
        <f>Q91*H91</f>
        <v>0.094</v>
      </c>
      <c r="S91" s="214">
        <v>0.11500000000000001</v>
      </c>
      <c r="T91" s="215">
        <f>S91*H91</f>
        <v>216.20000000000002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127</v>
      </c>
      <c r="AT91" s="216" t="s">
        <v>122</v>
      </c>
      <c r="AU91" s="216" t="s">
        <v>83</v>
      </c>
      <c r="AY91" s="18" t="s">
        <v>120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127</v>
      </c>
      <c r="BM91" s="216" t="s">
        <v>571</v>
      </c>
    </row>
    <row r="92" s="2" customFormat="1">
      <c r="A92" s="39"/>
      <c r="B92" s="40"/>
      <c r="C92" s="41"/>
      <c r="D92" s="218" t="s">
        <v>129</v>
      </c>
      <c r="E92" s="41"/>
      <c r="F92" s="219" t="s">
        <v>142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83</v>
      </c>
    </row>
    <row r="93" s="13" customFormat="1">
      <c r="A93" s="13"/>
      <c r="B93" s="223"/>
      <c r="C93" s="224"/>
      <c r="D93" s="225" t="s">
        <v>131</v>
      </c>
      <c r="E93" s="226" t="s">
        <v>19</v>
      </c>
      <c r="F93" s="227" t="s">
        <v>572</v>
      </c>
      <c r="G93" s="224"/>
      <c r="H93" s="228">
        <v>430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131</v>
      </c>
      <c r="AU93" s="234" t="s">
        <v>83</v>
      </c>
      <c r="AV93" s="13" t="s">
        <v>83</v>
      </c>
      <c r="AW93" s="13" t="s">
        <v>33</v>
      </c>
      <c r="AX93" s="13" t="s">
        <v>72</v>
      </c>
      <c r="AY93" s="234" t="s">
        <v>120</v>
      </c>
    </row>
    <row r="94" s="14" customFormat="1">
      <c r="A94" s="14"/>
      <c r="B94" s="235"/>
      <c r="C94" s="236"/>
      <c r="D94" s="225" t="s">
        <v>131</v>
      </c>
      <c r="E94" s="237" t="s">
        <v>19</v>
      </c>
      <c r="F94" s="238" t="s">
        <v>143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131</v>
      </c>
      <c r="AU94" s="244" t="s">
        <v>83</v>
      </c>
      <c r="AV94" s="14" t="s">
        <v>80</v>
      </c>
      <c r="AW94" s="14" t="s">
        <v>33</v>
      </c>
      <c r="AX94" s="14" t="s">
        <v>72</v>
      </c>
      <c r="AY94" s="244" t="s">
        <v>120</v>
      </c>
    </row>
    <row r="95" s="13" customFormat="1">
      <c r="A95" s="13"/>
      <c r="B95" s="223"/>
      <c r="C95" s="224"/>
      <c r="D95" s="225" t="s">
        <v>131</v>
      </c>
      <c r="E95" s="226" t="s">
        <v>19</v>
      </c>
      <c r="F95" s="227" t="s">
        <v>573</v>
      </c>
      <c r="G95" s="224"/>
      <c r="H95" s="228">
        <v>1450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131</v>
      </c>
      <c r="AU95" s="234" t="s">
        <v>83</v>
      </c>
      <c r="AV95" s="13" t="s">
        <v>83</v>
      </c>
      <c r="AW95" s="13" t="s">
        <v>33</v>
      </c>
      <c r="AX95" s="13" t="s">
        <v>72</v>
      </c>
      <c r="AY95" s="234" t="s">
        <v>120</v>
      </c>
    </row>
    <row r="96" s="14" customFormat="1">
      <c r="A96" s="14"/>
      <c r="B96" s="235"/>
      <c r="C96" s="236"/>
      <c r="D96" s="225" t="s">
        <v>131</v>
      </c>
      <c r="E96" s="237" t="s">
        <v>19</v>
      </c>
      <c r="F96" s="238" t="s">
        <v>145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131</v>
      </c>
      <c r="AU96" s="244" t="s">
        <v>83</v>
      </c>
      <c r="AV96" s="14" t="s">
        <v>80</v>
      </c>
      <c r="AW96" s="14" t="s">
        <v>33</v>
      </c>
      <c r="AX96" s="14" t="s">
        <v>72</v>
      </c>
      <c r="AY96" s="244" t="s">
        <v>120</v>
      </c>
    </row>
    <row r="97" s="15" customFormat="1">
      <c r="A97" s="15"/>
      <c r="B97" s="245"/>
      <c r="C97" s="246"/>
      <c r="D97" s="225" t="s">
        <v>131</v>
      </c>
      <c r="E97" s="247" t="s">
        <v>19</v>
      </c>
      <c r="F97" s="248" t="s">
        <v>154</v>
      </c>
      <c r="G97" s="246"/>
      <c r="H97" s="249">
        <v>1880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5" t="s">
        <v>131</v>
      </c>
      <c r="AU97" s="255" t="s">
        <v>83</v>
      </c>
      <c r="AV97" s="15" t="s">
        <v>127</v>
      </c>
      <c r="AW97" s="15" t="s">
        <v>33</v>
      </c>
      <c r="AX97" s="15" t="s">
        <v>80</v>
      </c>
      <c r="AY97" s="255" t="s">
        <v>120</v>
      </c>
    </row>
    <row r="98" s="2" customFormat="1" ht="24.15" customHeight="1">
      <c r="A98" s="39"/>
      <c r="B98" s="40"/>
      <c r="C98" s="205" t="s">
        <v>83</v>
      </c>
      <c r="D98" s="205" t="s">
        <v>122</v>
      </c>
      <c r="E98" s="206" t="s">
        <v>574</v>
      </c>
      <c r="F98" s="207" t="s">
        <v>575</v>
      </c>
      <c r="G98" s="208" t="s">
        <v>125</v>
      </c>
      <c r="H98" s="209">
        <v>9580</v>
      </c>
      <c r="I98" s="210"/>
      <c r="J98" s="211">
        <f>ROUND(I98*H98,2)</f>
        <v>0</v>
      </c>
      <c r="K98" s="207" t="s">
        <v>126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9.0000000000000006E-05</v>
      </c>
      <c r="R98" s="214">
        <f>Q98*H98</f>
        <v>0.86220000000000008</v>
      </c>
      <c r="S98" s="214">
        <v>0.11500000000000001</v>
      </c>
      <c r="T98" s="215">
        <f>S98*H98</f>
        <v>1101.7000000000001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127</v>
      </c>
      <c r="AT98" s="216" t="s">
        <v>122</v>
      </c>
      <c r="AU98" s="216" t="s">
        <v>83</v>
      </c>
      <c r="AY98" s="18" t="s">
        <v>120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127</v>
      </c>
      <c r="BM98" s="216" t="s">
        <v>576</v>
      </c>
    </row>
    <row r="99" s="2" customFormat="1">
      <c r="A99" s="39"/>
      <c r="B99" s="40"/>
      <c r="C99" s="41"/>
      <c r="D99" s="218" t="s">
        <v>129</v>
      </c>
      <c r="E99" s="41"/>
      <c r="F99" s="219" t="s">
        <v>577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83</v>
      </c>
    </row>
    <row r="100" s="14" customFormat="1">
      <c r="A100" s="14"/>
      <c r="B100" s="235"/>
      <c r="C100" s="236"/>
      <c r="D100" s="225" t="s">
        <v>131</v>
      </c>
      <c r="E100" s="237" t="s">
        <v>19</v>
      </c>
      <c r="F100" s="238" t="s">
        <v>150</v>
      </c>
      <c r="G100" s="236"/>
      <c r="H100" s="237" t="s">
        <v>19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131</v>
      </c>
      <c r="AU100" s="244" t="s">
        <v>83</v>
      </c>
      <c r="AV100" s="14" t="s">
        <v>80</v>
      </c>
      <c r="AW100" s="14" t="s">
        <v>33</v>
      </c>
      <c r="AX100" s="14" t="s">
        <v>72</v>
      </c>
      <c r="AY100" s="244" t="s">
        <v>120</v>
      </c>
    </row>
    <row r="101" s="13" customFormat="1">
      <c r="A101" s="13"/>
      <c r="B101" s="223"/>
      <c r="C101" s="224"/>
      <c r="D101" s="225" t="s">
        <v>131</v>
      </c>
      <c r="E101" s="226" t="s">
        <v>19</v>
      </c>
      <c r="F101" s="227" t="s">
        <v>578</v>
      </c>
      <c r="G101" s="224"/>
      <c r="H101" s="228">
        <v>9580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131</v>
      </c>
      <c r="AU101" s="234" t="s">
        <v>83</v>
      </c>
      <c r="AV101" s="13" t="s">
        <v>83</v>
      </c>
      <c r="AW101" s="13" t="s">
        <v>33</v>
      </c>
      <c r="AX101" s="13" t="s">
        <v>80</v>
      </c>
      <c r="AY101" s="234" t="s">
        <v>120</v>
      </c>
    </row>
    <row r="102" s="12" customFormat="1" ht="22.8" customHeight="1">
      <c r="A102" s="12"/>
      <c r="B102" s="189"/>
      <c r="C102" s="190"/>
      <c r="D102" s="191" t="s">
        <v>71</v>
      </c>
      <c r="E102" s="203" t="s">
        <v>138</v>
      </c>
      <c r="F102" s="203" t="s">
        <v>161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SUM(P103:P113)</f>
        <v>0</v>
      </c>
      <c r="Q102" s="197"/>
      <c r="R102" s="198">
        <f>SUM(R103:R113)</f>
        <v>0.22640870000000002</v>
      </c>
      <c r="S102" s="197"/>
      <c r="T102" s="199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80</v>
      </c>
      <c r="AT102" s="201" t="s">
        <v>71</v>
      </c>
      <c r="AU102" s="201" t="s">
        <v>80</v>
      </c>
      <c r="AY102" s="200" t="s">
        <v>120</v>
      </c>
      <c r="BK102" s="202">
        <f>SUM(BK103:BK113)</f>
        <v>0</v>
      </c>
    </row>
    <row r="103" s="2" customFormat="1" ht="16.5" customHeight="1">
      <c r="A103" s="39"/>
      <c r="B103" s="40"/>
      <c r="C103" s="205" t="s">
        <v>138</v>
      </c>
      <c r="D103" s="205" t="s">
        <v>122</v>
      </c>
      <c r="E103" s="206" t="s">
        <v>163</v>
      </c>
      <c r="F103" s="207" t="s">
        <v>164</v>
      </c>
      <c r="G103" s="208" t="s">
        <v>165</v>
      </c>
      <c r="H103" s="209">
        <v>2.6400000000000001</v>
      </c>
      <c r="I103" s="210"/>
      <c r="J103" s="211">
        <f>ROUND(I103*H103,2)</f>
        <v>0</v>
      </c>
      <c r="K103" s="207" t="s">
        <v>126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127</v>
      </c>
      <c r="AT103" s="216" t="s">
        <v>122</v>
      </c>
      <c r="AU103" s="216" t="s">
        <v>83</v>
      </c>
      <c r="AY103" s="18" t="s">
        <v>120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127</v>
      </c>
      <c r="BM103" s="216" t="s">
        <v>579</v>
      </c>
    </row>
    <row r="104" s="2" customFormat="1">
      <c r="A104" s="39"/>
      <c r="B104" s="40"/>
      <c r="C104" s="41"/>
      <c r="D104" s="218" t="s">
        <v>129</v>
      </c>
      <c r="E104" s="41"/>
      <c r="F104" s="219" t="s">
        <v>167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129</v>
      </c>
      <c r="AU104" s="18" t="s">
        <v>83</v>
      </c>
    </row>
    <row r="105" s="13" customFormat="1">
      <c r="A105" s="13"/>
      <c r="B105" s="223"/>
      <c r="C105" s="224"/>
      <c r="D105" s="225" t="s">
        <v>131</v>
      </c>
      <c r="E105" s="226" t="s">
        <v>19</v>
      </c>
      <c r="F105" s="227" t="s">
        <v>580</v>
      </c>
      <c r="G105" s="224"/>
      <c r="H105" s="228">
        <v>2.6400000000000001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131</v>
      </c>
      <c r="AU105" s="234" t="s">
        <v>83</v>
      </c>
      <c r="AV105" s="13" t="s">
        <v>83</v>
      </c>
      <c r="AW105" s="13" t="s">
        <v>33</v>
      </c>
      <c r="AX105" s="13" t="s">
        <v>80</v>
      </c>
      <c r="AY105" s="234" t="s">
        <v>120</v>
      </c>
    </row>
    <row r="106" s="2" customFormat="1" ht="21.75" customHeight="1">
      <c r="A106" s="39"/>
      <c r="B106" s="40"/>
      <c r="C106" s="205" t="s">
        <v>127</v>
      </c>
      <c r="D106" s="205" t="s">
        <v>122</v>
      </c>
      <c r="E106" s="206" t="s">
        <v>172</v>
      </c>
      <c r="F106" s="207" t="s">
        <v>173</v>
      </c>
      <c r="G106" s="208" t="s">
        <v>125</v>
      </c>
      <c r="H106" s="209">
        <v>4.8300000000000001</v>
      </c>
      <c r="I106" s="210"/>
      <c r="J106" s="211">
        <f>ROUND(I106*H106,2)</f>
        <v>0</v>
      </c>
      <c r="K106" s="207" t="s">
        <v>126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0.025190000000000001</v>
      </c>
      <c r="R106" s="214">
        <f>Q106*H106</f>
        <v>0.1216677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127</v>
      </c>
      <c r="AT106" s="216" t="s">
        <v>122</v>
      </c>
      <c r="AU106" s="216" t="s">
        <v>83</v>
      </c>
      <c r="AY106" s="18" t="s">
        <v>120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127</v>
      </c>
      <c r="BM106" s="216" t="s">
        <v>581</v>
      </c>
    </row>
    <row r="107" s="2" customFormat="1">
      <c r="A107" s="39"/>
      <c r="B107" s="40"/>
      <c r="C107" s="41"/>
      <c r="D107" s="218" t="s">
        <v>129</v>
      </c>
      <c r="E107" s="41"/>
      <c r="F107" s="219" t="s">
        <v>175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83</v>
      </c>
    </row>
    <row r="108" s="13" customFormat="1">
      <c r="A108" s="13"/>
      <c r="B108" s="223"/>
      <c r="C108" s="224"/>
      <c r="D108" s="225" t="s">
        <v>131</v>
      </c>
      <c r="E108" s="226" t="s">
        <v>19</v>
      </c>
      <c r="F108" s="227" t="s">
        <v>582</v>
      </c>
      <c r="G108" s="224"/>
      <c r="H108" s="228">
        <v>4.8300000000000001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131</v>
      </c>
      <c r="AU108" s="234" t="s">
        <v>83</v>
      </c>
      <c r="AV108" s="13" t="s">
        <v>83</v>
      </c>
      <c r="AW108" s="13" t="s">
        <v>33</v>
      </c>
      <c r="AX108" s="13" t="s">
        <v>80</v>
      </c>
      <c r="AY108" s="234" t="s">
        <v>120</v>
      </c>
    </row>
    <row r="109" s="2" customFormat="1" ht="21.75" customHeight="1">
      <c r="A109" s="39"/>
      <c r="B109" s="40"/>
      <c r="C109" s="205" t="s">
        <v>155</v>
      </c>
      <c r="D109" s="205" t="s">
        <v>122</v>
      </c>
      <c r="E109" s="206" t="s">
        <v>180</v>
      </c>
      <c r="F109" s="207" t="s">
        <v>181</v>
      </c>
      <c r="G109" s="208" t="s">
        <v>125</v>
      </c>
      <c r="H109" s="209">
        <v>4.8300000000000001</v>
      </c>
      <c r="I109" s="210"/>
      <c r="J109" s="211">
        <f>ROUND(I109*H109,2)</f>
        <v>0</v>
      </c>
      <c r="K109" s="207" t="s">
        <v>126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127</v>
      </c>
      <c r="AT109" s="216" t="s">
        <v>122</v>
      </c>
      <c r="AU109" s="216" t="s">
        <v>83</v>
      </c>
      <c r="AY109" s="18" t="s">
        <v>120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127</v>
      </c>
      <c r="BM109" s="216" t="s">
        <v>583</v>
      </c>
    </row>
    <row r="110" s="2" customFormat="1">
      <c r="A110" s="39"/>
      <c r="B110" s="40"/>
      <c r="C110" s="41"/>
      <c r="D110" s="218" t="s">
        <v>129</v>
      </c>
      <c r="E110" s="41"/>
      <c r="F110" s="219" t="s">
        <v>183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83</v>
      </c>
    </row>
    <row r="111" s="2" customFormat="1" ht="16.5" customHeight="1">
      <c r="A111" s="39"/>
      <c r="B111" s="40"/>
      <c r="C111" s="205" t="s">
        <v>162</v>
      </c>
      <c r="D111" s="205" t="s">
        <v>122</v>
      </c>
      <c r="E111" s="206" t="s">
        <v>185</v>
      </c>
      <c r="F111" s="207" t="s">
        <v>186</v>
      </c>
      <c r="G111" s="208" t="s">
        <v>187</v>
      </c>
      <c r="H111" s="209">
        <v>0.10000000000000001</v>
      </c>
      <c r="I111" s="210"/>
      <c r="J111" s="211">
        <f>ROUND(I111*H111,2)</f>
        <v>0</v>
      </c>
      <c r="K111" s="207" t="s">
        <v>126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1.04741</v>
      </c>
      <c r="R111" s="214">
        <f>Q111*H111</f>
        <v>0.104741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127</v>
      </c>
      <c r="AT111" s="216" t="s">
        <v>122</v>
      </c>
      <c r="AU111" s="216" t="s">
        <v>83</v>
      </c>
      <c r="AY111" s="18" t="s">
        <v>120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127</v>
      </c>
      <c r="BM111" s="216" t="s">
        <v>584</v>
      </c>
    </row>
    <row r="112" s="2" customFormat="1">
      <c r="A112" s="39"/>
      <c r="B112" s="40"/>
      <c r="C112" s="41"/>
      <c r="D112" s="218" t="s">
        <v>129</v>
      </c>
      <c r="E112" s="41"/>
      <c r="F112" s="219" t="s">
        <v>189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83</v>
      </c>
    </row>
    <row r="113" s="13" customFormat="1">
      <c r="A113" s="13"/>
      <c r="B113" s="223"/>
      <c r="C113" s="224"/>
      <c r="D113" s="225" t="s">
        <v>131</v>
      </c>
      <c r="E113" s="226" t="s">
        <v>19</v>
      </c>
      <c r="F113" s="227" t="s">
        <v>585</v>
      </c>
      <c r="G113" s="224"/>
      <c r="H113" s="228">
        <v>0.10000000000000001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131</v>
      </c>
      <c r="AU113" s="234" t="s">
        <v>83</v>
      </c>
      <c r="AV113" s="13" t="s">
        <v>83</v>
      </c>
      <c r="AW113" s="13" t="s">
        <v>33</v>
      </c>
      <c r="AX113" s="13" t="s">
        <v>80</v>
      </c>
      <c r="AY113" s="234" t="s">
        <v>120</v>
      </c>
    </row>
    <row r="114" s="12" customFormat="1" ht="22.8" customHeight="1">
      <c r="A114" s="12"/>
      <c r="B114" s="189"/>
      <c r="C114" s="190"/>
      <c r="D114" s="191" t="s">
        <v>71</v>
      </c>
      <c r="E114" s="203" t="s">
        <v>155</v>
      </c>
      <c r="F114" s="203" t="s">
        <v>193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SUM(P115:P145)</f>
        <v>0</v>
      </c>
      <c r="Q114" s="197"/>
      <c r="R114" s="198">
        <f>SUM(R115:R145)</f>
        <v>61.832000000000001</v>
      </c>
      <c r="S114" s="197"/>
      <c r="T114" s="199">
        <f>SUM(T115:T145)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80</v>
      </c>
      <c r="AT114" s="201" t="s">
        <v>71</v>
      </c>
      <c r="AU114" s="201" t="s">
        <v>80</v>
      </c>
      <c r="AY114" s="200" t="s">
        <v>120</v>
      </c>
      <c r="BK114" s="202">
        <f>SUM(BK115:BK145)</f>
        <v>0</v>
      </c>
    </row>
    <row r="115" s="2" customFormat="1" ht="24.15" customHeight="1">
      <c r="A115" s="39"/>
      <c r="B115" s="40"/>
      <c r="C115" s="205" t="s">
        <v>171</v>
      </c>
      <c r="D115" s="205" t="s">
        <v>122</v>
      </c>
      <c r="E115" s="206" t="s">
        <v>195</v>
      </c>
      <c r="F115" s="207" t="s">
        <v>196</v>
      </c>
      <c r="G115" s="208" t="s">
        <v>125</v>
      </c>
      <c r="H115" s="209">
        <v>1450</v>
      </c>
      <c r="I115" s="210"/>
      <c r="J115" s="211">
        <f>ROUND(I115*H115,2)</f>
        <v>0</v>
      </c>
      <c r="K115" s="207" t="s">
        <v>126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127</v>
      </c>
      <c r="AT115" s="216" t="s">
        <v>122</v>
      </c>
      <c r="AU115" s="216" t="s">
        <v>83</v>
      </c>
      <c r="AY115" s="18" t="s">
        <v>120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127</v>
      </c>
      <c r="BM115" s="216" t="s">
        <v>586</v>
      </c>
    </row>
    <row r="116" s="2" customFormat="1">
      <c r="A116" s="39"/>
      <c r="B116" s="40"/>
      <c r="C116" s="41"/>
      <c r="D116" s="218" t="s">
        <v>129</v>
      </c>
      <c r="E116" s="41"/>
      <c r="F116" s="219" t="s">
        <v>198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83</v>
      </c>
    </row>
    <row r="117" s="14" customFormat="1">
      <c r="A117" s="14"/>
      <c r="B117" s="235"/>
      <c r="C117" s="236"/>
      <c r="D117" s="225" t="s">
        <v>131</v>
      </c>
      <c r="E117" s="237" t="s">
        <v>19</v>
      </c>
      <c r="F117" s="238" t="s">
        <v>143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131</v>
      </c>
      <c r="AU117" s="244" t="s">
        <v>83</v>
      </c>
      <c r="AV117" s="14" t="s">
        <v>80</v>
      </c>
      <c r="AW117" s="14" t="s">
        <v>33</v>
      </c>
      <c r="AX117" s="14" t="s">
        <v>72</v>
      </c>
      <c r="AY117" s="244" t="s">
        <v>120</v>
      </c>
    </row>
    <row r="118" s="13" customFormat="1">
      <c r="A118" s="13"/>
      <c r="B118" s="223"/>
      <c r="C118" s="224"/>
      <c r="D118" s="225" t="s">
        <v>131</v>
      </c>
      <c r="E118" s="226" t="s">
        <v>19</v>
      </c>
      <c r="F118" s="227" t="s">
        <v>573</v>
      </c>
      <c r="G118" s="224"/>
      <c r="H118" s="228">
        <v>1450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131</v>
      </c>
      <c r="AU118" s="234" t="s">
        <v>83</v>
      </c>
      <c r="AV118" s="13" t="s">
        <v>83</v>
      </c>
      <c r="AW118" s="13" t="s">
        <v>33</v>
      </c>
      <c r="AX118" s="13" t="s">
        <v>80</v>
      </c>
      <c r="AY118" s="234" t="s">
        <v>120</v>
      </c>
    </row>
    <row r="119" s="14" customFormat="1">
      <c r="A119" s="14"/>
      <c r="B119" s="235"/>
      <c r="C119" s="236"/>
      <c r="D119" s="225" t="s">
        <v>131</v>
      </c>
      <c r="E119" s="237" t="s">
        <v>19</v>
      </c>
      <c r="F119" s="238" t="s">
        <v>145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131</v>
      </c>
      <c r="AU119" s="244" t="s">
        <v>83</v>
      </c>
      <c r="AV119" s="14" t="s">
        <v>80</v>
      </c>
      <c r="AW119" s="14" t="s">
        <v>33</v>
      </c>
      <c r="AX119" s="14" t="s">
        <v>72</v>
      </c>
      <c r="AY119" s="244" t="s">
        <v>120</v>
      </c>
    </row>
    <row r="120" s="2" customFormat="1" ht="24.15" customHeight="1">
      <c r="A120" s="39"/>
      <c r="B120" s="40"/>
      <c r="C120" s="205" t="s">
        <v>179</v>
      </c>
      <c r="D120" s="205" t="s">
        <v>122</v>
      </c>
      <c r="E120" s="206" t="s">
        <v>587</v>
      </c>
      <c r="F120" s="207" t="s">
        <v>588</v>
      </c>
      <c r="G120" s="208" t="s">
        <v>125</v>
      </c>
      <c r="H120" s="209">
        <v>570</v>
      </c>
      <c r="I120" s="210"/>
      <c r="J120" s="211">
        <f>ROUND(I120*H120,2)</f>
        <v>0</v>
      </c>
      <c r="K120" s="207" t="s">
        <v>126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0.108</v>
      </c>
      <c r="R120" s="214">
        <f>Q120*H120</f>
        <v>61.560000000000002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127</v>
      </c>
      <c r="AT120" s="216" t="s">
        <v>122</v>
      </c>
      <c r="AU120" s="216" t="s">
        <v>83</v>
      </c>
      <c r="AY120" s="18" t="s">
        <v>120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127</v>
      </c>
      <c r="BM120" s="216" t="s">
        <v>589</v>
      </c>
    </row>
    <row r="121" s="2" customFormat="1">
      <c r="A121" s="39"/>
      <c r="B121" s="40"/>
      <c r="C121" s="41"/>
      <c r="D121" s="218" t="s">
        <v>129</v>
      </c>
      <c r="E121" s="41"/>
      <c r="F121" s="219" t="s">
        <v>590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83</v>
      </c>
    </row>
    <row r="122" s="14" customFormat="1">
      <c r="A122" s="14"/>
      <c r="B122" s="235"/>
      <c r="C122" s="236"/>
      <c r="D122" s="225" t="s">
        <v>131</v>
      </c>
      <c r="E122" s="237" t="s">
        <v>19</v>
      </c>
      <c r="F122" s="238" t="s">
        <v>591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131</v>
      </c>
      <c r="AU122" s="244" t="s">
        <v>83</v>
      </c>
      <c r="AV122" s="14" t="s">
        <v>80</v>
      </c>
      <c r="AW122" s="14" t="s">
        <v>33</v>
      </c>
      <c r="AX122" s="14" t="s">
        <v>72</v>
      </c>
      <c r="AY122" s="244" t="s">
        <v>120</v>
      </c>
    </row>
    <row r="123" s="13" customFormat="1">
      <c r="A123" s="13"/>
      <c r="B123" s="223"/>
      <c r="C123" s="224"/>
      <c r="D123" s="225" t="s">
        <v>131</v>
      </c>
      <c r="E123" s="226" t="s">
        <v>19</v>
      </c>
      <c r="F123" s="227" t="s">
        <v>592</v>
      </c>
      <c r="G123" s="224"/>
      <c r="H123" s="228">
        <v>210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131</v>
      </c>
      <c r="AU123" s="234" t="s">
        <v>83</v>
      </c>
      <c r="AV123" s="13" t="s">
        <v>83</v>
      </c>
      <c r="AW123" s="13" t="s">
        <v>33</v>
      </c>
      <c r="AX123" s="13" t="s">
        <v>72</v>
      </c>
      <c r="AY123" s="234" t="s">
        <v>120</v>
      </c>
    </row>
    <row r="124" s="13" customFormat="1">
      <c r="A124" s="13"/>
      <c r="B124" s="223"/>
      <c r="C124" s="224"/>
      <c r="D124" s="225" t="s">
        <v>131</v>
      </c>
      <c r="E124" s="226" t="s">
        <v>19</v>
      </c>
      <c r="F124" s="227" t="s">
        <v>593</v>
      </c>
      <c r="G124" s="224"/>
      <c r="H124" s="228">
        <v>360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131</v>
      </c>
      <c r="AU124" s="234" t="s">
        <v>83</v>
      </c>
      <c r="AV124" s="13" t="s">
        <v>83</v>
      </c>
      <c r="AW124" s="13" t="s">
        <v>33</v>
      </c>
      <c r="AX124" s="13" t="s">
        <v>72</v>
      </c>
      <c r="AY124" s="234" t="s">
        <v>120</v>
      </c>
    </row>
    <row r="125" s="15" customFormat="1">
      <c r="A125" s="15"/>
      <c r="B125" s="245"/>
      <c r="C125" s="246"/>
      <c r="D125" s="225" t="s">
        <v>131</v>
      </c>
      <c r="E125" s="247" t="s">
        <v>19</v>
      </c>
      <c r="F125" s="248" t="s">
        <v>154</v>
      </c>
      <c r="G125" s="246"/>
      <c r="H125" s="249">
        <v>570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131</v>
      </c>
      <c r="AU125" s="255" t="s">
        <v>83</v>
      </c>
      <c r="AV125" s="15" t="s">
        <v>127</v>
      </c>
      <c r="AW125" s="15" t="s">
        <v>33</v>
      </c>
      <c r="AX125" s="15" t="s">
        <v>80</v>
      </c>
      <c r="AY125" s="255" t="s">
        <v>120</v>
      </c>
    </row>
    <row r="126" s="2" customFormat="1" ht="16.5" customHeight="1">
      <c r="A126" s="39"/>
      <c r="B126" s="40"/>
      <c r="C126" s="205" t="s">
        <v>184</v>
      </c>
      <c r="D126" s="205" t="s">
        <v>122</v>
      </c>
      <c r="E126" s="206" t="s">
        <v>212</v>
      </c>
      <c r="F126" s="207" t="s">
        <v>213</v>
      </c>
      <c r="G126" s="208" t="s">
        <v>214</v>
      </c>
      <c r="H126" s="209">
        <v>320</v>
      </c>
      <c r="I126" s="210"/>
      <c r="J126" s="211">
        <f>ROUND(I126*H126,2)</f>
        <v>0</v>
      </c>
      <c r="K126" s="207" t="s">
        <v>126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0.00084999999999999995</v>
      </c>
      <c r="R126" s="214">
        <f>Q126*H126</f>
        <v>0.27199999999999996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127</v>
      </c>
      <c r="AT126" s="216" t="s">
        <v>122</v>
      </c>
      <c r="AU126" s="216" t="s">
        <v>83</v>
      </c>
      <c r="AY126" s="18" t="s">
        <v>120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127</v>
      </c>
      <c r="BM126" s="216" t="s">
        <v>215</v>
      </c>
    </row>
    <row r="127" s="2" customFormat="1">
      <c r="A127" s="39"/>
      <c r="B127" s="40"/>
      <c r="C127" s="41"/>
      <c r="D127" s="218" t="s">
        <v>129</v>
      </c>
      <c r="E127" s="41"/>
      <c r="F127" s="219" t="s">
        <v>216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83</v>
      </c>
    </row>
    <row r="128" s="14" customFormat="1">
      <c r="A128" s="14"/>
      <c r="B128" s="235"/>
      <c r="C128" s="236"/>
      <c r="D128" s="225" t="s">
        <v>131</v>
      </c>
      <c r="E128" s="237" t="s">
        <v>19</v>
      </c>
      <c r="F128" s="238" t="s">
        <v>594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131</v>
      </c>
      <c r="AU128" s="244" t="s">
        <v>83</v>
      </c>
      <c r="AV128" s="14" t="s">
        <v>80</v>
      </c>
      <c r="AW128" s="14" t="s">
        <v>33</v>
      </c>
      <c r="AX128" s="14" t="s">
        <v>72</v>
      </c>
      <c r="AY128" s="244" t="s">
        <v>120</v>
      </c>
    </row>
    <row r="129" s="13" customFormat="1">
      <c r="A129" s="13"/>
      <c r="B129" s="223"/>
      <c r="C129" s="224"/>
      <c r="D129" s="225" t="s">
        <v>131</v>
      </c>
      <c r="E129" s="226" t="s">
        <v>19</v>
      </c>
      <c r="F129" s="227" t="s">
        <v>595</v>
      </c>
      <c r="G129" s="224"/>
      <c r="H129" s="228">
        <v>320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131</v>
      </c>
      <c r="AU129" s="234" t="s">
        <v>83</v>
      </c>
      <c r="AV129" s="13" t="s">
        <v>83</v>
      </c>
      <c r="AW129" s="13" t="s">
        <v>33</v>
      </c>
      <c r="AX129" s="13" t="s">
        <v>80</v>
      </c>
      <c r="AY129" s="234" t="s">
        <v>120</v>
      </c>
    </row>
    <row r="130" s="14" customFormat="1">
      <c r="A130" s="14"/>
      <c r="B130" s="235"/>
      <c r="C130" s="236"/>
      <c r="D130" s="225" t="s">
        <v>131</v>
      </c>
      <c r="E130" s="237" t="s">
        <v>19</v>
      </c>
      <c r="F130" s="238" t="s">
        <v>461</v>
      </c>
      <c r="G130" s="236"/>
      <c r="H130" s="237" t="s">
        <v>19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131</v>
      </c>
      <c r="AU130" s="244" t="s">
        <v>83</v>
      </c>
      <c r="AV130" s="14" t="s">
        <v>80</v>
      </c>
      <c r="AW130" s="14" t="s">
        <v>33</v>
      </c>
      <c r="AX130" s="14" t="s">
        <v>72</v>
      </c>
      <c r="AY130" s="244" t="s">
        <v>120</v>
      </c>
    </row>
    <row r="131" s="2" customFormat="1" ht="16.5" customHeight="1">
      <c r="A131" s="39"/>
      <c r="B131" s="40"/>
      <c r="C131" s="205" t="s">
        <v>194</v>
      </c>
      <c r="D131" s="205" t="s">
        <v>122</v>
      </c>
      <c r="E131" s="206" t="s">
        <v>221</v>
      </c>
      <c r="F131" s="207" t="s">
        <v>222</v>
      </c>
      <c r="G131" s="208" t="s">
        <v>125</v>
      </c>
      <c r="H131" s="209">
        <v>11460</v>
      </c>
      <c r="I131" s="210"/>
      <c r="J131" s="211">
        <f>ROUND(I131*H131,2)</f>
        <v>0</v>
      </c>
      <c r="K131" s="207" t="s">
        <v>126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127</v>
      </c>
      <c r="AT131" s="216" t="s">
        <v>122</v>
      </c>
      <c r="AU131" s="216" t="s">
        <v>83</v>
      </c>
      <c r="AY131" s="18" t="s">
        <v>120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127</v>
      </c>
      <c r="BM131" s="216" t="s">
        <v>596</v>
      </c>
    </row>
    <row r="132" s="2" customFormat="1">
      <c r="A132" s="39"/>
      <c r="B132" s="40"/>
      <c r="C132" s="41"/>
      <c r="D132" s="218" t="s">
        <v>129</v>
      </c>
      <c r="E132" s="41"/>
      <c r="F132" s="219" t="s">
        <v>224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129</v>
      </c>
      <c r="AU132" s="18" t="s">
        <v>83</v>
      </c>
    </row>
    <row r="133" s="14" customFormat="1">
      <c r="A133" s="14"/>
      <c r="B133" s="235"/>
      <c r="C133" s="236"/>
      <c r="D133" s="225" t="s">
        <v>131</v>
      </c>
      <c r="E133" s="237" t="s">
        <v>19</v>
      </c>
      <c r="F133" s="238" t="s">
        <v>150</v>
      </c>
      <c r="G133" s="236"/>
      <c r="H133" s="237" t="s">
        <v>19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131</v>
      </c>
      <c r="AU133" s="244" t="s">
        <v>83</v>
      </c>
      <c r="AV133" s="14" t="s">
        <v>80</v>
      </c>
      <c r="AW133" s="14" t="s">
        <v>33</v>
      </c>
      <c r="AX133" s="14" t="s">
        <v>72</v>
      </c>
      <c r="AY133" s="244" t="s">
        <v>120</v>
      </c>
    </row>
    <row r="134" s="13" customFormat="1">
      <c r="A134" s="13"/>
      <c r="B134" s="223"/>
      <c r="C134" s="224"/>
      <c r="D134" s="225" t="s">
        <v>131</v>
      </c>
      <c r="E134" s="226" t="s">
        <v>19</v>
      </c>
      <c r="F134" s="227" t="s">
        <v>578</v>
      </c>
      <c r="G134" s="224"/>
      <c r="H134" s="228">
        <v>9580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131</v>
      </c>
      <c r="AU134" s="234" t="s">
        <v>83</v>
      </c>
      <c r="AV134" s="13" t="s">
        <v>83</v>
      </c>
      <c r="AW134" s="13" t="s">
        <v>33</v>
      </c>
      <c r="AX134" s="13" t="s">
        <v>72</v>
      </c>
      <c r="AY134" s="234" t="s">
        <v>120</v>
      </c>
    </row>
    <row r="135" s="13" customFormat="1">
      <c r="A135" s="13"/>
      <c r="B135" s="223"/>
      <c r="C135" s="224"/>
      <c r="D135" s="225" t="s">
        <v>131</v>
      </c>
      <c r="E135" s="226" t="s">
        <v>19</v>
      </c>
      <c r="F135" s="227" t="s">
        <v>572</v>
      </c>
      <c r="G135" s="224"/>
      <c r="H135" s="228">
        <v>430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131</v>
      </c>
      <c r="AU135" s="234" t="s">
        <v>83</v>
      </c>
      <c r="AV135" s="13" t="s">
        <v>83</v>
      </c>
      <c r="AW135" s="13" t="s">
        <v>33</v>
      </c>
      <c r="AX135" s="13" t="s">
        <v>72</v>
      </c>
      <c r="AY135" s="234" t="s">
        <v>120</v>
      </c>
    </row>
    <row r="136" s="14" customFormat="1">
      <c r="A136" s="14"/>
      <c r="B136" s="235"/>
      <c r="C136" s="236"/>
      <c r="D136" s="225" t="s">
        <v>131</v>
      </c>
      <c r="E136" s="237" t="s">
        <v>19</v>
      </c>
      <c r="F136" s="238" t="s">
        <v>143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131</v>
      </c>
      <c r="AU136" s="244" t="s">
        <v>83</v>
      </c>
      <c r="AV136" s="14" t="s">
        <v>80</v>
      </c>
      <c r="AW136" s="14" t="s">
        <v>33</v>
      </c>
      <c r="AX136" s="14" t="s">
        <v>72</v>
      </c>
      <c r="AY136" s="244" t="s">
        <v>120</v>
      </c>
    </row>
    <row r="137" s="13" customFormat="1">
      <c r="A137" s="13"/>
      <c r="B137" s="223"/>
      <c r="C137" s="224"/>
      <c r="D137" s="225" t="s">
        <v>131</v>
      </c>
      <c r="E137" s="226" t="s">
        <v>19</v>
      </c>
      <c r="F137" s="227" t="s">
        <v>573</v>
      </c>
      <c r="G137" s="224"/>
      <c r="H137" s="228">
        <v>1450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131</v>
      </c>
      <c r="AU137" s="234" t="s">
        <v>83</v>
      </c>
      <c r="AV137" s="13" t="s">
        <v>83</v>
      </c>
      <c r="AW137" s="13" t="s">
        <v>33</v>
      </c>
      <c r="AX137" s="13" t="s">
        <v>72</v>
      </c>
      <c r="AY137" s="234" t="s">
        <v>120</v>
      </c>
    </row>
    <row r="138" s="14" customFormat="1">
      <c r="A138" s="14"/>
      <c r="B138" s="235"/>
      <c r="C138" s="236"/>
      <c r="D138" s="225" t="s">
        <v>131</v>
      </c>
      <c r="E138" s="237" t="s">
        <v>19</v>
      </c>
      <c r="F138" s="238" t="s">
        <v>145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131</v>
      </c>
      <c r="AU138" s="244" t="s">
        <v>83</v>
      </c>
      <c r="AV138" s="14" t="s">
        <v>80</v>
      </c>
      <c r="AW138" s="14" t="s">
        <v>33</v>
      </c>
      <c r="AX138" s="14" t="s">
        <v>72</v>
      </c>
      <c r="AY138" s="244" t="s">
        <v>120</v>
      </c>
    </row>
    <row r="139" s="15" customFormat="1">
      <c r="A139" s="15"/>
      <c r="B139" s="245"/>
      <c r="C139" s="246"/>
      <c r="D139" s="225" t="s">
        <v>131</v>
      </c>
      <c r="E139" s="247" t="s">
        <v>19</v>
      </c>
      <c r="F139" s="248" t="s">
        <v>154</v>
      </c>
      <c r="G139" s="246"/>
      <c r="H139" s="249">
        <v>11460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5" t="s">
        <v>131</v>
      </c>
      <c r="AU139" s="255" t="s">
        <v>83</v>
      </c>
      <c r="AV139" s="15" t="s">
        <v>127</v>
      </c>
      <c r="AW139" s="15" t="s">
        <v>33</v>
      </c>
      <c r="AX139" s="15" t="s">
        <v>80</v>
      </c>
      <c r="AY139" s="255" t="s">
        <v>120</v>
      </c>
    </row>
    <row r="140" s="2" customFormat="1" ht="24.15" customHeight="1">
      <c r="A140" s="39"/>
      <c r="B140" s="40"/>
      <c r="C140" s="205" t="s">
        <v>199</v>
      </c>
      <c r="D140" s="205" t="s">
        <v>122</v>
      </c>
      <c r="E140" s="206" t="s">
        <v>597</v>
      </c>
      <c r="F140" s="207" t="s">
        <v>598</v>
      </c>
      <c r="G140" s="208" t="s">
        <v>125</v>
      </c>
      <c r="H140" s="209">
        <v>10010</v>
      </c>
      <c r="I140" s="210"/>
      <c r="J140" s="211">
        <f>ROUND(I140*H140,2)</f>
        <v>0</v>
      </c>
      <c r="K140" s="207" t="s">
        <v>126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127</v>
      </c>
      <c r="AT140" s="216" t="s">
        <v>122</v>
      </c>
      <c r="AU140" s="216" t="s">
        <v>83</v>
      </c>
      <c r="AY140" s="18" t="s">
        <v>120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127</v>
      </c>
      <c r="BM140" s="216" t="s">
        <v>599</v>
      </c>
    </row>
    <row r="141" s="2" customFormat="1">
      <c r="A141" s="39"/>
      <c r="B141" s="40"/>
      <c r="C141" s="41"/>
      <c r="D141" s="218" t="s">
        <v>129</v>
      </c>
      <c r="E141" s="41"/>
      <c r="F141" s="219" t="s">
        <v>600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83</v>
      </c>
    </row>
    <row r="142" s="14" customFormat="1">
      <c r="A142" s="14"/>
      <c r="B142" s="235"/>
      <c r="C142" s="236"/>
      <c r="D142" s="225" t="s">
        <v>131</v>
      </c>
      <c r="E142" s="237" t="s">
        <v>19</v>
      </c>
      <c r="F142" s="238" t="s">
        <v>150</v>
      </c>
      <c r="G142" s="236"/>
      <c r="H142" s="237" t="s">
        <v>19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131</v>
      </c>
      <c r="AU142" s="244" t="s">
        <v>83</v>
      </c>
      <c r="AV142" s="14" t="s">
        <v>80</v>
      </c>
      <c r="AW142" s="14" t="s">
        <v>33</v>
      </c>
      <c r="AX142" s="14" t="s">
        <v>72</v>
      </c>
      <c r="AY142" s="244" t="s">
        <v>120</v>
      </c>
    </row>
    <row r="143" s="13" customFormat="1">
      <c r="A143" s="13"/>
      <c r="B143" s="223"/>
      <c r="C143" s="224"/>
      <c r="D143" s="225" t="s">
        <v>131</v>
      </c>
      <c r="E143" s="226" t="s">
        <v>19</v>
      </c>
      <c r="F143" s="227" t="s">
        <v>578</v>
      </c>
      <c r="G143" s="224"/>
      <c r="H143" s="228">
        <v>9580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131</v>
      </c>
      <c r="AU143" s="234" t="s">
        <v>83</v>
      </c>
      <c r="AV143" s="13" t="s">
        <v>83</v>
      </c>
      <c r="AW143" s="13" t="s">
        <v>33</v>
      </c>
      <c r="AX143" s="13" t="s">
        <v>72</v>
      </c>
      <c r="AY143" s="234" t="s">
        <v>120</v>
      </c>
    </row>
    <row r="144" s="13" customFormat="1">
      <c r="A144" s="13"/>
      <c r="B144" s="223"/>
      <c r="C144" s="224"/>
      <c r="D144" s="225" t="s">
        <v>131</v>
      </c>
      <c r="E144" s="226" t="s">
        <v>19</v>
      </c>
      <c r="F144" s="227" t="s">
        <v>572</v>
      </c>
      <c r="G144" s="224"/>
      <c r="H144" s="228">
        <v>430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131</v>
      </c>
      <c r="AU144" s="234" t="s">
        <v>83</v>
      </c>
      <c r="AV144" s="13" t="s">
        <v>83</v>
      </c>
      <c r="AW144" s="13" t="s">
        <v>33</v>
      </c>
      <c r="AX144" s="13" t="s">
        <v>72</v>
      </c>
      <c r="AY144" s="234" t="s">
        <v>120</v>
      </c>
    </row>
    <row r="145" s="15" customFormat="1">
      <c r="A145" s="15"/>
      <c r="B145" s="245"/>
      <c r="C145" s="246"/>
      <c r="D145" s="225" t="s">
        <v>131</v>
      </c>
      <c r="E145" s="247" t="s">
        <v>19</v>
      </c>
      <c r="F145" s="248" t="s">
        <v>154</v>
      </c>
      <c r="G145" s="246"/>
      <c r="H145" s="249">
        <v>10010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5" t="s">
        <v>131</v>
      </c>
      <c r="AU145" s="255" t="s">
        <v>83</v>
      </c>
      <c r="AV145" s="15" t="s">
        <v>127</v>
      </c>
      <c r="AW145" s="15" t="s">
        <v>33</v>
      </c>
      <c r="AX145" s="15" t="s">
        <v>80</v>
      </c>
      <c r="AY145" s="255" t="s">
        <v>120</v>
      </c>
    </row>
    <row r="146" s="12" customFormat="1" ht="22.8" customHeight="1">
      <c r="A146" s="12"/>
      <c r="B146" s="189"/>
      <c r="C146" s="190"/>
      <c r="D146" s="191" t="s">
        <v>71</v>
      </c>
      <c r="E146" s="203" t="s">
        <v>162</v>
      </c>
      <c r="F146" s="203" t="s">
        <v>242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SUM(P147:P149)</f>
        <v>0</v>
      </c>
      <c r="Q146" s="197"/>
      <c r="R146" s="198">
        <f>SUM(R147:R149)</f>
        <v>0</v>
      </c>
      <c r="S146" s="197"/>
      <c r="T146" s="199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80</v>
      </c>
      <c r="AT146" s="201" t="s">
        <v>71</v>
      </c>
      <c r="AU146" s="201" t="s">
        <v>80</v>
      </c>
      <c r="AY146" s="200" t="s">
        <v>120</v>
      </c>
      <c r="BK146" s="202">
        <f>SUM(BK147:BK149)</f>
        <v>0</v>
      </c>
    </row>
    <row r="147" s="2" customFormat="1" ht="16.5" customHeight="1">
      <c r="A147" s="39"/>
      <c r="B147" s="40"/>
      <c r="C147" s="205" t="s">
        <v>203</v>
      </c>
      <c r="D147" s="205" t="s">
        <v>122</v>
      </c>
      <c r="E147" s="206" t="s">
        <v>244</v>
      </c>
      <c r="F147" s="207" t="s">
        <v>245</v>
      </c>
      <c r="G147" s="208" t="s">
        <v>125</v>
      </c>
      <c r="H147" s="209">
        <v>17.600000000000001</v>
      </c>
      <c r="I147" s="210"/>
      <c r="J147" s="211">
        <f>ROUND(I147*H147,2)</f>
        <v>0</v>
      </c>
      <c r="K147" s="207" t="s">
        <v>126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127</v>
      </c>
      <c r="AT147" s="216" t="s">
        <v>122</v>
      </c>
      <c r="AU147" s="216" t="s">
        <v>83</v>
      </c>
      <c r="AY147" s="18" t="s">
        <v>120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127</v>
      </c>
      <c r="BM147" s="216" t="s">
        <v>601</v>
      </c>
    </row>
    <row r="148" s="2" customFormat="1">
      <c r="A148" s="39"/>
      <c r="B148" s="40"/>
      <c r="C148" s="41"/>
      <c r="D148" s="218" t="s">
        <v>129</v>
      </c>
      <c r="E148" s="41"/>
      <c r="F148" s="219" t="s">
        <v>247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129</v>
      </c>
      <c r="AU148" s="18" t="s">
        <v>83</v>
      </c>
    </row>
    <row r="149" s="13" customFormat="1">
      <c r="A149" s="13"/>
      <c r="B149" s="223"/>
      <c r="C149" s="224"/>
      <c r="D149" s="225" t="s">
        <v>131</v>
      </c>
      <c r="E149" s="226" t="s">
        <v>19</v>
      </c>
      <c r="F149" s="227" t="s">
        <v>602</v>
      </c>
      <c r="G149" s="224"/>
      <c r="H149" s="228">
        <v>17.600000000000001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131</v>
      </c>
      <c r="AU149" s="234" t="s">
        <v>83</v>
      </c>
      <c r="AV149" s="13" t="s">
        <v>83</v>
      </c>
      <c r="AW149" s="13" t="s">
        <v>33</v>
      </c>
      <c r="AX149" s="13" t="s">
        <v>80</v>
      </c>
      <c r="AY149" s="234" t="s">
        <v>120</v>
      </c>
    </row>
    <row r="150" s="12" customFormat="1" ht="22.8" customHeight="1">
      <c r="A150" s="12"/>
      <c r="B150" s="189"/>
      <c r="C150" s="190"/>
      <c r="D150" s="191" t="s">
        <v>71</v>
      </c>
      <c r="E150" s="203" t="s">
        <v>179</v>
      </c>
      <c r="F150" s="203" t="s">
        <v>603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SUM(P151:P162)</f>
        <v>0</v>
      </c>
      <c r="Q150" s="197"/>
      <c r="R150" s="198">
        <f>SUM(R151:R162)</f>
        <v>9.3539200000000005</v>
      </c>
      <c r="S150" s="197"/>
      <c r="T150" s="199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80</v>
      </c>
      <c r="AT150" s="201" t="s">
        <v>71</v>
      </c>
      <c r="AU150" s="201" t="s">
        <v>80</v>
      </c>
      <c r="AY150" s="200" t="s">
        <v>120</v>
      </c>
      <c r="BK150" s="202">
        <f>SUM(BK151:BK162)</f>
        <v>0</v>
      </c>
    </row>
    <row r="151" s="2" customFormat="1" ht="16.5" customHeight="1">
      <c r="A151" s="39"/>
      <c r="B151" s="40"/>
      <c r="C151" s="205" t="s">
        <v>211</v>
      </c>
      <c r="D151" s="205" t="s">
        <v>122</v>
      </c>
      <c r="E151" s="206" t="s">
        <v>604</v>
      </c>
      <c r="F151" s="207" t="s">
        <v>605</v>
      </c>
      <c r="G151" s="208" t="s">
        <v>272</v>
      </c>
      <c r="H151" s="209">
        <v>4</v>
      </c>
      <c r="I151" s="210"/>
      <c r="J151" s="211">
        <f>ROUND(I151*H151,2)</f>
        <v>0</v>
      </c>
      <c r="K151" s="207" t="s">
        <v>126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0.42368</v>
      </c>
      <c r="R151" s="214">
        <f>Q151*H151</f>
        <v>1.69472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127</v>
      </c>
      <c r="AT151" s="216" t="s">
        <v>122</v>
      </c>
      <c r="AU151" s="216" t="s">
        <v>83</v>
      </c>
      <c r="AY151" s="18" t="s">
        <v>120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127</v>
      </c>
      <c r="BM151" s="216" t="s">
        <v>606</v>
      </c>
    </row>
    <row r="152" s="2" customFormat="1">
      <c r="A152" s="39"/>
      <c r="B152" s="40"/>
      <c r="C152" s="41"/>
      <c r="D152" s="218" t="s">
        <v>129</v>
      </c>
      <c r="E152" s="41"/>
      <c r="F152" s="219" t="s">
        <v>607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129</v>
      </c>
      <c r="AU152" s="18" t="s">
        <v>83</v>
      </c>
    </row>
    <row r="153" s="13" customFormat="1">
      <c r="A153" s="13"/>
      <c r="B153" s="223"/>
      <c r="C153" s="224"/>
      <c r="D153" s="225" t="s">
        <v>131</v>
      </c>
      <c r="E153" s="226" t="s">
        <v>19</v>
      </c>
      <c r="F153" s="227" t="s">
        <v>608</v>
      </c>
      <c r="G153" s="224"/>
      <c r="H153" s="228">
        <v>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131</v>
      </c>
      <c r="AU153" s="234" t="s">
        <v>83</v>
      </c>
      <c r="AV153" s="13" t="s">
        <v>83</v>
      </c>
      <c r="AW153" s="13" t="s">
        <v>33</v>
      </c>
      <c r="AX153" s="13" t="s">
        <v>80</v>
      </c>
      <c r="AY153" s="234" t="s">
        <v>120</v>
      </c>
    </row>
    <row r="154" s="2" customFormat="1" ht="16.5" customHeight="1">
      <c r="A154" s="39"/>
      <c r="B154" s="40"/>
      <c r="C154" s="205" t="s">
        <v>220</v>
      </c>
      <c r="D154" s="205" t="s">
        <v>122</v>
      </c>
      <c r="E154" s="206" t="s">
        <v>609</v>
      </c>
      <c r="F154" s="207" t="s">
        <v>610</v>
      </c>
      <c r="G154" s="208" t="s">
        <v>272</v>
      </c>
      <c r="H154" s="209">
        <v>3</v>
      </c>
      <c r="I154" s="210"/>
      <c r="J154" s="211">
        <f>ROUND(I154*H154,2)</f>
        <v>0</v>
      </c>
      <c r="K154" s="207" t="s">
        <v>126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0.32272000000000001</v>
      </c>
      <c r="R154" s="214">
        <f>Q154*H154</f>
        <v>0.96816000000000002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127</v>
      </c>
      <c r="AT154" s="216" t="s">
        <v>122</v>
      </c>
      <c r="AU154" s="216" t="s">
        <v>83</v>
      </c>
      <c r="AY154" s="18" t="s">
        <v>120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127</v>
      </c>
      <c r="BM154" s="216" t="s">
        <v>611</v>
      </c>
    </row>
    <row r="155" s="2" customFormat="1">
      <c r="A155" s="39"/>
      <c r="B155" s="40"/>
      <c r="C155" s="41"/>
      <c r="D155" s="218" t="s">
        <v>129</v>
      </c>
      <c r="E155" s="41"/>
      <c r="F155" s="219" t="s">
        <v>612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83</v>
      </c>
    </row>
    <row r="156" s="13" customFormat="1">
      <c r="A156" s="13"/>
      <c r="B156" s="223"/>
      <c r="C156" s="224"/>
      <c r="D156" s="225" t="s">
        <v>131</v>
      </c>
      <c r="E156" s="226" t="s">
        <v>19</v>
      </c>
      <c r="F156" s="227" t="s">
        <v>613</v>
      </c>
      <c r="G156" s="224"/>
      <c r="H156" s="228">
        <v>3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131</v>
      </c>
      <c r="AU156" s="234" t="s">
        <v>83</v>
      </c>
      <c r="AV156" s="13" t="s">
        <v>83</v>
      </c>
      <c r="AW156" s="13" t="s">
        <v>33</v>
      </c>
      <c r="AX156" s="13" t="s">
        <v>80</v>
      </c>
      <c r="AY156" s="234" t="s">
        <v>120</v>
      </c>
    </row>
    <row r="157" s="2" customFormat="1" ht="24.15" customHeight="1">
      <c r="A157" s="39"/>
      <c r="B157" s="40"/>
      <c r="C157" s="205" t="s">
        <v>8</v>
      </c>
      <c r="D157" s="205" t="s">
        <v>122</v>
      </c>
      <c r="E157" s="206" t="s">
        <v>614</v>
      </c>
      <c r="F157" s="207" t="s">
        <v>615</v>
      </c>
      <c r="G157" s="208" t="s">
        <v>272</v>
      </c>
      <c r="H157" s="209">
        <v>13</v>
      </c>
      <c r="I157" s="210"/>
      <c r="J157" s="211">
        <f>ROUND(I157*H157,2)</f>
        <v>0</v>
      </c>
      <c r="K157" s="207" t="s">
        <v>126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0.31108000000000002</v>
      </c>
      <c r="R157" s="214">
        <f>Q157*H157</f>
        <v>4.0440400000000007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127</v>
      </c>
      <c r="AT157" s="216" t="s">
        <v>122</v>
      </c>
      <c r="AU157" s="216" t="s">
        <v>83</v>
      </c>
      <c r="AY157" s="18" t="s">
        <v>120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127</v>
      </c>
      <c r="BM157" s="216" t="s">
        <v>616</v>
      </c>
    </row>
    <row r="158" s="2" customFormat="1">
      <c r="A158" s="39"/>
      <c r="B158" s="40"/>
      <c r="C158" s="41"/>
      <c r="D158" s="218" t="s">
        <v>129</v>
      </c>
      <c r="E158" s="41"/>
      <c r="F158" s="219" t="s">
        <v>617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83</v>
      </c>
    </row>
    <row r="159" s="13" customFormat="1">
      <c r="A159" s="13"/>
      <c r="B159" s="223"/>
      <c r="C159" s="224"/>
      <c r="D159" s="225" t="s">
        <v>131</v>
      </c>
      <c r="E159" s="226" t="s">
        <v>19</v>
      </c>
      <c r="F159" s="227" t="s">
        <v>618</v>
      </c>
      <c r="G159" s="224"/>
      <c r="H159" s="228">
        <v>13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131</v>
      </c>
      <c r="AU159" s="234" t="s">
        <v>83</v>
      </c>
      <c r="AV159" s="13" t="s">
        <v>83</v>
      </c>
      <c r="AW159" s="13" t="s">
        <v>33</v>
      </c>
      <c r="AX159" s="13" t="s">
        <v>80</v>
      </c>
      <c r="AY159" s="234" t="s">
        <v>120</v>
      </c>
    </row>
    <row r="160" s="2" customFormat="1" ht="24.15" customHeight="1">
      <c r="A160" s="39"/>
      <c r="B160" s="40"/>
      <c r="C160" s="205" t="s">
        <v>231</v>
      </c>
      <c r="D160" s="205" t="s">
        <v>122</v>
      </c>
      <c r="E160" s="206" t="s">
        <v>619</v>
      </c>
      <c r="F160" s="207" t="s">
        <v>620</v>
      </c>
      <c r="G160" s="208" t="s">
        <v>272</v>
      </c>
      <c r="H160" s="209">
        <v>10</v>
      </c>
      <c r="I160" s="210"/>
      <c r="J160" s="211">
        <f>ROUND(I160*H160,2)</f>
        <v>0</v>
      </c>
      <c r="K160" s="207" t="s">
        <v>126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0.26469999999999999</v>
      </c>
      <c r="R160" s="214">
        <f>Q160*H160</f>
        <v>2.6469999999999998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127</v>
      </c>
      <c r="AT160" s="216" t="s">
        <v>122</v>
      </c>
      <c r="AU160" s="216" t="s">
        <v>83</v>
      </c>
      <c r="AY160" s="18" t="s">
        <v>120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127</v>
      </c>
      <c r="BM160" s="216" t="s">
        <v>621</v>
      </c>
    </row>
    <row r="161" s="2" customFormat="1">
      <c r="A161" s="39"/>
      <c r="B161" s="40"/>
      <c r="C161" s="41"/>
      <c r="D161" s="218" t="s">
        <v>129</v>
      </c>
      <c r="E161" s="41"/>
      <c r="F161" s="219" t="s">
        <v>622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129</v>
      </c>
      <c r="AU161" s="18" t="s">
        <v>83</v>
      </c>
    </row>
    <row r="162" s="13" customFormat="1">
      <c r="A162" s="13"/>
      <c r="B162" s="223"/>
      <c r="C162" s="224"/>
      <c r="D162" s="225" t="s">
        <v>131</v>
      </c>
      <c r="E162" s="226" t="s">
        <v>19</v>
      </c>
      <c r="F162" s="227" t="s">
        <v>623</v>
      </c>
      <c r="G162" s="224"/>
      <c r="H162" s="228">
        <v>10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131</v>
      </c>
      <c r="AU162" s="234" t="s">
        <v>83</v>
      </c>
      <c r="AV162" s="13" t="s">
        <v>83</v>
      </c>
      <c r="AW162" s="13" t="s">
        <v>33</v>
      </c>
      <c r="AX162" s="13" t="s">
        <v>80</v>
      </c>
      <c r="AY162" s="234" t="s">
        <v>120</v>
      </c>
    </row>
    <row r="163" s="12" customFormat="1" ht="22.8" customHeight="1">
      <c r="A163" s="12"/>
      <c r="B163" s="189"/>
      <c r="C163" s="190"/>
      <c r="D163" s="191" t="s">
        <v>71</v>
      </c>
      <c r="E163" s="203" t="s">
        <v>184</v>
      </c>
      <c r="F163" s="203" t="s">
        <v>251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SUM(P164:P287)</f>
        <v>0</v>
      </c>
      <c r="Q163" s="197"/>
      <c r="R163" s="198">
        <f>SUM(R164:R287)</f>
        <v>9.0479700000000012</v>
      </c>
      <c r="S163" s="197"/>
      <c r="T163" s="199">
        <f>SUM(T164:T287)</f>
        <v>372.50900000000001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80</v>
      </c>
      <c r="AT163" s="201" t="s">
        <v>71</v>
      </c>
      <c r="AU163" s="201" t="s">
        <v>80</v>
      </c>
      <c r="AY163" s="200" t="s">
        <v>120</v>
      </c>
      <c r="BK163" s="202">
        <f>SUM(BK164:BK287)</f>
        <v>0</v>
      </c>
    </row>
    <row r="164" s="2" customFormat="1" ht="16.5" customHeight="1">
      <c r="A164" s="39"/>
      <c r="B164" s="40"/>
      <c r="C164" s="205" t="s">
        <v>236</v>
      </c>
      <c r="D164" s="205" t="s">
        <v>122</v>
      </c>
      <c r="E164" s="206" t="s">
        <v>253</v>
      </c>
      <c r="F164" s="207" t="s">
        <v>254</v>
      </c>
      <c r="G164" s="208" t="s">
        <v>214</v>
      </c>
      <c r="H164" s="209">
        <v>15</v>
      </c>
      <c r="I164" s="210"/>
      <c r="J164" s="211">
        <f>ROUND(I164*H164,2)</f>
        <v>0</v>
      </c>
      <c r="K164" s="207" t="s">
        <v>126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0.00029999999999999997</v>
      </c>
      <c r="R164" s="214">
        <f>Q164*H164</f>
        <v>0.0044999999999999997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127</v>
      </c>
      <c r="AT164" s="216" t="s">
        <v>122</v>
      </c>
      <c r="AU164" s="216" t="s">
        <v>83</v>
      </c>
      <c r="AY164" s="18" t="s">
        <v>120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127</v>
      </c>
      <c r="BM164" s="216" t="s">
        <v>624</v>
      </c>
    </row>
    <row r="165" s="2" customFormat="1">
      <c r="A165" s="39"/>
      <c r="B165" s="40"/>
      <c r="C165" s="41"/>
      <c r="D165" s="218" t="s">
        <v>129</v>
      </c>
      <c r="E165" s="41"/>
      <c r="F165" s="219" t="s">
        <v>256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83</v>
      </c>
    </row>
    <row r="166" s="13" customFormat="1">
      <c r="A166" s="13"/>
      <c r="B166" s="223"/>
      <c r="C166" s="224"/>
      <c r="D166" s="225" t="s">
        <v>131</v>
      </c>
      <c r="E166" s="226" t="s">
        <v>19</v>
      </c>
      <c r="F166" s="227" t="s">
        <v>625</v>
      </c>
      <c r="G166" s="224"/>
      <c r="H166" s="228">
        <v>15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131</v>
      </c>
      <c r="AU166" s="234" t="s">
        <v>83</v>
      </c>
      <c r="AV166" s="13" t="s">
        <v>83</v>
      </c>
      <c r="AW166" s="13" t="s">
        <v>33</v>
      </c>
      <c r="AX166" s="13" t="s">
        <v>80</v>
      </c>
      <c r="AY166" s="234" t="s">
        <v>120</v>
      </c>
    </row>
    <row r="167" s="2" customFormat="1" ht="16.5" customHeight="1">
      <c r="A167" s="39"/>
      <c r="B167" s="40"/>
      <c r="C167" s="256" t="s">
        <v>243</v>
      </c>
      <c r="D167" s="256" t="s">
        <v>237</v>
      </c>
      <c r="E167" s="257" t="s">
        <v>261</v>
      </c>
      <c r="F167" s="258" t="s">
        <v>262</v>
      </c>
      <c r="G167" s="259" t="s">
        <v>214</v>
      </c>
      <c r="H167" s="260">
        <v>15</v>
      </c>
      <c r="I167" s="261"/>
      <c r="J167" s="262">
        <f>ROUND(I167*H167,2)</f>
        <v>0</v>
      </c>
      <c r="K167" s="258" t="s">
        <v>19</v>
      </c>
      <c r="L167" s="263"/>
      <c r="M167" s="264" t="s">
        <v>19</v>
      </c>
      <c r="N167" s="265" t="s">
        <v>43</v>
      </c>
      <c r="O167" s="85"/>
      <c r="P167" s="214">
        <f>O167*H167</f>
        <v>0</v>
      </c>
      <c r="Q167" s="214">
        <v>0.043999999999999997</v>
      </c>
      <c r="R167" s="214">
        <f>Q167*H167</f>
        <v>0.65999999999999992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179</v>
      </c>
      <c r="AT167" s="216" t="s">
        <v>237</v>
      </c>
      <c r="AU167" s="216" t="s">
        <v>83</v>
      </c>
      <c r="AY167" s="18" t="s">
        <v>120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127</v>
      </c>
      <c r="BM167" s="216" t="s">
        <v>626</v>
      </c>
    </row>
    <row r="168" s="2" customFormat="1" ht="21.75" customHeight="1">
      <c r="A168" s="39"/>
      <c r="B168" s="40"/>
      <c r="C168" s="205" t="s">
        <v>252</v>
      </c>
      <c r="D168" s="205" t="s">
        <v>122</v>
      </c>
      <c r="E168" s="206" t="s">
        <v>292</v>
      </c>
      <c r="F168" s="207" t="s">
        <v>293</v>
      </c>
      <c r="G168" s="208" t="s">
        <v>272</v>
      </c>
      <c r="H168" s="209">
        <v>30</v>
      </c>
      <c r="I168" s="210"/>
      <c r="J168" s="211">
        <f>ROUND(I168*H168,2)</f>
        <v>0</v>
      </c>
      <c r="K168" s="207" t="s">
        <v>126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127</v>
      </c>
      <c r="AT168" s="216" t="s">
        <v>122</v>
      </c>
      <c r="AU168" s="216" t="s">
        <v>83</v>
      </c>
      <c r="AY168" s="18" t="s">
        <v>120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127</v>
      </c>
      <c r="BM168" s="216" t="s">
        <v>294</v>
      </c>
    </row>
    <row r="169" s="2" customFormat="1">
      <c r="A169" s="39"/>
      <c r="B169" s="40"/>
      <c r="C169" s="41"/>
      <c r="D169" s="218" t="s">
        <v>129</v>
      </c>
      <c r="E169" s="41"/>
      <c r="F169" s="219" t="s">
        <v>295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83</v>
      </c>
    </row>
    <row r="170" s="14" customFormat="1">
      <c r="A170" s="14"/>
      <c r="B170" s="235"/>
      <c r="C170" s="236"/>
      <c r="D170" s="225" t="s">
        <v>131</v>
      </c>
      <c r="E170" s="237" t="s">
        <v>19</v>
      </c>
      <c r="F170" s="238" t="s">
        <v>296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131</v>
      </c>
      <c r="AU170" s="244" t="s">
        <v>83</v>
      </c>
      <c r="AV170" s="14" t="s">
        <v>80</v>
      </c>
      <c r="AW170" s="14" t="s">
        <v>33</v>
      </c>
      <c r="AX170" s="14" t="s">
        <v>72</v>
      </c>
      <c r="AY170" s="244" t="s">
        <v>120</v>
      </c>
    </row>
    <row r="171" s="13" customFormat="1">
      <c r="A171" s="13"/>
      <c r="B171" s="223"/>
      <c r="C171" s="224"/>
      <c r="D171" s="225" t="s">
        <v>131</v>
      </c>
      <c r="E171" s="226" t="s">
        <v>19</v>
      </c>
      <c r="F171" s="227" t="s">
        <v>297</v>
      </c>
      <c r="G171" s="224"/>
      <c r="H171" s="228">
        <v>6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131</v>
      </c>
      <c r="AU171" s="234" t="s">
        <v>83</v>
      </c>
      <c r="AV171" s="13" t="s">
        <v>83</v>
      </c>
      <c r="AW171" s="13" t="s">
        <v>33</v>
      </c>
      <c r="AX171" s="13" t="s">
        <v>72</v>
      </c>
      <c r="AY171" s="234" t="s">
        <v>120</v>
      </c>
    </row>
    <row r="172" s="13" customFormat="1">
      <c r="A172" s="13"/>
      <c r="B172" s="223"/>
      <c r="C172" s="224"/>
      <c r="D172" s="225" t="s">
        <v>131</v>
      </c>
      <c r="E172" s="226" t="s">
        <v>19</v>
      </c>
      <c r="F172" s="227" t="s">
        <v>627</v>
      </c>
      <c r="G172" s="224"/>
      <c r="H172" s="228">
        <v>5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131</v>
      </c>
      <c r="AU172" s="234" t="s">
        <v>83</v>
      </c>
      <c r="AV172" s="13" t="s">
        <v>83</v>
      </c>
      <c r="AW172" s="13" t="s">
        <v>33</v>
      </c>
      <c r="AX172" s="13" t="s">
        <v>72</v>
      </c>
      <c r="AY172" s="234" t="s">
        <v>120</v>
      </c>
    </row>
    <row r="173" s="13" customFormat="1">
      <c r="A173" s="13"/>
      <c r="B173" s="223"/>
      <c r="C173" s="224"/>
      <c r="D173" s="225" t="s">
        <v>131</v>
      </c>
      <c r="E173" s="226" t="s">
        <v>19</v>
      </c>
      <c r="F173" s="227" t="s">
        <v>628</v>
      </c>
      <c r="G173" s="224"/>
      <c r="H173" s="228">
        <v>5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131</v>
      </c>
      <c r="AU173" s="234" t="s">
        <v>83</v>
      </c>
      <c r="AV173" s="13" t="s">
        <v>83</v>
      </c>
      <c r="AW173" s="13" t="s">
        <v>33</v>
      </c>
      <c r="AX173" s="13" t="s">
        <v>72</v>
      </c>
      <c r="AY173" s="234" t="s">
        <v>120</v>
      </c>
    </row>
    <row r="174" s="13" customFormat="1">
      <c r="A174" s="13"/>
      <c r="B174" s="223"/>
      <c r="C174" s="224"/>
      <c r="D174" s="225" t="s">
        <v>131</v>
      </c>
      <c r="E174" s="226" t="s">
        <v>19</v>
      </c>
      <c r="F174" s="227" t="s">
        <v>303</v>
      </c>
      <c r="G174" s="224"/>
      <c r="H174" s="228">
        <v>2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131</v>
      </c>
      <c r="AU174" s="234" t="s">
        <v>83</v>
      </c>
      <c r="AV174" s="13" t="s">
        <v>83</v>
      </c>
      <c r="AW174" s="13" t="s">
        <v>33</v>
      </c>
      <c r="AX174" s="13" t="s">
        <v>72</v>
      </c>
      <c r="AY174" s="234" t="s">
        <v>120</v>
      </c>
    </row>
    <row r="175" s="13" customFormat="1">
      <c r="A175" s="13"/>
      <c r="B175" s="223"/>
      <c r="C175" s="224"/>
      <c r="D175" s="225" t="s">
        <v>131</v>
      </c>
      <c r="E175" s="226" t="s">
        <v>19</v>
      </c>
      <c r="F175" s="227" t="s">
        <v>300</v>
      </c>
      <c r="G175" s="224"/>
      <c r="H175" s="228">
        <v>2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131</v>
      </c>
      <c r="AU175" s="234" t="s">
        <v>83</v>
      </c>
      <c r="AV175" s="13" t="s">
        <v>83</v>
      </c>
      <c r="AW175" s="13" t="s">
        <v>33</v>
      </c>
      <c r="AX175" s="13" t="s">
        <v>72</v>
      </c>
      <c r="AY175" s="234" t="s">
        <v>120</v>
      </c>
    </row>
    <row r="176" s="13" customFormat="1">
      <c r="A176" s="13"/>
      <c r="B176" s="223"/>
      <c r="C176" s="224"/>
      <c r="D176" s="225" t="s">
        <v>131</v>
      </c>
      <c r="E176" s="226" t="s">
        <v>19</v>
      </c>
      <c r="F176" s="227" t="s">
        <v>302</v>
      </c>
      <c r="G176" s="224"/>
      <c r="H176" s="228">
        <v>4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131</v>
      </c>
      <c r="AU176" s="234" t="s">
        <v>83</v>
      </c>
      <c r="AV176" s="13" t="s">
        <v>83</v>
      </c>
      <c r="AW176" s="13" t="s">
        <v>33</v>
      </c>
      <c r="AX176" s="13" t="s">
        <v>72</v>
      </c>
      <c r="AY176" s="234" t="s">
        <v>120</v>
      </c>
    </row>
    <row r="177" s="13" customFormat="1">
      <c r="A177" s="13"/>
      <c r="B177" s="223"/>
      <c r="C177" s="224"/>
      <c r="D177" s="225" t="s">
        <v>131</v>
      </c>
      <c r="E177" s="226" t="s">
        <v>19</v>
      </c>
      <c r="F177" s="227" t="s">
        <v>304</v>
      </c>
      <c r="G177" s="224"/>
      <c r="H177" s="228">
        <v>4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131</v>
      </c>
      <c r="AU177" s="234" t="s">
        <v>83</v>
      </c>
      <c r="AV177" s="13" t="s">
        <v>83</v>
      </c>
      <c r="AW177" s="13" t="s">
        <v>33</v>
      </c>
      <c r="AX177" s="13" t="s">
        <v>72</v>
      </c>
      <c r="AY177" s="234" t="s">
        <v>120</v>
      </c>
    </row>
    <row r="178" s="13" customFormat="1">
      <c r="A178" s="13"/>
      <c r="B178" s="223"/>
      <c r="C178" s="224"/>
      <c r="D178" s="225" t="s">
        <v>131</v>
      </c>
      <c r="E178" s="226" t="s">
        <v>19</v>
      </c>
      <c r="F178" s="227" t="s">
        <v>629</v>
      </c>
      <c r="G178" s="224"/>
      <c r="H178" s="228">
        <v>2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131</v>
      </c>
      <c r="AU178" s="234" t="s">
        <v>83</v>
      </c>
      <c r="AV178" s="13" t="s">
        <v>83</v>
      </c>
      <c r="AW178" s="13" t="s">
        <v>33</v>
      </c>
      <c r="AX178" s="13" t="s">
        <v>72</v>
      </c>
      <c r="AY178" s="234" t="s">
        <v>120</v>
      </c>
    </row>
    <row r="179" s="15" customFormat="1">
      <c r="A179" s="15"/>
      <c r="B179" s="245"/>
      <c r="C179" s="246"/>
      <c r="D179" s="225" t="s">
        <v>131</v>
      </c>
      <c r="E179" s="247" t="s">
        <v>19</v>
      </c>
      <c r="F179" s="248" t="s">
        <v>154</v>
      </c>
      <c r="G179" s="246"/>
      <c r="H179" s="249">
        <v>30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131</v>
      </c>
      <c r="AU179" s="255" t="s">
        <v>83</v>
      </c>
      <c r="AV179" s="15" t="s">
        <v>127</v>
      </c>
      <c r="AW179" s="15" t="s">
        <v>33</v>
      </c>
      <c r="AX179" s="15" t="s">
        <v>80</v>
      </c>
      <c r="AY179" s="255" t="s">
        <v>120</v>
      </c>
    </row>
    <row r="180" s="2" customFormat="1" ht="24.15" customHeight="1">
      <c r="A180" s="39"/>
      <c r="B180" s="40"/>
      <c r="C180" s="205" t="s">
        <v>260</v>
      </c>
      <c r="D180" s="205" t="s">
        <v>122</v>
      </c>
      <c r="E180" s="206" t="s">
        <v>306</v>
      </c>
      <c r="F180" s="207" t="s">
        <v>307</v>
      </c>
      <c r="G180" s="208" t="s">
        <v>272</v>
      </c>
      <c r="H180" s="209">
        <v>1800</v>
      </c>
      <c r="I180" s="210"/>
      <c r="J180" s="211">
        <f>ROUND(I180*H180,2)</f>
        <v>0</v>
      </c>
      <c r="K180" s="207" t="s">
        <v>126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127</v>
      </c>
      <c r="AT180" s="216" t="s">
        <v>122</v>
      </c>
      <c r="AU180" s="216" t="s">
        <v>83</v>
      </c>
      <c r="AY180" s="18" t="s">
        <v>120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127</v>
      </c>
      <c r="BM180" s="216" t="s">
        <v>308</v>
      </c>
    </row>
    <row r="181" s="2" customFormat="1">
      <c r="A181" s="39"/>
      <c r="B181" s="40"/>
      <c r="C181" s="41"/>
      <c r="D181" s="218" t="s">
        <v>129</v>
      </c>
      <c r="E181" s="41"/>
      <c r="F181" s="219" t="s">
        <v>309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129</v>
      </c>
      <c r="AU181" s="18" t="s">
        <v>83</v>
      </c>
    </row>
    <row r="182" s="14" customFormat="1">
      <c r="A182" s="14"/>
      <c r="B182" s="235"/>
      <c r="C182" s="236"/>
      <c r="D182" s="225" t="s">
        <v>131</v>
      </c>
      <c r="E182" s="237" t="s">
        <v>19</v>
      </c>
      <c r="F182" s="238" t="s">
        <v>310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131</v>
      </c>
      <c r="AU182" s="244" t="s">
        <v>83</v>
      </c>
      <c r="AV182" s="14" t="s">
        <v>80</v>
      </c>
      <c r="AW182" s="14" t="s">
        <v>33</v>
      </c>
      <c r="AX182" s="14" t="s">
        <v>72</v>
      </c>
      <c r="AY182" s="244" t="s">
        <v>120</v>
      </c>
    </row>
    <row r="183" s="13" customFormat="1">
      <c r="A183" s="13"/>
      <c r="B183" s="223"/>
      <c r="C183" s="224"/>
      <c r="D183" s="225" t="s">
        <v>131</v>
      </c>
      <c r="E183" s="226" t="s">
        <v>19</v>
      </c>
      <c r="F183" s="227" t="s">
        <v>311</v>
      </c>
      <c r="G183" s="224"/>
      <c r="H183" s="228">
        <v>1800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131</v>
      </c>
      <c r="AU183" s="234" t="s">
        <v>83</v>
      </c>
      <c r="AV183" s="13" t="s">
        <v>83</v>
      </c>
      <c r="AW183" s="13" t="s">
        <v>33</v>
      </c>
      <c r="AX183" s="13" t="s">
        <v>80</v>
      </c>
      <c r="AY183" s="234" t="s">
        <v>120</v>
      </c>
    </row>
    <row r="184" s="2" customFormat="1" ht="16.5" customHeight="1">
      <c r="A184" s="39"/>
      <c r="B184" s="40"/>
      <c r="C184" s="205" t="s">
        <v>7</v>
      </c>
      <c r="D184" s="205" t="s">
        <v>122</v>
      </c>
      <c r="E184" s="206" t="s">
        <v>313</v>
      </c>
      <c r="F184" s="207" t="s">
        <v>314</v>
      </c>
      <c r="G184" s="208" t="s">
        <v>272</v>
      </c>
      <c r="H184" s="209">
        <v>50</v>
      </c>
      <c r="I184" s="210"/>
      <c r="J184" s="211">
        <f>ROUND(I184*H184,2)</f>
        <v>0</v>
      </c>
      <c r="K184" s="207" t="s">
        <v>126</v>
      </c>
      <c r="L184" s="45"/>
      <c r="M184" s="212" t="s">
        <v>19</v>
      </c>
      <c r="N184" s="213" t="s">
        <v>43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127</v>
      </c>
      <c r="AT184" s="216" t="s">
        <v>122</v>
      </c>
      <c r="AU184" s="216" t="s">
        <v>83</v>
      </c>
      <c r="AY184" s="18" t="s">
        <v>120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80</v>
      </c>
      <c r="BK184" s="217">
        <f>ROUND(I184*H184,2)</f>
        <v>0</v>
      </c>
      <c r="BL184" s="18" t="s">
        <v>127</v>
      </c>
      <c r="BM184" s="216" t="s">
        <v>315</v>
      </c>
    </row>
    <row r="185" s="2" customFormat="1">
      <c r="A185" s="39"/>
      <c r="B185" s="40"/>
      <c r="C185" s="41"/>
      <c r="D185" s="218" t="s">
        <v>129</v>
      </c>
      <c r="E185" s="41"/>
      <c r="F185" s="219" t="s">
        <v>316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129</v>
      </c>
      <c r="AU185" s="18" t="s">
        <v>83</v>
      </c>
    </row>
    <row r="186" s="14" customFormat="1">
      <c r="A186" s="14"/>
      <c r="B186" s="235"/>
      <c r="C186" s="236"/>
      <c r="D186" s="225" t="s">
        <v>131</v>
      </c>
      <c r="E186" s="237" t="s">
        <v>19</v>
      </c>
      <c r="F186" s="238" t="s">
        <v>296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131</v>
      </c>
      <c r="AU186" s="244" t="s">
        <v>83</v>
      </c>
      <c r="AV186" s="14" t="s">
        <v>80</v>
      </c>
      <c r="AW186" s="14" t="s">
        <v>33</v>
      </c>
      <c r="AX186" s="14" t="s">
        <v>72</v>
      </c>
      <c r="AY186" s="244" t="s">
        <v>120</v>
      </c>
    </row>
    <row r="187" s="13" customFormat="1">
      <c r="A187" s="13"/>
      <c r="B187" s="223"/>
      <c r="C187" s="224"/>
      <c r="D187" s="225" t="s">
        <v>131</v>
      </c>
      <c r="E187" s="226" t="s">
        <v>19</v>
      </c>
      <c r="F187" s="227" t="s">
        <v>630</v>
      </c>
      <c r="G187" s="224"/>
      <c r="H187" s="228">
        <v>50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131</v>
      </c>
      <c r="AU187" s="234" t="s">
        <v>83</v>
      </c>
      <c r="AV187" s="13" t="s">
        <v>83</v>
      </c>
      <c r="AW187" s="13" t="s">
        <v>33</v>
      </c>
      <c r="AX187" s="13" t="s">
        <v>80</v>
      </c>
      <c r="AY187" s="234" t="s">
        <v>120</v>
      </c>
    </row>
    <row r="188" s="14" customFormat="1">
      <c r="A188" s="14"/>
      <c r="B188" s="235"/>
      <c r="C188" s="236"/>
      <c r="D188" s="225" t="s">
        <v>131</v>
      </c>
      <c r="E188" s="237" t="s">
        <v>19</v>
      </c>
      <c r="F188" s="238" t="s">
        <v>318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131</v>
      </c>
      <c r="AU188" s="244" t="s">
        <v>83</v>
      </c>
      <c r="AV188" s="14" t="s">
        <v>80</v>
      </c>
      <c r="AW188" s="14" t="s">
        <v>33</v>
      </c>
      <c r="AX188" s="14" t="s">
        <v>72</v>
      </c>
      <c r="AY188" s="244" t="s">
        <v>120</v>
      </c>
    </row>
    <row r="189" s="2" customFormat="1" ht="24.15" customHeight="1">
      <c r="A189" s="39"/>
      <c r="B189" s="40"/>
      <c r="C189" s="205" t="s">
        <v>269</v>
      </c>
      <c r="D189" s="205" t="s">
        <v>122</v>
      </c>
      <c r="E189" s="206" t="s">
        <v>320</v>
      </c>
      <c r="F189" s="207" t="s">
        <v>321</v>
      </c>
      <c r="G189" s="208" t="s">
        <v>272</v>
      </c>
      <c r="H189" s="209">
        <v>1500</v>
      </c>
      <c r="I189" s="210"/>
      <c r="J189" s="211">
        <f>ROUND(I189*H189,2)</f>
        <v>0</v>
      </c>
      <c r="K189" s="207" t="s">
        <v>126</v>
      </c>
      <c r="L189" s="45"/>
      <c r="M189" s="212" t="s">
        <v>19</v>
      </c>
      <c r="N189" s="213" t="s">
        <v>43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127</v>
      </c>
      <c r="AT189" s="216" t="s">
        <v>122</v>
      </c>
      <c r="AU189" s="216" t="s">
        <v>83</v>
      </c>
      <c r="AY189" s="18" t="s">
        <v>120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127</v>
      </c>
      <c r="BM189" s="216" t="s">
        <v>322</v>
      </c>
    </row>
    <row r="190" s="2" customFormat="1">
      <c r="A190" s="39"/>
      <c r="B190" s="40"/>
      <c r="C190" s="41"/>
      <c r="D190" s="218" t="s">
        <v>129</v>
      </c>
      <c r="E190" s="41"/>
      <c r="F190" s="219" t="s">
        <v>323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129</v>
      </c>
      <c r="AU190" s="18" t="s">
        <v>83</v>
      </c>
    </row>
    <row r="191" s="14" customFormat="1">
      <c r="A191" s="14"/>
      <c r="B191" s="235"/>
      <c r="C191" s="236"/>
      <c r="D191" s="225" t="s">
        <v>131</v>
      </c>
      <c r="E191" s="237" t="s">
        <v>19</v>
      </c>
      <c r="F191" s="238" t="s">
        <v>631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131</v>
      </c>
      <c r="AU191" s="244" t="s">
        <v>83</v>
      </c>
      <c r="AV191" s="14" t="s">
        <v>80</v>
      </c>
      <c r="AW191" s="14" t="s">
        <v>33</v>
      </c>
      <c r="AX191" s="14" t="s">
        <v>72</v>
      </c>
      <c r="AY191" s="244" t="s">
        <v>120</v>
      </c>
    </row>
    <row r="192" s="13" customFormat="1">
      <c r="A192" s="13"/>
      <c r="B192" s="223"/>
      <c r="C192" s="224"/>
      <c r="D192" s="225" t="s">
        <v>131</v>
      </c>
      <c r="E192" s="226" t="s">
        <v>19</v>
      </c>
      <c r="F192" s="227" t="s">
        <v>632</v>
      </c>
      <c r="G192" s="224"/>
      <c r="H192" s="228">
        <v>1500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131</v>
      </c>
      <c r="AU192" s="234" t="s">
        <v>83</v>
      </c>
      <c r="AV192" s="13" t="s">
        <v>83</v>
      </c>
      <c r="AW192" s="13" t="s">
        <v>33</v>
      </c>
      <c r="AX192" s="13" t="s">
        <v>80</v>
      </c>
      <c r="AY192" s="234" t="s">
        <v>120</v>
      </c>
    </row>
    <row r="193" s="2" customFormat="1" ht="21.75" customHeight="1">
      <c r="A193" s="39"/>
      <c r="B193" s="40"/>
      <c r="C193" s="205" t="s">
        <v>277</v>
      </c>
      <c r="D193" s="205" t="s">
        <v>122</v>
      </c>
      <c r="E193" s="206" t="s">
        <v>384</v>
      </c>
      <c r="F193" s="207" t="s">
        <v>385</v>
      </c>
      <c r="G193" s="208" t="s">
        <v>214</v>
      </c>
      <c r="H193" s="209">
        <v>2834</v>
      </c>
      <c r="I193" s="210"/>
      <c r="J193" s="211">
        <f>ROUND(I193*H193,2)</f>
        <v>0</v>
      </c>
      <c r="K193" s="207" t="s">
        <v>126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0.00033</v>
      </c>
      <c r="R193" s="214">
        <f>Q193*H193</f>
        <v>0.93521999999999994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127</v>
      </c>
      <c r="AT193" s="216" t="s">
        <v>122</v>
      </c>
      <c r="AU193" s="216" t="s">
        <v>83</v>
      </c>
      <c r="AY193" s="18" t="s">
        <v>120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127</v>
      </c>
      <c r="BM193" s="216" t="s">
        <v>386</v>
      </c>
    </row>
    <row r="194" s="2" customFormat="1">
      <c r="A194" s="39"/>
      <c r="B194" s="40"/>
      <c r="C194" s="41"/>
      <c r="D194" s="218" t="s">
        <v>129</v>
      </c>
      <c r="E194" s="41"/>
      <c r="F194" s="219" t="s">
        <v>387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129</v>
      </c>
      <c r="AU194" s="18" t="s">
        <v>83</v>
      </c>
    </row>
    <row r="195" s="14" customFormat="1">
      <c r="A195" s="14"/>
      <c r="B195" s="235"/>
      <c r="C195" s="236"/>
      <c r="D195" s="225" t="s">
        <v>131</v>
      </c>
      <c r="E195" s="237" t="s">
        <v>19</v>
      </c>
      <c r="F195" s="238" t="s">
        <v>388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131</v>
      </c>
      <c r="AU195" s="244" t="s">
        <v>83</v>
      </c>
      <c r="AV195" s="14" t="s">
        <v>80</v>
      </c>
      <c r="AW195" s="14" t="s">
        <v>33</v>
      </c>
      <c r="AX195" s="14" t="s">
        <v>72</v>
      </c>
      <c r="AY195" s="244" t="s">
        <v>120</v>
      </c>
    </row>
    <row r="196" s="13" customFormat="1">
      <c r="A196" s="13"/>
      <c r="B196" s="223"/>
      <c r="C196" s="224"/>
      <c r="D196" s="225" t="s">
        <v>131</v>
      </c>
      <c r="E196" s="226" t="s">
        <v>19</v>
      </c>
      <c r="F196" s="227" t="s">
        <v>633</v>
      </c>
      <c r="G196" s="224"/>
      <c r="H196" s="228">
        <v>882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131</v>
      </c>
      <c r="AU196" s="234" t="s">
        <v>83</v>
      </c>
      <c r="AV196" s="13" t="s">
        <v>83</v>
      </c>
      <c r="AW196" s="13" t="s">
        <v>33</v>
      </c>
      <c r="AX196" s="13" t="s">
        <v>72</v>
      </c>
      <c r="AY196" s="234" t="s">
        <v>120</v>
      </c>
    </row>
    <row r="197" s="13" customFormat="1">
      <c r="A197" s="13"/>
      <c r="B197" s="223"/>
      <c r="C197" s="224"/>
      <c r="D197" s="225" t="s">
        <v>131</v>
      </c>
      <c r="E197" s="226" t="s">
        <v>19</v>
      </c>
      <c r="F197" s="227" t="s">
        <v>634</v>
      </c>
      <c r="G197" s="224"/>
      <c r="H197" s="228">
        <v>1952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131</v>
      </c>
      <c r="AU197" s="234" t="s">
        <v>83</v>
      </c>
      <c r="AV197" s="13" t="s">
        <v>83</v>
      </c>
      <c r="AW197" s="13" t="s">
        <v>33</v>
      </c>
      <c r="AX197" s="13" t="s">
        <v>72</v>
      </c>
      <c r="AY197" s="234" t="s">
        <v>120</v>
      </c>
    </row>
    <row r="198" s="15" customFormat="1">
      <c r="A198" s="15"/>
      <c r="B198" s="245"/>
      <c r="C198" s="246"/>
      <c r="D198" s="225" t="s">
        <v>131</v>
      </c>
      <c r="E198" s="247" t="s">
        <v>19</v>
      </c>
      <c r="F198" s="248" t="s">
        <v>154</v>
      </c>
      <c r="G198" s="246"/>
      <c r="H198" s="249">
        <v>2834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5" t="s">
        <v>131</v>
      </c>
      <c r="AU198" s="255" t="s">
        <v>83</v>
      </c>
      <c r="AV198" s="15" t="s">
        <v>127</v>
      </c>
      <c r="AW198" s="15" t="s">
        <v>33</v>
      </c>
      <c r="AX198" s="15" t="s">
        <v>80</v>
      </c>
      <c r="AY198" s="255" t="s">
        <v>120</v>
      </c>
    </row>
    <row r="199" s="2" customFormat="1" ht="21.75" customHeight="1">
      <c r="A199" s="39"/>
      <c r="B199" s="40"/>
      <c r="C199" s="205" t="s">
        <v>281</v>
      </c>
      <c r="D199" s="205" t="s">
        <v>122</v>
      </c>
      <c r="E199" s="206" t="s">
        <v>393</v>
      </c>
      <c r="F199" s="207" t="s">
        <v>394</v>
      </c>
      <c r="G199" s="208" t="s">
        <v>214</v>
      </c>
      <c r="H199" s="209">
        <v>539</v>
      </c>
      <c r="I199" s="210"/>
      <c r="J199" s="211">
        <f>ROUND(I199*H199,2)</f>
        <v>0</v>
      </c>
      <c r="K199" s="207" t="s">
        <v>126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0.00011</v>
      </c>
      <c r="R199" s="214">
        <f>Q199*H199</f>
        <v>0.059290000000000002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127</v>
      </c>
      <c r="AT199" s="216" t="s">
        <v>122</v>
      </c>
      <c r="AU199" s="216" t="s">
        <v>83</v>
      </c>
      <c r="AY199" s="18" t="s">
        <v>120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127</v>
      </c>
      <c r="BM199" s="216" t="s">
        <v>395</v>
      </c>
    </row>
    <row r="200" s="2" customFormat="1">
      <c r="A200" s="39"/>
      <c r="B200" s="40"/>
      <c r="C200" s="41"/>
      <c r="D200" s="218" t="s">
        <v>129</v>
      </c>
      <c r="E200" s="41"/>
      <c r="F200" s="219" t="s">
        <v>396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83</v>
      </c>
    </row>
    <row r="201" s="14" customFormat="1">
      <c r="A201" s="14"/>
      <c r="B201" s="235"/>
      <c r="C201" s="236"/>
      <c r="D201" s="225" t="s">
        <v>131</v>
      </c>
      <c r="E201" s="237" t="s">
        <v>19</v>
      </c>
      <c r="F201" s="238" t="s">
        <v>388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131</v>
      </c>
      <c r="AU201" s="244" t="s">
        <v>83</v>
      </c>
      <c r="AV201" s="14" t="s">
        <v>80</v>
      </c>
      <c r="AW201" s="14" t="s">
        <v>33</v>
      </c>
      <c r="AX201" s="14" t="s">
        <v>72</v>
      </c>
      <c r="AY201" s="244" t="s">
        <v>120</v>
      </c>
    </row>
    <row r="202" s="13" customFormat="1">
      <c r="A202" s="13"/>
      <c r="B202" s="223"/>
      <c r="C202" s="224"/>
      <c r="D202" s="225" t="s">
        <v>131</v>
      </c>
      <c r="E202" s="226" t="s">
        <v>19</v>
      </c>
      <c r="F202" s="227" t="s">
        <v>635</v>
      </c>
      <c r="G202" s="224"/>
      <c r="H202" s="228">
        <v>539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131</v>
      </c>
      <c r="AU202" s="234" t="s">
        <v>83</v>
      </c>
      <c r="AV202" s="13" t="s">
        <v>83</v>
      </c>
      <c r="AW202" s="13" t="s">
        <v>33</v>
      </c>
      <c r="AX202" s="13" t="s">
        <v>80</v>
      </c>
      <c r="AY202" s="234" t="s">
        <v>120</v>
      </c>
    </row>
    <row r="203" s="2" customFormat="1" ht="21.75" customHeight="1">
      <c r="A203" s="39"/>
      <c r="B203" s="40"/>
      <c r="C203" s="205" t="s">
        <v>287</v>
      </c>
      <c r="D203" s="205" t="s">
        <v>122</v>
      </c>
      <c r="E203" s="206" t="s">
        <v>400</v>
      </c>
      <c r="F203" s="207" t="s">
        <v>401</v>
      </c>
      <c r="G203" s="208" t="s">
        <v>214</v>
      </c>
      <c r="H203" s="209">
        <v>311</v>
      </c>
      <c r="I203" s="210"/>
      <c r="J203" s="211">
        <f>ROUND(I203*H203,2)</f>
        <v>0</v>
      </c>
      <c r="K203" s="207" t="s">
        <v>126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0.00038000000000000002</v>
      </c>
      <c r="R203" s="214">
        <f>Q203*H203</f>
        <v>0.11818000000000001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127</v>
      </c>
      <c r="AT203" s="216" t="s">
        <v>122</v>
      </c>
      <c r="AU203" s="216" t="s">
        <v>83</v>
      </c>
      <c r="AY203" s="18" t="s">
        <v>120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127</v>
      </c>
      <c r="BM203" s="216" t="s">
        <v>402</v>
      </c>
    </row>
    <row r="204" s="2" customFormat="1">
      <c r="A204" s="39"/>
      <c r="B204" s="40"/>
      <c r="C204" s="41"/>
      <c r="D204" s="218" t="s">
        <v>129</v>
      </c>
      <c r="E204" s="41"/>
      <c r="F204" s="219" t="s">
        <v>403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83</v>
      </c>
    </row>
    <row r="205" s="14" customFormat="1">
      <c r="A205" s="14"/>
      <c r="B205" s="235"/>
      <c r="C205" s="236"/>
      <c r="D205" s="225" t="s">
        <v>131</v>
      </c>
      <c r="E205" s="237" t="s">
        <v>19</v>
      </c>
      <c r="F205" s="238" t="s">
        <v>388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131</v>
      </c>
      <c r="AU205" s="244" t="s">
        <v>83</v>
      </c>
      <c r="AV205" s="14" t="s">
        <v>80</v>
      </c>
      <c r="AW205" s="14" t="s">
        <v>33</v>
      </c>
      <c r="AX205" s="14" t="s">
        <v>72</v>
      </c>
      <c r="AY205" s="244" t="s">
        <v>120</v>
      </c>
    </row>
    <row r="206" s="13" customFormat="1">
      <c r="A206" s="13"/>
      <c r="B206" s="223"/>
      <c r="C206" s="224"/>
      <c r="D206" s="225" t="s">
        <v>131</v>
      </c>
      <c r="E206" s="226" t="s">
        <v>19</v>
      </c>
      <c r="F206" s="227" t="s">
        <v>636</v>
      </c>
      <c r="G206" s="224"/>
      <c r="H206" s="228">
        <v>291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131</v>
      </c>
      <c r="AU206" s="234" t="s">
        <v>83</v>
      </c>
      <c r="AV206" s="13" t="s">
        <v>83</v>
      </c>
      <c r="AW206" s="13" t="s">
        <v>33</v>
      </c>
      <c r="AX206" s="13" t="s">
        <v>72</v>
      </c>
      <c r="AY206" s="234" t="s">
        <v>120</v>
      </c>
    </row>
    <row r="207" s="13" customFormat="1">
      <c r="A207" s="13"/>
      <c r="B207" s="223"/>
      <c r="C207" s="224"/>
      <c r="D207" s="225" t="s">
        <v>131</v>
      </c>
      <c r="E207" s="226" t="s">
        <v>19</v>
      </c>
      <c r="F207" s="227" t="s">
        <v>637</v>
      </c>
      <c r="G207" s="224"/>
      <c r="H207" s="228">
        <v>20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131</v>
      </c>
      <c r="AU207" s="234" t="s">
        <v>83</v>
      </c>
      <c r="AV207" s="13" t="s">
        <v>83</v>
      </c>
      <c r="AW207" s="13" t="s">
        <v>33</v>
      </c>
      <c r="AX207" s="13" t="s">
        <v>72</v>
      </c>
      <c r="AY207" s="234" t="s">
        <v>120</v>
      </c>
    </row>
    <row r="208" s="15" customFormat="1">
      <c r="A208" s="15"/>
      <c r="B208" s="245"/>
      <c r="C208" s="246"/>
      <c r="D208" s="225" t="s">
        <v>131</v>
      </c>
      <c r="E208" s="247" t="s">
        <v>19</v>
      </c>
      <c r="F208" s="248" t="s">
        <v>154</v>
      </c>
      <c r="G208" s="246"/>
      <c r="H208" s="249">
        <v>311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5" t="s">
        <v>131</v>
      </c>
      <c r="AU208" s="255" t="s">
        <v>83</v>
      </c>
      <c r="AV208" s="15" t="s">
        <v>127</v>
      </c>
      <c r="AW208" s="15" t="s">
        <v>33</v>
      </c>
      <c r="AX208" s="15" t="s">
        <v>80</v>
      </c>
      <c r="AY208" s="255" t="s">
        <v>120</v>
      </c>
    </row>
    <row r="209" s="2" customFormat="1" ht="21.75" customHeight="1">
      <c r="A209" s="39"/>
      <c r="B209" s="40"/>
      <c r="C209" s="205" t="s">
        <v>291</v>
      </c>
      <c r="D209" s="205" t="s">
        <v>122</v>
      </c>
      <c r="E209" s="206" t="s">
        <v>406</v>
      </c>
      <c r="F209" s="207" t="s">
        <v>407</v>
      </c>
      <c r="G209" s="208" t="s">
        <v>125</v>
      </c>
      <c r="H209" s="209">
        <v>68</v>
      </c>
      <c r="I209" s="210"/>
      <c r="J209" s="211">
        <f>ROUND(I209*H209,2)</f>
        <v>0</v>
      </c>
      <c r="K209" s="207" t="s">
        <v>126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0.0025999999999999999</v>
      </c>
      <c r="R209" s="214">
        <f>Q209*H209</f>
        <v>0.17679999999999999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127</v>
      </c>
      <c r="AT209" s="216" t="s">
        <v>122</v>
      </c>
      <c r="AU209" s="216" t="s">
        <v>83</v>
      </c>
      <c r="AY209" s="18" t="s">
        <v>120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127</v>
      </c>
      <c r="BM209" s="216" t="s">
        <v>408</v>
      </c>
    </row>
    <row r="210" s="2" customFormat="1">
      <c r="A210" s="39"/>
      <c r="B210" s="40"/>
      <c r="C210" s="41"/>
      <c r="D210" s="218" t="s">
        <v>129</v>
      </c>
      <c r="E210" s="41"/>
      <c r="F210" s="219" t="s">
        <v>409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129</v>
      </c>
      <c r="AU210" s="18" t="s">
        <v>83</v>
      </c>
    </row>
    <row r="211" s="14" customFormat="1">
      <c r="A211" s="14"/>
      <c r="B211" s="235"/>
      <c r="C211" s="236"/>
      <c r="D211" s="225" t="s">
        <v>131</v>
      </c>
      <c r="E211" s="237" t="s">
        <v>19</v>
      </c>
      <c r="F211" s="238" t="s">
        <v>388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131</v>
      </c>
      <c r="AU211" s="244" t="s">
        <v>83</v>
      </c>
      <c r="AV211" s="14" t="s">
        <v>80</v>
      </c>
      <c r="AW211" s="14" t="s">
        <v>33</v>
      </c>
      <c r="AX211" s="14" t="s">
        <v>72</v>
      </c>
      <c r="AY211" s="244" t="s">
        <v>120</v>
      </c>
    </row>
    <row r="212" s="13" customFormat="1">
      <c r="A212" s="13"/>
      <c r="B212" s="223"/>
      <c r="C212" s="224"/>
      <c r="D212" s="225" t="s">
        <v>131</v>
      </c>
      <c r="E212" s="226" t="s">
        <v>19</v>
      </c>
      <c r="F212" s="227" t="s">
        <v>638</v>
      </c>
      <c r="G212" s="224"/>
      <c r="H212" s="228">
        <v>15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131</v>
      </c>
      <c r="AU212" s="234" t="s">
        <v>83</v>
      </c>
      <c r="AV212" s="13" t="s">
        <v>83</v>
      </c>
      <c r="AW212" s="13" t="s">
        <v>33</v>
      </c>
      <c r="AX212" s="13" t="s">
        <v>72</v>
      </c>
      <c r="AY212" s="234" t="s">
        <v>120</v>
      </c>
    </row>
    <row r="213" s="13" customFormat="1">
      <c r="A213" s="13"/>
      <c r="B213" s="223"/>
      <c r="C213" s="224"/>
      <c r="D213" s="225" t="s">
        <v>131</v>
      </c>
      <c r="E213" s="226" t="s">
        <v>19</v>
      </c>
      <c r="F213" s="227" t="s">
        <v>639</v>
      </c>
      <c r="G213" s="224"/>
      <c r="H213" s="228">
        <v>1.5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131</v>
      </c>
      <c r="AU213" s="234" t="s">
        <v>83</v>
      </c>
      <c r="AV213" s="13" t="s">
        <v>83</v>
      </c>
      <c r="AW213" s="13" t="s">
        <v>33</v>
      </c>
      <c r="AX213" s="13" t="s">
        <v>72</v>
      </c>
      <c r="AY213" s="234" t="s">
        <v>120</v>
      </c>
    </row>
    <row r="214" s="13" customFormat="1">
      <c r="A214" s="13"/>
      <c r="B214" s="223"/>
      <c r="C214" s="224"/>
      <c r="D214" s="225" t="s">
        <v>131</v>
      </c>
      <c r="E214" s="226" t="s">
        <v>19</v>
      </c>
      <c r="F214" s="227" t="s">
        <v>640</v>
      </c>
      <c r="G214" s="224"/>
      <c r="H214" s="228">
        <v>16.5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131</v>
      </c>
      <c r="AU214" s="234" t="s">
        <v>83</v>
      </c>
      <c r="AV214" s="13" t="s">
        <v>83</v>
      </c>
      <c r="AW214" s="13" t="s">
        <v>33</v>
      </c>
      <c r="AX214" s="13" t="s">
        <v>72</v>
      </c>
      <c r="AY214" s="234" t="s">
        <v>120</v>
      </c>
    </row>
    <row r="215" s="13" customFormat="1">
      <c r="A215" s="13"/>
      <c r="B215" s="223"/>
      <c r="C215" s="224"/>
      <c r="D215" s="225" t="s">
        <v>131</v>
      </c>
      <c r="E215" s="226" t="s">
        <v>19</v>
      </c>
      <c r="F215" s="227" t="s">
        <v>641</v>
      </c>
      <c r="G215" s="224"/>
      <c r="H215" s="228">
        <v>35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131</v>
      </c>
      <c r="AU215" s="234" t="s">
        <v>83</v>
      </c>
      <c r="AV215" s="13" t="s">
        <v>83</v>
      </c>
      <c r="AW215" s="13" t="s">
        <v>33</v>
      </c>
      <c r="AX215" s="13" t="s">
        <v>72</v>
      </c>
      <c r="AY215" s="234" t="s">
        <v>120</v>
      </c>
    </row>
    <row r="216" s="15" customFormat="1">
      <c r="A216" s="15"/>
      <c r="B216" s="245"/>
      <c r="C216" s="246"/>
      <c r="D216" s="225" t="s">
        <v>131</v>
      </c>
      <c r="E216" s="247" t="s">
        <v>19</v>
      </c>
      <c r="F216" s="248" t="s">
        <v>154</v>
      </c>
      <c r="G216" s="246"/>
      <c r="H216" s="249">
        <v>68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5" t="s">
        <v>131</v>
      </c>
      <c r="AU216" s="255" t="s">
        <v>83</v>
      </c>
      <c r="AV216" s="15" t="s">
        <v>127</v>
      </c>
      <c r="AW216" s="15" t="s">
        <v>33</v>
      </c>
      <c r="AX216" s="15" t="s">
        <v>80</v>
      </c>
      <c r="AY216" s="255" t="s">
        <v>120</v>
      </c>
    </row>
    <row r="217" s="2" customFormat="1" ht="24.15" customHeight="1">
      <c r="A217" s="39"/>
      <c r="B217" s="40"/>
      <c r="C217" s="205" t="s">
        <v>305</v>
      </c>
      <c r="D217" s="205" t="s">
        <v>122</v>
      </c>
      <c r="E217" s="206" t="s">
        <v>412</v>
      </c>
      <c r="F217" s="207" t="s">
        <v>413</v>
      </c>
      <c r="G217" s="208" t="s">
        <v>214</v>
      </c>
      <c r="H217" s="209">
        <v>3684</v>
      </c>
      <c r="I217" s="210"/>
      <c r="J217" s="211">
        <f>ROUND(I217*H217,2)</f>
        <v>0</v>
      </c>
      <c r="K217" s="207" t="s">
        <v>126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127</v>
      </c>
      <c r="AT217" s="216" t="s">
        <v>122</v>
      </c>
      <c r="AU217" s="216" t="s">
        <v>83</v>
      </c>
      <c r="AY217" s="18" t="s">
        <v>120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127</v>
      </c>
      <c r="BM217" s="216" t="s">
        <v>414</v>
      </c>
    </row>
    <row r="218" s="2" customFormat="1">
      <c r="A218" s="39"/>
      <c r="B218" s="40"/>
      <c r="C218" s="41"/>
      <c r="D218" s="218" t="s">
        <v>129</v>
      </c>
      <c r="E218" s="41"/>
      <c r="F218" s="219" t="s">
        <v>415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129</v>
      </c>
      <c r="AU218" s="18" t="s">
        <v>83</v>
      </c>
    </row>
    <row r="219" s="14" customFormat="1">
      <c r="A219" s="14"/>
      <c r="B219" s="235"/>
      <c r="C219" s="236"/>
      <c r="D219" s="225" t="s">
        <v>131</v>
      </c>
      <c r="E219" s="237" t="s">
        <v>19</v>
      </c>
      <c r="F219" s="238" t="s">
        <v>642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131</v>
      </c>
      <c r="AU219" s="244" t="s">
        <v>83</v>
      </c>
      <c r="AV219" s="14" t="s">
        <v>80</v>
      </c>
      <c r="AW219" s="14" t="s">
        <v>33</v>
      </c>
      <c r="AX219" s="14" t="s">
        <v>72</v>
      </c>
      <c r="AY219" s="244" t="s">
        <v>120</v>
      </c>
    </row>
    <row r="220" s="13" customFormat="1">
      <c r="A220" s="13"/>
      <c r="B220" s="223"/>
      <c r="C220" s="224"/>
      <c r="D220" s="225" t="s">
        <v>131</v>
      </c>
      <c r="E220" s="226" t="s">
        <v>19</v>
      </c>
      <c r="F220" s="227" t="s">
        <v>643</v>
      </c>
      <c r="G220" s="224"/>
      <c r="H220" s="228">
        <v>882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131</v>
      </c>
      <c r="AU220" s="234" t="s">
        <v>83</v>
      </c>
      <c r="AV220" s="13" t="s">
        <v>83</v>
      </c>
      <c r="AW220" s="13" t="s">
        <v>33</v>
      </c>
      <c r="AX220" s="13" t="s">
        <v>72</v>
      </c>
      <c r="AY220" s="234" t="s">
        <v>120</v>
      </c>
    </row>
    <row r="221" s="13" customFormat="1">
      <c r="A221" s="13"/>
      <c r="B221" s="223"/>
      <c r="C221" s="224"/>
      <c r="D221" s="225" t="s">
        <v>131</v>
      </c>
      <c r="E221" s="226" t="s">
        <v>19</v>
      </c>
      <c r="F221" s="227" t="s">
        <v>644</v>
      </c>
      <c r="G221" s="224"/>
      <c r="H221" s="228">
        <v>539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131</v>
      </c>
      <c r="AU221" s="234" t="s">
        <v>83</v>
      </c>
      <c r="AV221" s="13" t="s">
        <v>83</v>
      </c>
      <c r="AW221" s="13" t="s">
        <v>33</v>
      </c>
      <c r="AX221" s="13" t="s">
        <v>72</v>
      </c>
      <c r="AY221" s="234" t="s">
        <v>120</v>
      </c>
    </row>
    <row r="222" s="13" customFormat="1">
      <c r="A222" s="13"/>
      <c r="B222" s="223"/>
      <c r="C222" s="224"/>
      <c r="D222" s="225" t="s">
        <v>131</v>
      </c>
      <c r="E222" s="226" t="s">
        <v>19</v>
      </c>
      <c r="F222" s="227" t="s">
        <v>645</v>
      </c>
      <c r="G222" s="224"/>
      <c r="H222" s="228">
        <v>291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131</v>
      </c>
      <c r="AU222" s="234" t="s">
        <v>83</v>
      </c>
      <c r="AV222" s="13" t="s">
        <v>83</v>
      </c>
      <c r="AW222" s="13" t="s">
        <v>33</v>
      </c>
      <c r="AX222" s="13" t="s">
        <v>72</v>
      </c>
      <c r="AY222" s="234" t="s">
        <v>120</v>
      </c>
    </row>
    <row r="223" s="13" customFormat="1">
      <c r="A223" s="13"/>
      <c r="B223" s="223"/>
      <c r="C223" s="224"/>
      <c r="D223" s="225" t="s">
        <v>131</v>
      </c>
      <c r="E223" s="226" t="s">
        <v>19</v>
      </c>
      <c r="F223" s="227" t="s">
        <v>646</v>
      </c>
      <c r="G223" s="224"/>
      <c r="H223" s="228">
        <v>1952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131</v>
      </c>
      <c r="AU223" s="234" t="s">
        <v>83</v>
      </c>
      <c r="AV223" s="13" t="s">
        <v>83</v>
      </c>
      <c r="AW223" s="13" t="s">
        <v>33</v>
      </c>
      <c r="AX223" s="13" t="s">
        <v>72</v>
      </c>
      <c r="AY223" s="234" t="s">
        <v>120</v>
      </c>
    </row>
    <row r="224" s="13" customFormat="1">
      <c r="A224" s="13"/>
      <c r="B224" s="223"/>
      <c r="C224" s="224"/>
      <c r="D224" s="225" t="s">
        <v>131</v>
      </c>
      <c r="E224" s="226" t="s">
        <v>19</v>
      </c>
      <c r="F224" s="227" t="s">
        <v>647</v>
      </c>
      <c r="G224" s="224"/>
      <c r="H224" s="228">
        <v>20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131</v>
      </c>
      <c r="AU224" s="234" t="s">
        <v>83</v>
      </c>
      <c r="AV224" s="13" t="s">
        <v>83</v>
      </c>
      <c r="AW224" s="13" t="s">
        <v>33</v>
      </c>
      <c r="AX224" s="13" t="s">
        <v>72</v>
      </c>
      <c r="AY224" s="234" t="s">
        <v>120</v>
      </c>
    </row>
    <row r="225" s="15" customFormat="1">
      <c r="A225" s="15"/>
      <c r="B225" s="245"/>
      <c r="C225" s="246"/>
      <c r="D225" s="225" t="s">
        <v>131</v>
      </c>
      <c r="E225" s="247" t="s">
        <v>19</v>
      </c>
      <c r="F225" s="248" t="s">
        <v>154</v>
      </c>
      <c r="G225" s="246"/>
      <c r="H225" s="249">
        <v>3684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5" t="s">
        <v>131</v>
      </c>
      <c r="AU225" s="255" t="s">
        <v>83</v>
      </c>
      <c r="AV225" s="15" t="s">
        <v>127</v>
      </c>
      <c r="AW225" s="15" t="s">
        <v>33</v>
      </c>
      <c r="AX225" s="15" t="s">
        <v>80</v>
      </c>
      <c r="AY225" s="255" t="s">
        <v>120</v>
      </c>
    </row>
    <row r="226" s="2" customFormat="1" ht="24.15" customHeight="1">
      <c r="A226" s="39"/>
      <c r="B226" s="40"/>
      <c r="C226" s="205" t="s">
        <v>312</v>
      </c>
      <c r="D226" s="205" t="s">
        <v>122</v>
      </c>
      <c r="E226" s="206" t="s">
        <v>418</v>
      </c>
      <c r="F226" s="207" t="s">
        <v>419</v>
      </c>
      <c r="G226" s="208" t="s">
        <v>125</v>
      </c>
      <c r="H226" s="209">
        <v>68</v>
      </c>
      <c r="I226" s="210"/>
      <c r="J226" s="211">
        <f>ROUND(I226*H226,2)</f>
        <v>0</v>
      </c>
      <c r="K226" s="207" t="s">
        <v>126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1.0000000000000001E-05</v>
      </c>
      <c r="R226" s="214">
        <f>Q226*H226</f>
        <v>0.00068000000000000005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127</v>
      </c>
      <c r="AT226" s="216" t="s">
        <v>122</v>
      </c>
      <c r="AU226" s="216" t="s">
        <v>83</v>
      </c>
      <c r="AY226" s="18" t="s">
        <v>120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127</v>
      </c>
      <c r="BM226" s="216" t="s">
        <v>420</v>
      </c>
    </row>
    <row r="227" s="2" customFormat="1">
      <c r="A227" s="39"/>
      <c r="B227" s="40"/>
      <c r="C227" s="41"/>
      <c r="D227" s="218" t="s">
        <v>129</v>
      </c>
      <c r="E227" s="41"/>
      <c r="F227" s="219" t="s">
        <v>421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83</v>
      </c>
    </row>
    <row r="228" s="2" customFormat="1" ht="24.15" customHeight="1">
      <c r="A228" s="39"/>
      <c r="B228" s="40"/>
      <c r="C228" s="205" t="s">
        <v>319</v>
      </c>
      <c r="D228" s="205" t="s">
        <v>122</v>
      </c>
      <c r="E228" s="206" t="s">
        <v>423</v>
      </c>
      <c r="F228" s="207" t="s">
        <v>424</v>
      </c>
      <c r="G228" s="208" t="s">
        <v>125</v>
      </c>
      <c r="H228" s="209">
        <v>1770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0.0038800000000000002</v>
      </c>
      <c r="R228" s="214">
        <f>Q228*H228</f>
        <v>6.8676000000000004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127</v>
      </c>
      <c r="AT228" s="216" t="s">
        <v>122</v>
      </c>
      <c r="AU228" s="216" t="s">
        <v>83</v>
      </c>
      <c r="AY228" s="18" t="s">
        <v>120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127</v>
      </c>
      <c r="BM228" s="216" t="s">
        <v>425</v>
      </c>
    </row>
    <row r="229" s="14" customFormat="1">
      <c r="A229" s="14"/>
      <c r="B229" s="235"/>
      <c r="C229" s="236"/>
      <c r="D229" s="225" t="s">
        <v>131</v>
      </c>
      <c r="E229" s="237" t="s">
        <v>19</v>
      </c>
      <c r="F229" s="238" t="s">
        <v>594</v>
      </c>
      <c r="G229" s="236"/>
      <c r="H229" s="237" t="s">
        <v>19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131</v>
      </c>
      <c r="AU229" s="244" t="s">
        <v>83</v>
      </c>
      <c r="AV229" s="14" t="s">
        <v>80</v>
      </c>
      <c r="AW229" s="14" t="s">
        <v>33</v>
      </c>
      <c r="AX229" s="14" t="s">
        <v>72</v>
      </c>
      <c r="AY229" s="244" t="s">
        <v>120</v>
      </c>
    </row>
    <row r="230" s="13" customFormat="1">
      <c r="A230" s="13"/>
      <c r="B230" s="223"/>
      <c r="C230" s="224"/>
      <c r="D230" s="225" t="s">
        <v>131</v>
      </c>
      <c r="E230" s="226" t="s">
        <v>19</v>
      </c>
      <c r="F230" s="227" t="s">
        <v>595</v>
      </c>
      <c r="G230" s="224"/>
      <c r="H230" s="228">
        <v>320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131</v>
      </c>
      <c r="AU230" s="234" t="s">
        <v>83</v>
      </c>
      <c r="AV230" s="13" t="s">
        <v>83</v>
      </c>
      <c r="AW230" s="13" t="s">
        <v>33</v>
      </c>
      <c r="AX230" s="13" t="s">
        <v>72</v>
      </c>
      <c r="AY230" s="234" t="s">
        <v>120</v>
      </c>
    </row>
    <row r="231" s="14" customFormat="1">
      <c r="A231" s="14"/>
      <c r="B231" s="235"/>
      <c r="C231" s="236"/>
      <c r="D231" s="225" t="s">
        <v>131</v>
      </c>
      <c r="E231" s="237" t="s">
        <v>19</v>
      </c>
      <c r="F231" s="238" t="s">
        <v>461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131</v>
      </c>
      <c r="AU231" s="244" t="s">
        <v>83</v>
      </c>
      <c r="AV231" s="14" t="s">
        <v>80</v>
      </c>
      <c r="AW231" s="14" t="s">
        <v>33</v>
      </c>
      <c r="AX231" s="14" t="s">
        <v>72</v>
      </c>
      <c r="AY231" s="244" t="s">
        <v>120</v>
      </c>
    </row>
    <row r="232" s="14" customFormat="1">
      <c r="A232" s="14"/>
      <c r="B232" s="235"/>
      <c r="C232" s="236"/>
      <c r="D232" s="225" t="s">
        <v>131</v>
      </c>
      <c r="E232" s="237" t="s">
        <v>19</v>
      </c>
      <c r="F232" s="238" t="s">
        <v>143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131</v>
      </c>
      <c r="AU232" s="244" t="s">
        <v>83</v>
      </c>
      <c r="AV232" s="14" t="s">
        <v>80</v>
      </c>
      <c r="AW232" s="14" t="s">
        <v>33</v>
      </c>
      <c r="AX232" s="14" t="s">
        <v>72</v>
      </c>
      <c r="AY232" s="244" t="s">
        <v>120</v>
      </c>
    </row>
    <row r="233" s="13" customFormat="1">
      <c r="A233" s="13"/>
      <c r="B233" s="223"/>
      <c r="C233" s="224"/>
      <c r="D233" s="225" t="s">
        <v>131</v>
      </c>
      <c r="E233" s="226" t="s">
        <v>19</v>
      </c>
      <c r="F233" s="227" t="s">
        <v>573</v>
      </c>
      <c r="G233" s="224"/>
      <c r="H233" s="228">
        <v>1450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131</v>
      </c>
      <c r="AU233" s="234" t="s">
        <v>83</v>
      </c>
      <c r="AV233" s="13" t="s">
        <v>83</v>
      </c>
      <c r="AW233" s="13" t="s">
        <v>33</v>
      </c>
      <c r="AX233" s="13" t="s">
        <v>72</v>
      </c>
      <c r="AY233" s="234" t="s">
        <v>120</v>
      </c>
    </row>
    <row r="234" s="14" customFormat="1">
      <c r="A234" s="14"/>
      <c r="B234" s="235"/>
      <c r="C234" s="236"/>
      <c r="D234" s="225" t="s">
        <v>131</v>
      </c>
      <c r="E234" s="237" t="s">
        <v>19</v>
      </c>
      <c r="F234" s="238" t="s">
        <v>145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131</v>
      </c>
      <c r="AU234" s="244" t="s">
        <v>83</v>
      </c>
      <c r="AV234" s="14" t="s">
        <v>80</v>
      </c>
      <c r="AW234" s="14" t="s">
        <v>33</v>
      </c>
      <c r="AX234" s="14" t="s">
        <v>72</v>
      </c>
      <c r="AY234" s="244" t="s">
        <v>120</v>
      </c>
    </row>
    <row r="235" s="15" customFormat="1">
      <c r="A235" s="15"/>
      <c r="B235" s="245"/>
      <c r="C235" s="246"/>
      <c r="D235" s="225" t="s">
        <v>131</v>
      </c>
      <c r="E235" s="247" t="s">
        <v>19</v>
      </c>
      <c r="F235" s="248" t="s">
        <v>154</v>
      </c>
      <c r="G235" s="246"/>
      <c r="H235" s="249">
        <v>1770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5" t="s">
        <v>131</v>
      </c>
      <c r="AU235" s="255" t="s">
        <v>83</v>
      </c>
      <c r="AV235" s="15" t="s">
        <v>127</v>
      </c>
      <c r="AW235" s="15" t="s">
        <v>33</v>
      </c>
      <c r="AX235" s="15" t="s">
        <v>80</v>
      </c>
      <c r="AY235" s="255" t="s">
        <v>120</v>
      </c>
    </row>
    <row r="236" s="2" customFormat="1" ht="24.15" customHeight="1">
      <c r="A236" s="39"/>
      <c r="B236" s="40"/>
      <c r="C236" s="205" t="s">
        <v>326</v>
      </c>
      <c r="D236" s="205" t="s">
        <v>122</v>
      </c>
      <c r="E236" s="206" t="s">
        <v>428</v>
      </c>
      <c r="F236" s="207" t="s">
        <v>429</v>
      </c>
      <c r="G236" s="208" t="s">
        <v>214</v>
      </c>
      <c r="H236" s="209">
        <v>370</v>
      </c>
      <c r="I236" s="210"/>
      <c r="J236" s="211">
        <f>ROUND(I236*H236,2)</f>
        <v>0</v>
      </c>
      <c r="K236" s="207" t="s">
        <v>126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127</v>
      </c>
      <c r="AT236" s="216" t="s">
        <v>122</v>
      </c>
      <c r="AU236" s="216" t="s">
        <v>83</v>
      </c>
      <c r="AY236" s="18" t="s">
        <v>120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127</v>
      </c>
      <c r="BM236" s="216" t="s">
        <v>430</v>
      </c>
    </row>
    <row r="237" s="2" customFormat="1">
      <c r="A237" s="39"/>
      <c r="B237" s="40"/>
      <c r="C237" s="41"/>
      <c r="D237" s="218" t="s">
        <v>129</v>
      </c>
      <c r="E237" s="41"/>
      <c r="F237" s="219" t="s">
        <v>431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129</v>
      </c>
      <c r="AU237" s="18" t="s">
        <v>83</v>
      </c>
    </row>
    <row r="238" s="14" customFormat="1">
      <c r="A238" s="14"/>
      <c r="B238" s="235"/>
      <c r="C238" s="236"/>
      <c r="D238" s="225" t="s">
        <v>131</v>
      </c>
      <c r="E238" s="237" t="s">
        <v>19</v>
      </c>
      <c r="F238" s="238" t="s">
        <v>432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131</v>
      </c>
      <c r="AU238" s="244" t="s">
        <v>83</v>
      </c>
      <c r="AV238" s="14" t="s">
        <v>80</v>
      </c>
      <c r="AW238" s="14" t="s">
        <v>33</v>
      </c>
      <c r="AX238" s="14" t="s">
        <v>72</v>
      </c>
      <c r="AY238" s="244" t="s">
        <v>120</v>
      </c>
    </row>
    <row r="239" s="14" customFormat="1">
      <c r="A239" s="14"/>
      <c r="B239" s="235"/>
      <c r="C239" s="236"/>
      <c r="D239" s="225" t="s">
        <v>131</v>
      </c>
      <c r="E239" s="237" t="s">
        <v>19</v>
      </c>
      <c r="F239" s="238" t="s">
        <v>150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131</v>
      </c>
      <c r="AU239" s="244" t="s">
        <v>83</v>
      </c>
      <c r="AV239" s="14" t="s">
        <v>80</v>
      </c>
      <c r="AW239" s="14" t="s">
        <v>33</v>
      </c>
      <c r="AX239" s="14" t="s">
        <v>72</v>
      </c>
      <c r="AY239" s="244" t="s">
        <v>120</v>
      </c>
    </row>
    <row r="240" s="13" customFormat="1">
      <c r="A240" s="13"/>
      <c r="B240" s="223"/>
      <c r="C240" s="224"/>
      <c r="D240" s="225" t="s">
        <v>131</v>
      </c>
      <c r="E240" s="226" t="s">
        <v>19</v>
      </c>
      <c r="F240" s="227" t="s">
        <v>648</v>
      </c>
      <c r="G240" s="224"/>
      <c r="H240" s="228">
        <v>7.5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131</v>
      </c>
      <c r="AU240" s="234" t="s">
        <v>83</v>
      </c>
      <c r="AV240" s="13" t="s">
        <v>83</v>
      </c>
      <c r="AW240" s="13" t="s">
        <v>33</v>
      </c>
      <c r="AX240" s="13" t="s">
        <v>72</v>
      </c>
      <c r="AY240" s="234" t="s">
        <v>120</v>
      </c>
    </row>
    <row r="241" s="13" customFormat="1">
      <c r="A241" s="13"/>
      <c r="B241" s="223"/>
      <c r="C241" s="224"/>
      <c r="D241" s="225" t="s">
        <v>131</v>
      </c>
      <c r="E241" s="226" t="s">
        <v>19</v>
      </c>
      <c r="F241" s="227" t="s">
        <v>649</v>
      </c>
      <c r="G241" s="224"/>
      <c r="H241" s="228">
        <v>7.5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131</v>
      </c>
      <c r="AU241" s="234" t="s">
        <v>83</v>
      </c>
      <c r="AV241" s="13" t="s">
        <v>83</v>
      </c>
      <c r="AW241" s="13" t="s">
        <v>33</v>
      </c>
      <c r="AX241" s="13" t="s">
        <v>72</v>
      </c>
      <c r="AY241" s="234" t="s">
        <v>120</v>
      </c>
    </row>
    <row r="242" s="13" customFormat="1">
      <c r="A242" s="13"/>
      <c r="B242" s="223"/>
      <c r="C242" s="224"/>
      <c r="D242" s="225" t="s">
        <v>131</v>
      </c>
      <c r="E242" s="226" t="s">
        <v>19</v>
      </c>
      <c r="F242" s="227" t="s">
        <v>650</v>
      </c>
      <c r="G242" s="224"/>
      <c r="H242" s="228">
        <v>355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131</v>
      </c>
      <c r="AU242" s="234" t="s">
        <v>83</v>
      </c>
      <c r="AV242" s="13" t="s">
        <v>83</v>
      </c>
      <c r="AW242" s="13" t="s">
        <v>33</v>
      </c>
      <c r="AX242" s="13" t="s">
        <v>72</v>
      </c>
      <c r="AY242" s="234" t="s">
        <v>120</v>
      </c>
    </row>
    <row r="243" s="15" customFormat="1">
      <c r="A243" s="15"/>
      <c r="B243" s="245"/>
      <c r="C243" s="246"/>
      <c r="D243" s="225" t="s">
        <v>131</v>
      </c>
      <c r="E243" s="247" t="s">
        <v>19</v>
      </c>
      <c r="F243" s="248" t="s">
        <v>154</v>
      </c>
      <c r="G243" s="246"/>
      <c r="H243" s="249">
        <v>370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5" t="s">
        <v>131</v>
      </c>
      <c r="AU243" s="255" t="s">
        <v>83</v>
      </c>
      <c r="AV243" s="15" t="s">
        <v>127</v>
      </c>
      <c r="AW243" s="15" t="s">
        <v>33</v>
      </c>
      <c r="AX243" s="15" t="s">
        <v>80</v>
      </c>
      <c r="AY243" s="255" t="s">
        <v>120</v>
      </c>
    </row>
    <row r="244" s="2" customFormat="1" ht="33" customHeight="1">
      <c r="A244" s="39"/>
      <c r="B244" s="40"/>
      <c r="C244" s="205" t="s">
        <v>336</v>
      </c>
      <c r="D244" s="205" t="s">
        <v>122</v>
      </c>
      <c r="E244" s="206" t="s">
        <v>437</v>
      </c>
      <c r="F244" s="207" t="s">
        <v>438</v>
      </c>
      <c r="G244" s="208" t="s">
        <v>214</v>
      </c>
      <c r="H244" s="209">
        <v>370</v>
      </c>
      <c r="I244" s="210"/>
      <c r="J244" s="211">
        <f>ROUND(I244*H244,2)</f>
        <v>0</v>
      </c>
      <c r="K244" s="207" t="s">
        <v>126</v>
      </c>
      <c r="L244" s="45"/>
      <c r="M244" s="212" t="s">
        <v>19</v>
      </c>
      <c r="N244" s="213" t="s">
        <v>43</v>
      </c>
      <c r="O244" s="85"/>
      <c r="P244" s="214">
        <f>O244*H244</f>
        <v>0</v>
      </c>
      <c r="Q244" s="214">
        <v>0.00060999999999999997</v>
      </c>
      <c r="R244" s="214">
        <f>Q244*H244</f>
        <v>0.22569999999999998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127</v>
      </c>
      <c r="AT244" s="216" t="s">
        <v>122</v>
      </c>
      <c r="AU244" s="216" t="s">
        <v>83</v>
      </c>
      <c r="AY244" s="18" t="s">
        <v>120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127</v>
      </c>
      <c r="BM244" s="216" t="s">
        <v>439</v>
      </c>
    </row>
    <row r="245" s="2" customFormat="1">
      <c r="A245" s="39"/>
      <c r="B245" s="40"/>
      <c r="C245" s="41"/>
      <c r="D245" s="218" t="s">
        <v>129</v>
      </c>
      <c r="E245" s="41"/>
      <c r="F245" s="219" t="s">
        <v>440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129</v>
      </c>
      <c r="AU245" s="18" t="s">
        <v>83</v>
      </c>
    </row>
    <row r="246" s="14" customFormat="1">
      <c r="A246" s="14"/>
      <c r="B246" s="235"/>
      <c r="C246" s="236"/>
      <c r="D246" s="225" t="s">
        <v>131</v>
      </c>
      <c r="E246" s="237" t="s">
        <v>19</v>
      </c>
      <c r="F246" s="238" t="s">
        <v>432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131</v>
      </c>
      <c r="AU246" s="244" t="s">
        <v>83</v>
      </c>
      <c r="AV246" s="14" t="s">
        <v>80</v>
      </c>
      <c r="AW246" s="14" t="s">
        <v>33</v>
      </c>
      <c r="AX246" s="14" t="s">
        <v>72</v>
      </c>
      <c r="AY246" s="244" t="s">
        <v>120</v>
      </c>
    </row>
    <row r="247" s="14" customFormat="1">
      <c r="A247" s="14"/>
      <c r="B247" s="235"/>
      <c r="C247" s="236"/>
      <c r="D247" s="225" t="s">
        <v>131</v>
      </c>
      <c r="E247" s="237" t="s">
        <v>19</v>
      </c>
      <c r="F247" s="238" t="s">
        <v>150</v>
      </c>
      <c r="G247" s="236"/>
      <c r="H247" s="237" t="s">
        <v>19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131</v>
      </c>
      <c r="AU247" s="244" t="s">
        <v>83</v>
      </c>
      <c r="AV247" s="14" t="s">
        <v>80</v>
      </c>
      <c r="AW247" s="14" t="s">
        <v>33</v>
      </c>
      <c r="AX247" s="14" t="s">
        <v>72</v>
      </c>
      <c r="AY247" s="244" t="s">
        <v>120</v>
      </c>
    </row>
    <row r="248" s="13" customFormat="1">
      <c r="A248" s="13"/>
      <c r="B248" s="223"/>
      <c r="C248" s="224"/>
      <c r="D248" s="225" t="s">
        <v>131</v>
      </c>
      <c r="E248" s="226" t="s">
        <v>19</v>
      </c>
      <c r="F248" s="227" t="s">
        <v>648</v>
      </c>
      <c r="G248" s="224"/>
      <c r="H248" s="228">
        <v>7.5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131</v>
      </c>
      <c r="AU248" s="234" t="s">
        <v>83</v>
      </c>
      <c r="AV248" s="13" t="s">
        <v>83</v>
      </c>
      <c r="AW248" s="13" t="s">
        <v>33</v>
      </c>
      <c r="AX248" s="13" t="s">
        <v>72</v>
      </c>
      <c r="AY248" s="234" t="s">
        <v>120</v>
      </c>
    </row>
    <row r="249" s="13" customFormat="1">
      <c r="A249" s="13"/>
      <c r="B249" s="223"/>
      <c r="C249" s="224"/>
      <c r="D249" s="225" t="s">
        <v>131</v>
      </c>
      <c r="E249" s="226" t="s">
        <v>19</v>
      </c>
      <c r="F249" s="227" t="s">
        <v>649</v>
      </c>
      <c r="G249" s="224"/>
      <c r="H249" s="228">
        <v>7.5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131</v>
      </c>
      <c r="AU249" s="234" t="s">
        <v>83</v>
      </c>
      <c r="AV249" s="13" t="s">
        <v>83</v>
      </c>
      <c r="AW249" s="13" t="s">
        <v>33</v>
      </c>
      <c r="AX249" s="13" t="s">
        <v>72</v>
      </c>
      <c r="AY249" s="234" t="s">
        <v>120</v>
      </c>
    </row>
    <row r="250" s="13" customFormat="1">
      <c r="A250" s="13"/>
      <c r="B250" s="223"/>
      <c r="C250" s="224"/>
      <c r="D250" s="225" t="s">
        <v>131</v>
      </c>
      <c r="E250" s="226" t="s">
        <v>19</v>
      </c>
      <c r="F250" s="227" t="s">
        <v>650</v>
      </c>
      <c r="G250" s="224"/>
      <c r="H250" s="228">
        <v>355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131</v>
      </c>
      <c r="AU250" s="234" t="s">
        <v>83</v>
      </c>
      <c r="AV250" s="13" t="s">
        <v>83</v>
      </c>
      <c r="AW250" s="13" t="s">
        <v>33</v>
      </c>
      <c r="AX250" s="13" t="s">
        <v>72</v>
      </c>
      <c r="AY250" s="234" t="s">
        <v>120</v>
      </c>
    </row>
    <row r="251" s="15" customFormat="1">
      <c r="A251" s="15"/>
      <c r="B251" s="245"/>
      <c r="C251" s="246"/>
      <c r="D251" s="225" t="s">
        <v>131</v>
      </c>
      <c r="E251" s="247" t="s">
        <v>19</v>
      </c>
      <c r="F251" s="248" t="s">
        <v>154</v>
      </c>
      <c r="G251" s="246"/>
      <c r="H251" s="249">
        <v>370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5" t="s">
        <v>131</v>
      </c>
      <c r="AU251" s="255" t="s">
        <v>83</v>
      </c>
      <c r="AV251" s="15" t="s">
        <v>127</v>
      </c>
      <c r="AW251" s="15" t="s">
        <v>33</v>
      </c>
      <c r="AX251" s="15" t="s">
        <v>80</v>
      </c>
      <c r="AY251" s="255" t="s">
        <v>120</v>
      </c>
    </row>
    <row r="252" s="2" customFormat="1" ht="16.5" customHeight="1">
      <c r="A252" s="39"/>
      <c r="B252" s="40"/>
      <c r="C252" s="205" t="s">
        <v>341</v>
      </c>
      <c r="D252" s="205" t="s">
        <v>122</v>
      </c>
      <c r="E252" s="206" t="s">
        <v>442</v>
      </c>
      <c r="F252" s="207" t="s">
        <v>443</v>
      </c>
      <c r="G252" s="208" t="s">
        <v>214</v>
      </c>
      <c r="H252" s="209">
        <v>690</v>
      </c>
      <c r="I252" s="210"/>
      <c r="J252" s="211">
        <f>ROUND(I252*H252,2)</f>
        <v>0</v>
      </c>
      <c r="K252" s="207" t="s">
        <v>126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127</v>
      </c>
      <c r="AT252" s="216" t="s">
        <v>122</v>
      </c>
      <c r="AU252" s="216" t="s">
        <v>83</v>
      </c>
      <c r="AY252" s="18" t="s">
        <v>120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127</v>
      </c>
      <c r="BM252" s="216" t="s">
        <v>444</v>
      </c>
    </row>
    <row r="253" s="2" customFormat="1">
      <c r="A253" s="39"/>
      <c r="B253" s="40"/>
      <c r="C253" s="41"/>
      <c r="D253" s="218" t="s">
        <v>129</v>
      </c>
      <c r="E253" s="41"/>
      <c r="F253" s="219" t="s">
        <v>445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83</v>
      </c>
    </row>
    <row r="254" s="14" customFormat="1">
      <c r="A254" s="14"/>
      <c r="B254" s="235"/>
      <c r="C254" s="236"/>
      <c r="D254" s="225" t="s">
        <v>131</v>
      </c>
      <c r="E254" s="237" t="s">
        <v>19</v>
      </c>
      <c r="F254" s="238" t="s">
        <v>432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131</v>
      </c>
      <c r="AU254" s="244" t="s">
        <v>83</v>
      </c>
      <c r="AV254" s="14" t="s">
        <v>80</v>
      </c>
      <c r="AW254" s="14" t="s">
        <v>33</v>
      </c>
      <c r="AX254" s="14" t="s">
        <v>72</v>
      </c>
      <c r="AY254" s="244" t="s">
        <v>120</v>
      </c>
    </row>
    <row r="255" s="14" customFormat="1">
      <c r="A255" s="14"/>
      <c r="B255" s="235"/>
      <c r="C255" s="236"/>
      <c r="D255" s="225" t="s">
        <v>131</v>
      </c>
      <c r="E255" s="237" t="s">
        <v>19</v>
      </c>
      <c r="F255" s="238" t="s">
        <v>150</v>
      </c>
      <c r="G255" s="236"/>
      <c r="H255" s="237" t="s">
        <v>19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131</v>
      </c>
      <c r="AU255" s="244" t="s">
        <v>83</v>
      </c>
      <c r="AV255" s="14" t="s">
        <v>80</v>
      </c>
      <c r="AW255" s="14" t="s">
        <v>33</v>
      </c>
      <c r="AX255" s="14" t="s">
        <v>72</v>
      </c>
      <c r="AY255" s="244" t="s">
        <v>120</v>
      </c>
    </row>
    <row r="256" s="13" customFormat="1">
      <c r="A256" s="13"/>
      <c r="B256" s="223"/>
      <c r="C256" s="224"/>
      <c r="D256" s="225" t="s">
        <v>131</v>
      </c>
      <c r="E256" s="226" t="s">
        <v>19</v>
      </c>
      <c r="F256" s="227" t="s">
        <v>648</v>
      </c>
      <c r="G256" s="224"/>
      <c r="H256" s="228">
        <v>7.5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131</v>
      </c>
      <c r="AU256" s="234" t="s">
        <v>83</v>
      </c>
      <c r="AV256" s="13" t="s">
        <v>83</v>
      </c>
      <c r="AW256" s="13" t="s">
        <v>33</v>
      </c>
      <c r="AX256" s="13" t="s">
        <v>72</v>
      </c>
      <c r="AY256" s="234" t="s">
        <v>120</v>
      </c>
    </row>
    <row r="257" s="13" customFormat="1">
      <c r="A257" s="13"/>
      <c r="B257" s="223"/>
      <c r="C257" s="224"/>
      <c r="D257" s="225" t="s">
        <v>131</v>
      </c>
      <c r="E257" s="226" t="s">
        <v>19</v>
      </c>
      <c r="F257" s="227" t="s">
        <v>649</v>
      </c>
      <c r="G257" s="224"/>
      <c r="H257" s="228">
        <v>7.5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131</v>
      </c>
      <c r="AU257" s="234" t="s">
        <v>83</v>
      </c>
      <c r="AV257" s="13" t="s">
        <v>83</v>
      </c>
      <c r="AW257" s="13" t="s">
        <v>33</v>
      </c>
      <c r="AX257" s="13" t="s">
        <v>72</v>
      </c>
      <c r="AY257" s="234" t="s">
        <v>120</v>
      </c>
    </row>
    <row r="258" s="13" customFormat="1">
      <c r="A258" s="13"/>
      <c r="B258" s="223"/>
      <c r="C258" s="224"/>
      <c r="D258" s="225" t="s">
        <v>131</v>
      </c>
      <c r="E258" s="226" t="s">
        <v>19</v>
      </c>
      <c r="F258" s="227" t="s">
        <v>650</v>
      </c>
      <c r="G258" s="224"/>
      <c r="H258" s="228">
        <v>355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131</v>
      </c>
      <c r="AU258" s="234" t="s">
        <v>83</v>
      </c>
      <c r="AV258" s="13" t="s">
        <v>83</v>
      </c>
      <c r="AW258" s="13" t="s">
        <v>33</v>
      </c>
      <c r="AX258" s="13" t="s">
        <v>72</v>
      </c>
      <c r="AY258" s="234" t="s">
        <v>120</v>
      </c>
    </row>
    <row r="259" s="14" customFormat="1">
      <c r="A259" s="14"/>
      <c r="B259" s="235"/>
      <c r="C259" s="236"/>
      <c r="D259" s="225" t="s">
        <v>131</v>
      </c>
      <c r="E259" s="237" t="s">
        <v>19</v>
      </c>
      <c r="F259" s="238" t="s">
        <v>594</v>
      </c>
      <c r="G259" s="236"/>
      <c r="H259" s="237" t="s">
        <v>19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131</v>
      </c>
      <c r="AU259" s="244" t="s">
        <v>83</v>
      </c>
      <c r="AV259" s="14" t="s">
        <v>80</v>
      </c>
      <c r="AW259" s="14" t="s">
        <v>33</v>
      </c>
      <c r="AX259" s="14" t="s">
        <v>72</v>
      </c>
      <c r="AY259" s="244" t="s">
        <v>120</v>
      </c>
    </row>
    <row r="260" s="13" customFormat="1">
      <c r="A260" s="13"/>
      <c r="B260" s="223"/>
      <c r="C260" s="224"/>
      <c r="D260" s="225" t="s">
        <v>131</v>
      </c>
      <c r="E260" s="226" t="s">
        <v>19</v>
      </c>
      <c r="F260" s="227" t="s">
        <v>651</v>
      </c>
      <c r="G260" s="224"/>
      <c r="H260" s="228">
        <v>320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131</v>
      </c>
      <c r="AU260" s="234" t="s">
        <v>83</v>
      </c>
      <c r="AV260" s="13" t="s">
        <v>83</v>
      </c>
      <c r="AW260" s="13" t="s">
        <v>33</v>
      </c>
      <c r="AX260" s="13" t="s">
        <v>72</v>
      </c>
      <c r="AY260" s="234" t="s">
        <v>120</v>
      </c>
    </row>
    <row r="261" s="15" customFormat="1">
      <c r="A261" s="15"/>
      <c r="B261" s="245"/>
      <c r="C261" s="246"/>
      <c r="D261" s="225" t="s">
        <v>131</v>
      </c>
      <c r="E261" s="247" t="s">
        <v>19</v>
      </c>
      <c r="F261" s="248" t="s">
        <v>154</v>
      </c>
      <c r="G261" s="246"/>
      <c r="H261" s="249">
        <v>690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5" t="s">
        <v>131</v>
      </c>
      <c r="AU261" s="255" t="s">
        <v>83</v>
      </c>
      <c r="AV261" s="15" t="s">
        <v>127</v>
      </c>
      <c r="AW261" s="15" t="s">
        <v>33</v>
      </c>
      <c r="AX261" s="15" t="s">
        <v>80</v>
      </c>
      <c r="AY261" s="255" t="s">
        <v>120</v>
      </c>
    </row>
    <row r="262" s="2" customFormat="1" ht="16.5" customHeight="1">
      <c r="A262" s="39"/>
      <c r="B262" s="40"/>
      <c r="C262" s="205" t="s">
        <v>345</v>
      </c>
      <c r="D262" s="205" t="s">
        <v>122</v>
      </c>
      <c r="E262" s="206" t="s">
        <v>447</v>
      </c>
      <c r="F262" s="207" t="s">
        <v>448</v>
      </c>
      <c r="G262" s="208" t="s">
        <v>125</v>
      </c>
      <c r="H262" s="209">
        <v>20</v>
      </c>
      <c r="I262" s="210"/>
      <c r="J262" s="211">
        <f>ROUND(I262*H262,2)</f>
        <v>0</v>
      </c>
      <c r="K262" s="207" t="s">
        <v>126</v>
      </c>
      <c r="L262" s="45"/>
      <c r="M262" s="212" t="s">
        <v>19</v>
      </c>
      <c r="N262" s="213" t="s">
        <v>43</v>
      </c>
      <c r="O262" s="85"/>
      <c r="P262" s="214">
        <f>O262*H262</f>
        <v>0</v>
      </c>
      <c r="Q262" s="214">
        <v>0</v>
      </c>
      <c r="R262" s="214">
        <f>Q262*H262</f>
        <v>0</v>
      </c>
      <c r="S262" s="214">
        <v>0.00069999999999999999</v>
      </c>
      <c r="T262" s="215">
        <f>S262*H262</f>
        <v>0.014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127</v>
      </c>
      <c r="AT262" s="216" t="s">
        <v>122</v>
      </c>
      <c r="AU262" s="216" t="s">
        <v>83</v>
      </c>
      <c r="AY262" s="18" t="s">
        <v>120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127</v>
      </c>
      <c r="BM262" s="216" t="s">
        <v>652</v>
      </c>
    </row>
    <row r="263" s="2" customFormat="1">
      <c r="A263" s="39"/>
      <c r="B263" s="40"/>
      <c r="C263" s="41"/>
      <c r="D263" s="218" t="s">
        <v>129</v>
      </c>
      <c r="E263" s="41"/>
      <c r="F263" s="219" t="s">
        <v>450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129</v>
      </c>
      <c r="AU263" s="18" t="s">
        <v>83</v>
      </c>
    </row>
    <row r="264" s="13" customFormat="1">
      <c r="A264" s="13"/>
      <c r="B264" s="223"/>
      <c r="C264" s="224"/>
      <c r="D264" s="225" t="s">
        <v>131</v>
      </c>
      <c r="E264" s="226" t="s">
        <v>19</v>
      </c>
      <c r="F264" s="227" t="s">
        <v>653</v>
      </c>
      <c r="G264" s="224"/>
      <c r="H264" s="228">
        <v>20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131</v>
      </c>
      <c r="AU264" s="234" t="s">
        <v>83</v>
      </c>
      <c r="AV264" s="13" t="s">
        <v>83</v>
      </c>
      <c r="AW264" s="13" t="s">
        <v>33</v>
      </c>
      <c r="AX264" s="13" t="s">
        <v>80</v>
      </c>
      <c r="AY264" s="234" t="s">
        <v>120</v>
      </c>
    </row>
    <row r="265" s="2" customFormat="1" ht="21.75" customHeight="1">
      <c r="A265" s="39"/>
      <c r="B265" s="40"/>
      <c r="C265" s="205" t="s">
        <v>349</v>
      </c>
      <c r="D265" s="205" t="s">
        <v>122</v>
      </c>
      <c r="E265" s="206" t="s">
        <v>463</v>
      </c>
      <c r="F265" s="207" t="s">
        <v>464</v>
      </c>
      <c r="G265" s="208" t="s">
        <v>125</v>
      </c>
      <c r="H265" s="209">
        <v>10010</v>
      </c>
      <c r="I265" s="210"/>
      <c r="J265" s="211">
        <f>ROUND(I265*H265,2)</f>
        <v>0</v>
      </c>
      <c r="K265" s="207" t="s">
        <v>126</v>
      </c>
      <c r="L265" s="45"/>
      <c r="M265" s="212" t="s">
        <v>19</v>
      </c>
      <c r="N265" s="213" t="s">
        <v>43</v>
      </c>
      <c r="O265" s="85"/>
      <c r="P265" s="214">
        <f>O265*H265</f>
        <v>0</v>
      </c>
      <c r="Q265" s="214">
        <v>0</v>
      </c>
      <c r="R265" s="214">
        <f>Q265*H265</f>
        <v>0</v>
      </c>
      <c r="S265" s="214">
        <v>0.01</v>
      </c>
      <c r="T265" s="215">
        <f>S265*H265</f>
        <v>100.10000000000001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127</v>
      </c>
      <c r="AT265" s="216" t="s">
        <v>122</v>
      </c>
      <c r="AU265" s="216" t="s">
        <v>83</v>
      </c>
      <c r="AY265" s="18" t="s">
        <v>120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80</v>
      </c>
      <c r="BK265" s="217">
        <f>ROUND(I265*H265,2)</f>
        <v>0</v>
      </c>
      <c r="BL265" s="18" t="s">
        <v>127</v>
      </c>
      <c r="BM265" s="216" t="s">
        <v>465</v>
      </c>
    </row>
    <row r="266" s="2" customFormat="1">
      <c r="A266" s="39"/>
      <c r="B266" s="40"/>
      <c r="C266" s="41"/>
      <c r="D266" s="218" t="s">
        <v>129</v>
      </c>
      <c r="E266" s="41"/>
      <c r="F266" s="219" t="s">
        <v>466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129</v>
      </c>
      <c r="AU266" s="18" t="s">
        <v>83</v>
      </c>
    </row>
    <row r="267" s="14" customFormat="1">
      <c r="A267" s="14"/>
      <c r="B267" s="235"/>
      <c r="C267" s="236"/>
      <c r="D267" s="225" t="s">
        <v>131</v>
      </c>
      <c r="E267" s="237" t="s">
        <v>19</v>
      </c>
      <c r="F267" s="238" t="s">
        <v>654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131</v>
      </c>
      <c r="AU267" s="244" t="s">
        <v>83</v>
      </c>
      <c r="AV267" s="14" t="s">
        <v>80</v>
      </c>
      <c r="AW267" s="14" t="s">
        <v>33</v>
      </c>
      <c r="AX267" s="14" t="s">
        <v>72</v>
      </c>
      <c r="AY267" s="244" t="s">
        <v>120</v>
      </c>
    </row>
    <row r="268" s="14" customFormat="1">
      <c r="A268" s="14"/>
      <c r="B268" s="235"/>
      <c r="C268" s="236"/>
      <c r="D268" s="225" t="s">
        <v>131</v>
      </c>
      <c r="E268" s="237" t="s">
        <v>19</v>
      </c>
      <c r="F268" s="238" t="s">
        <v>150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131</v>
      </c>
      <c r="AU268" s="244" t="s">
        <v>83</v>
      </c>
      <c r="AV268" s="14" t="s">
        <v>80</v>
      </c>
      <c r="AW268" s="14" t="s">
        <v>33</v>
      </c>
      <c r="AX268" s="14" t="s">
        <v>72</v>
      </c>
      <c r="AY268" s="244" t="s">
        <v>120</v>
      </c>
    </row>
    <row r="269" s="13" customFormat="1">
      <c r="A269" s="13"/>
      <c r="B269" s="223"/>
      <c r="C269" s="224"/>
      <c r="D269" s="225" t="s">
        <v>131</v>
      </c>
      <c r="E269" s="226" t="s">
        <v>19</v>
      </c>
      <c r="F269" s="227" t="s">
        <v>578</v>
      </c>
      <c r="G269" s="224"/>
      <c r="H269" s="228">
        <v>9580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131</v>
      </c>
      <c r="AU269" s="234" t="s">
        <v>83</v>
      </c>
      <c r="AV269" s="13" t="s">
        <v>83</v>
      </c>
      <c r="AW269" s="13" t="s">
        <v>33</v>
      </c>
      <c r="AX269" s="13" t="s">
        <v>72</v>
      </c>
      <c r="AY269" s="234" t="s">
        <v>120</v>
      </c>
    </row>
    <row r="270" s="13" customFormat="1">
      <c r="A270" s="13"/>
      <c r="B270" s="223"/>
      <c r="C270" s="224"/>
      <c r="D270" s="225" t="s">
        <v>131</v>
      </c>
      <c r="E270" s="226" t="s">
        <v>19</v>
      </c>
      <c r="F270" s="227" t="s">
        <v>572</v>
      </c>
      <c r="G270" s="224"/>
      <c r="H270" s="228">
        <v>430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131</v>
      </c>
      <c r="AU270" s="234" t="s">
        <v>83</v>
      </c>
      <c r="AV270" s="13" t="s">
        <v>83</v>
      </c>
      <c r="AW270" s="13" t="s">
        <v>33</v>
      </c>
      <c r="AX270" s="13" t="s">
        <v>72</v>
      </c>
      <c r="AY270" s="234" t="s">
        <v>120</v>
      </c>
    </row>
    <row r="271" s="15" customFormat="1">
      <c r="A271" s="15"/>
      <c r="B271" s="245"/>
      <c r="C271" s="246"/>
      <c r="D271" s="225" t="s">
        <v>131</v>
      </c>
      <c r="E271" s="247" t="s">
        <v>19</v>
      </c>
      <c r="F271" s="248" t="s">
        <v>154</v>
      </c>
      <c r="G271" s="246"/>
      <c r="H271" s="249">
        <v>10010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5" t="s">
        <v>131</v>
      </c>
      <c r="AU271" s="255" t="s">
        <v>83</v>
      </c>
      <c r="AV271" s="15" t="s">
        <v>127</v>
      </c>
      <c r="AW271" s="15" t="s">
        <v>33</v>
      </c>
      <c r="AX271" s="15" t="s">
        <v>80</v>
      </c>
      <c r="AY271" s="255" t="s">
        <v>120</v>
      </c>
    </row>
    <row r="272" s="2" customFormat="1" ht="33" customHeight="1">
      <c r="A272" s="39"/>
      <c r="B272" s="40"/>
      <c r="C272" s="205" t="s">
        <v>355</v>
      </c>
      <c r="D272" s="205" t="s">
        <v>122</v>
      </c>
      <c r="E272" s="206" t="s">
        <v>471</v>
      </c>
      <c r="F272" s="207" t="s">
        <v>472</v>
      </c>
      <c r="G272" s="208" t="s">
        <v>125</v>
      </c>
      <c r="H272" s="209">
        <v>10010</v>
      </c>
      <c r="I272" s="210"/>
      <c r="J272" s="211">
        <f>ROUND(I272*H272,2)</f>
        <v>0</v>
      </c>
      <c r="K272" s="207" t="s">
        <v>126</v>
      </c>
      <c r="L272" s="45"/>
      <c r="M272" s="212" t="s">
        <v>19</v>
      </c>
      <c r="N272" s="213" t="s">
        <v>43</v>
      </c>
      <c r="O272" s="85"/>
      <c r="P272" s="214">
        <f>O272*H272</f>
        <v>0</v>
      </c>
      <c r="Q272" s="214">
        <v>0</v>
      </c>
      <c r="R272" s="214">
        <f>Q272*H272</f>
        <v>0</v>
      </c>
      <c r="S272" s="214">
        <v>0.02</v>
      </c>
      <c r="T272" s="215">
        <f>S272*H272</f>
        <v>200.20000000000002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127</v>
      </c>
      <c r="AT272" s="216" t="s">
        <v>122</v>
      </c>
      <c r="AU272" s="216" t="s">
        <v>83</v>
      </c>
      <c r="AY272" s="18" t="s">
        <v>120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80</v>
      </c>
      <c r="BK272" s="217">
        <f>ROUND(I272*H272,2)</f>
        <v>0</v>
      </c>
      <c r="BL272" s="18" t="s">
        <v>127</v>
      </c>
      <c r="BM272" s="216" t="s">
        <v>473</v>
      </c>
    </row>
    <row r="273" s="2" customFormat="1">
      <c r="A273" s="39"/>
      <c r="B273" s="40"/>
      <c r="C273" s="41"/>
      <c r="D273" s="218" t="s">
        <v>129</v>
      </c>
      <c r="E273" s="41"/>
      <c r="F273" s="219" t="s">
        <v>474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83</v>
      </c>
    </row>
    <row r="274" s="14" customFormat="1">
      <c r="A274" s="14"/>
      <c r="B274" s="235"/>
      <c r="C274" s="236"/>
      <c r="D274" s="225" t="s">
        <v>131</v>
      </c>
      <c r="E274" s="237" t="s">
        <v>19</v>
      </c>
      <c r="F274" s="238" t="s">
        <v>654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131</v>
      </c>
      <c r="AU274" s="244" t="s">
        <v>83</v>
      </c>
      <c r="AV274" s="14" t="s">
        <v>80</v>
      </c>
      <c r="AW274" s="14" t="s">
        <v>33</v>
      </c>
      <c r="AX274" s="14" t="s">
        <v>72</v>
      </c>
      <c r="AY274" s="244" t="s">
        <v>120</v>
      </c>
    </row>
    <row r="275" s="14" customFormat="1">
      <c r="A275" s="14"/>
      <c r="B275" s="235"/>
      <c r="C275" s="236"/>
      <c r="D275" s="225" t="s">
        <v>131</v>
      </c>
      <c r="E275" s="237" t="s">
        <v>19</v>
      </c>
      <c r="F275" s="238" t="s">
        <v>150</v>
      </c>
      <c r="G275" s="236"/>
      <c r="H275" s="237" t="s">
        <v>19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131</v>
      </c>
      <c r="AU275" s="244" t="s">
        <v>83</v>
      </c>
      <c r="AV275" s="14" t="s">
        <v>80</v>
      </c>
      <c r="AW275" s="14" t="s">
        <v>33</v>
      </c>
      <c r="AX275" s="14" t="s">
        <v>72</v>
      </c>
      <c r="AY275" s="244" t="s">
        <v>120</v>
      </c>
    </row>
    <row r="276" s="13" customFormat="1">
      <c r="A276" s="13"/>
      <c r="B276" s="223"/>
      <c r="C276" s="224"/>
      <c r="D276" s="225" t="s">
        <v>131</v>
      </c>
      <c r="E276" s="226" t="s">
        <v>19</v>
      </c>
      <c r="F276" s="227" t="s">
        <v>578</v>
      </c>
      <c r="G276" s="224"/>
      <c r="H276" s="228">
        <v>9580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131</v>
      </c>
      <c r="AU276" s="234" t="s">
        <v>83</v>
      </c>
      <c r="AV276" s="13" t="s">
        <v>83</v>
      </c>
      <c r="AW276" s="13" t="s">
        <v>33</v>
      </c>
      <c r="AX276" s="13" t="s">
        <v>72</v>
      </c>
      <c r="AY276" s="234" t="s">
        <v>120</v>
      </c>
    </row>
    <row r="277" s="13" customFormat="1">
      <c r="A277" s="13"/>
      <c r="B277" s="223"/>
      <c r="C277" s="224"/>
      <c r="D277" s="225" t="s">
        <v>131</v>
      </c>
      <c r="E277" s="226" t="s">
        <v>19</v>
      </c>
      <c r="F277" s="227" t="s">
        <v>572</v>
      </c>
      <c r="G277" s="224"/>
      <c r="H277" s="228">
        <v>430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131</v>
      </c>
      <c r="AU277" s="234" t="s">
        <v>83</v>
      </c>
      <c r="AV277" s="13" t="s">
        <v>83</v>
      </c>
      <c r="AW277" s="13" t="s">
        <v>33</v>
      </c>
      <c r="AX277" s="13" t="s">
        <v>72</v>
      </c>
      <c r="AY277" s="234" t="s">
        <v>120</v>
      </c>
    </row>
    <row r="278" s="15" customFormat="1">
      <c r="A278" s="15"/>
      <c r="B278" s="245"/>
      <c r="C278" s="246"/>
      <c r="D278" s="225" t="s">
        <v>131</v>
      </c>
      <c r="E278" s="247" t="s">
        <v>19</v>
      </c>
      <c r="F278" s="248" t="s">
        <v>154</v>
      </c>
      <c r="G278" s="246"/>
      <c r="H278" s="249">
        <v>10010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5" t="s">
        <v>131</v>
      </c>
      <c r="AU278" s="255" t="s">
        <v>83</v>
      </c>
      <c r="AV278" s="15" t="s">
        <v>127</v>
      </c>
      <c r="AW278" s="15" t="s">
        <v>33</v>
      </c>
      <c r="AX278" s="15" t="s">
        <v>80</v>
      </c>
      <c r="AY278" s="255" t="s">
        <v>120</v>
      </c>
    </row>
    <row r="279" s="2" customFormat="1" ht="37.8" customHeight="1">
      <c r="A279" s="39"/>
      <c r="B279" s="40"/>
      <c r="C279" s="205" t="s">
        <v>359</v>
      </c>
      <c r="D279" s="205" t="s">
        <v>122</v>
      </c>
      <c r="E279" s="206" t="s">
        <v>476</v>
      </c>
      <c r="F279" s="207" t="s">
        <v>477</v>
      </c>
      <c r="G279" s="208" t="s">
        <v>125</v>
      </c>
      <c r="H279" s="209">
        <v>570</v>
      </c>
      <c r="I279" s="210"/>
      <c r="J279" s="211">
        <f>ROUND(I279*H279,2)</f>
        <v>0</v>
      </c>
      <c r="K279" s="207" t="s">
        <v>126</v>
      </c>
      <c r="L279" s="45"/>
      <c r="M279" s="212" t="s">
        <v>19</v>
      </c>
      <c r="N279" s="213" t="s">
        <v>43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0.126</v>
      </c>
      <c r="T279" s="215">
        <f>S279*H279</f>
        <v>71.820000000000007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127</v>
      </c>
      <c r="AT279" s="216" t="s">
        <v>122</v>
      </c>
      <c r="AU279" s="216" t="s">
        <v>83</v>
      </c>
      <c r="AY279" s="18" t="s">
        <v>120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80</v>
      </c>
      <c r="BK279" s="217">
        <f>ROUND(I279*H279,2)</f>
        <v>0</v>
      </c>
      <c r="BL279" s="18" t="s">
        <v>127</v>
      </c>
      <c r="BM279" s="216" t="s">
        <v>478</v>
      </c>
    </row>
    <row r="280" s="2" customFormat="1">
      <c r="A280" s="39"/>
      <c r="B280" s="40"/>
      <c r="C280" s="41"/>
      <c r="D280" s="218" t="s">
        <v>129</v>
      </c>
      <c r="E280" s="41"/>
      <c r="F280" s="219" t="s">
        <v>479</v>
      </c>
      <c r="G280" s="41"/>
      <c r="H280" s="41"/>
      <c r="I280" s="220"/>
      <c r="J280" s="41"/>
      <c r="K280" s="41"/>
      <c r="L280" s="45"/>
      <c r="M280" s="221"/>
      <c r="N280" s="222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129</v>
      </c>
      <c r="AU280" s="18" t="s">
        <v>83</v>
      </c>
    </row>
    <row r="281" s="14" customFormat="1">
      <c r="A281" s="14"/>
      <c r="B281" s="235"/>
      <c r="C281" s="236"/>
      <c r="D281" s="225" t="s">
        <v>131</v>
      </c>
      <c r="E281" s="237" t="s">
        <v>19</v>
      </c>
      <c r="F281" s="238" t="s">
        <v>208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131</v>
      </c>
      <c r="AU281" s="244" t="s">
        <v>83</v>
      </c>
      <c r="AV281" s="14" t="s">
        <v>80</v>
      </c>
      <c r="AW281" s="14" t="s">
        <v>33</v>
      </c>
      <c r="AX281" s="14" t="s">
        <v>72</v>
      </c>
      <c r="AY281" s="244" t="s">
        <v>120</v>
      </c>
    </row>
    <row r="282" s="13" customFormat="1">
      <c r="A282" s="13"/>
      <c r="B282" s="223"/>
      <c r="C282" s="224"/>
      <c r="D282" s="225" t="s">
        <v>131</v>
      </c>
      <c r="E282" s="226" t="s">
        <v>19</v>
      </c>
      <c r="F282" s="227" t="s">
        <v>592</v>
      </c>
      <c r="G282" s="224"/>
      <c r="H282" s="228">
        <v>210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131</v>
      </c>
      <c r="AU282" s="234" t="s">
        <v>83</v>
      </c>
      <c r="AV282" s="13" t="s">
        <v>83</v>
      </c>
      <c r="AW282" s="13" t="s">
        <v>33</v>
      </c>
      <c r="AX282" s="13" t="s">
        <v>72</v>
      </c>
      <c r="AY282" s="234" t="s">
        <v>120</v>
      </c>
    </row>
    <row r="283" s="13" customFormat="1">
      <c r="A283" s="13"/>
      <c r="B283" s="223"/>
      <c r="C283" s="224"/>
      <c r="D283" s="225" t="s">
        <v>131</v>
      </c>
      <c r="E283" s="226" t="s">
        <v>19</v>
      </c>
      <c r="F283" s="227" t="s">
        <v>593</v>
      </c>
      <c r="G283" s="224"/>
      <c r="H283" s="228">
        <v>360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131</v>
      </c>
      <c r="AU283" s="234" t="s">
        <v>83</v>
      </c>
      <c r="AV283" s="13" t="s">
        <v>83</v>
      </c>
      <c r="AW283" s="13" t="s">
        <v>33</v>
      </c>
      <c r="AX283" s="13" t="s">
        <v>72</v>
      </c>
      <c r="AY283" s="234" t="s">
        <v>120</v>
      </c>
    </row>
    <row r="284" s="15" customFormat="1">
      <c r="A284" s="15"/>
      <c r="B284" s="245"/>
      <c r="C284" s="246"/>
      <c r="D284" s="225" t="s">
        <v>131</v>
      </c>
      <c r="E284" s="247" t="s">
        <v>19</v>
      </c>
      <c r="F284" s="248" t="s">
        <v>154</v>
      </c>
      <c r="G284" s="246"/>
      <c r="H284" s="249">
        <v>570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5" t="s">
        <v>131</v>
      </c>
      <c r="AU284" s="255" t="s">
        <v>83</v>
      </c>
      <c r="AV284" s="15" t="s">
        <v>127</v>
      </c>
      <c r="AW284" s="15" t="s">
        <v>33</v>
      </c>
      <c r="AX284" s="15" t="s">
        <v>80</v>
      </c>
      <c r="AY284" s="255" t="s">
        <v>120</v>
      </c>
    </row>
    <row r="285" s="2" customFormat="1" ht="44.25" customHeight="1">
      <c r="A285" s="39"/>
      <c r="B285" s="40"/>
      <c r="C285" s="205" t="s">
        <v>366</v>
      </c>
      <c r="D285" s="205" t="s">
        <v>122</v>
      </c>
      <c r="E285" s="206" t="s">
        <v>481</v>
      </c>
      <c r="F285" s="207" t="s">
        <v>482</v>
      </c>
      <c r="G285" s="208" t="s">
        <v>214</v>
      </c>
      <c r="H285" s="209">
        <v>15</v>
      </c>
      <c r="I285" s="210"/>
      <c r="J285" s="211">
        <f>ROUND(I285*H285,2)</f>
        <v>0</v>
      </c>
      <c r="K285" s="207" t="s">
        <v>126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0.025000000000000001</v>
      </c>
      <c r="T285" s="215">
        <f>S285*H285</f>
        <v>0.375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127</v>
      </c>
      <c r="AT285" s="216" t="s">
        <v>122</v>
      </c>
      <c r="AU285" s="216" t="s">
        <v>83</v>
      </c>
      <c r="AY285" s="18" t="s">
        <v>120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127</v>
      </c>
      <c r="BM285" s="216" t="s">
        <v>655</v>
      </c>
    </row>
    <row r="286" s="2" customFormat="1">
      <c r="A286" s="39"/>
      <c r="B286" s="40"/>
      <c r="C286" s="41"/>
      <c r="D286" s="218" t="s">
        <v>129</v>
      </c>
      <c r="E286" s="41"/>
      <c r="F286" s="219" t="s">
        <v>484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129</v>
      </c>
      <c r="AU286" s="18" t="s">
        <v>83</v>
      </c>
    </row>
    <row r="287" s="13" customFormat="1">
      <c r="A287" s="13"/>
      <c r="B287" s="223"/>
      <c r="C287" s="224"/>
      <c r="D287" s="225" t="s">
        <v>131</v>
      </c>
      <c r="E287" s="226" t="s">
        <v>19</v>
      </c>
      <c r="F287" s="227" t="s">
        <v>656</v>
      </c>
      <c r="G287" s="224"/>
      <c r="H287" s="228">
        <v>15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131</v>
      </c>
      <c r="AU287" s="234" t="s">
        <v>83</v>
      </c>
      <c r="AV287" s="13" t="s">
        <v>83</v>
      </c>
      <c r="AW287" s="13" t="s">
        <v>33</v>
      </c>
      <c r="AX287" s="13" t="s">
        <v>80</v>
      </c>
      <c r="AY287" s="234" t="s">
        <v>120</v>
      </c>
    </row>
    <row r="288" s="12" customFormat="1" ht="22.8" customHeight="1">
      <c r="A288" s="12"/>
      <c r="B288" s="189"/>
      <c r="C288" s="190"/>
      <c r="D288" s="191" t="s">
        <v>71</v>
      </c>
      <c r="E288" s="203" t="s">
        <v>513</v>
      </c>
      <c r="F288" s="203" t="s">
        <v>514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SUM(P289:P310)</f>
        <v>0</v>
      </c>
      <c r="Q288" s="197"/>
      <c r="R288" s="198">
        <f>SUM(R289:R310)</f>
        <v>0</v>
      </c>
      <c r="S288" s="197"/>
      <c r="T288" s="199">
        <f>SUM(T289:T310)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80</v>
      </c>
      <c r="AT288" s="201" t="s">
        <v>71</v>
      </c>
      <c r="AU288" s="201" t="s">
        <v>80</v>
      </c>
      <c r="AY288" s="200" t="s">
        <v>120</v>
      </c>
      <c r="BK288" s="202">
        <f>SUM(BK289:BK310)</f>
        <v>0</v>
      </c>
    </row>
    <row r="289" s="2" customFormat="1" ht="24.15" customHeight="1">
      <c r="A289" s="39"/>
      <c r="B289" s="40"/>
      <c r="C289" s="205" t="s">
        <v>370</v>
      </c>
      <c r="D289" s="205" t="s">
        <v>122</v>
      </c>
      <c r="E289" s="206" t="s">
        <v>516</v>
      </c>
      <c r="F289" s="207" t="s">
        <v>517</v>
      </c>
      <c r="G289" s="208" t="s">
        <v>187</v>
      </c>
      <c r="H289" s="209">
        <v>1690.0999999999999</v>
      </c>
      <c r="I289" s="210"/>
      <c r="J289" s="211">
        <f>ROUND(I289*H289,2)</f>
        <v>0</v>
      </c>
      <c r="K289" s="207" t="s">
        <v>126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127</v>
      </c>
      <c r="AT289" s="216" t="s">
        <v>122</v>
      </c>
      <c r="AU289" s="216" t="s">
        <v>83</v>
      </c>
      <c r="AY289" s="18" t="s">
        <v>120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127</v>
      </c>
      <c r="BM289" s="216" t="s">
        <v>518</v>
      </c>
    </row>
    <row r="290" s="2" customFormat="1">
      <c r="A290" s="39"/>
      <c r="B290" s="40"/>
      <c r="C290" s="41"/>
      <c r="D290" s="218" t="s">
        <v>129</v>
      </c>
      <c r="E290" s="41"/>
      <c r="F290" s="219" t="s">
        <v>519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129</v>
      </c>
      <c r="AU290" s="18" t="s">
        <v>83</v>
      </c>
    </row>
    <row r="291" s="13" customFormat="1">
      <c r="A291" s="13"/>
      <c r="B291" s="223"/>
      <c r="C291" s="224"/>
      <c r="D291" s="225" t="s">
        <v>131</v>
      </c>
      <c r="E291" s="226" t="s">
        <v>19</v>
      </c>
      <c r="F291" s="227" t="s">
        <v>657</v>
      </c>
      <c r="G291" s="224"/>
      <c r="H291" s="228">
        <v>1318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131</v>
      </c>
      <c r="AU291" s="234" t="s">
        <v>83</v>
      </c>
      <c r="AV291" s="13" t="s">
        <v>83</v>
      </c>
      <c r="AW291" s="13" t="s">
        <v>33</v>
      </c>
      <c r="AX291" s="13" t="s">
        <v>72</v>
      </c>
      <c r="AY291" s="234" t="s">
        <v>120</v>
      </c>
    </row>
    <row r="292" s="13" customFormat="1">
      <c r="A292" s="13"/>
      <c r="B292" s="223"/>
      <c r="C292" s="224"/>
      <c r="D292" s="225" t="s">
        <v>131</v>
      </c>
      <c r="E292" s="226" t="s">
        <v>19</v>
      </c>
      <c r="F292" s="227" t="s">
        <v>658</v>
      </c>
      <c r="G292" s="224"/>
      <c r="H292" s="228">
        <v>300.30000000000001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131</v>
      </c>
      <c r="AU292" s="234" t="s">
        <v>83</v>
      </c>
      <c r="AV292" s="13" t="s">
        <v>83</v>
      </c>
      <c r="AW292" s="13" t="s">
        <v>33</v>
      </c>
      <c r="AX292" s="13" t="s">
        <v>72</v>
      </c>
      <c r="AY292" s="234" t="s">
        <v>120</v>
      </c>
    </row>
    <row r="293" s="13" customFormat="1">
      <c r="A293" s="13"/>
      <c r="B293" s="223"/>
      <c r="C293" s="224"/>
      <c r="D293" s="225" t="s">
        <v>131</v>
      </c>
      <c r="E293" s="226" t="s">
        <v>19</v>
      </c>
      <c r="F293" s="227" t="s">
        <v>659</v>
      </c>
      <c r="G293" s="224"/>
      <c r="H293" s="228">
        <v>71.799999999999997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131</v>
      </c>
      <c r="AU293" s="234" t="s">
        <v>83</v>
      </c>
      <c r="AV293" s="13" t="s">
        <v>83</v>
      </c>
      <c r="AW293" s="13" t="s">
        <v>33</v>
      </c>
      <c r="AX293" s="13" t="s">
        <v>72</v>
      </c>
      <c r="AY293" s="234" t="s">
        <v>120</v>
      </c>
    </row>
    <row r="294" s="15" customFormat="1">
      <c r="A294" s="15"/>
      <c r="B294" s="245"/>
      <c r="C294" s="246"/>
      <c r="D294" s="225" t="s">
        <v>131</v>
      </c>
      <c r="E294" s="247" t="s">
        <v>19</v>
      </c>
      <c r="F294" s="248" t="s">
        <v>154</v>
      </c>
      <c r="G294" s="246"/>
      <c r="H294" s="249">
        <v>1690.0999999999999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5" t="s">
        <v>131</v>
      </c>
      <c r="AU294" s="255" t="s">
        <v>83</v>
      </c>
      <c r="AV294" s="15" t="s">
        <v>127</v>
      </c>
      <c r="AW294" s="15" t="s">
        <v>33</v>
      </c>
      <c r="AX294" s="15" t="s">
        <v>80</v>
      </c>
      <c r="AY294" s="255" t="s">
        <v>120</v>
      </c>
    </row>
    <row r="295" s="2" customFormat="1" ht="24.15" customHeight="1">
      <c r="A295" s="39"/>
      <c r="B295" s="40"/>
      <c r="C295" s="205" t="s">
        <v>374</v>
      </c>
      <c r="D295" s="205" t="s">
        <v>122</v>
      </c>
      <c r="E295" s="206" t="s">
        <v>525</v>
      </c>
      <c r="F295" s="207" t="s">
        <v>526</v>
      </c>
      <c r="G295" s="208" t="s">
        <v>187</v>
      </c>
      <c r="H295" s="209">
        <v>5087.1999999999998</v>
      </c>
      <c r="I295" s="210"/>
      <c r="J295" s="211">
        <f>ROUND(I295*H295,2)</f>
        <v>0</v>
      </c>
      <c r="K295" s="207" t="s">
        <v>126</v>
      </c>
      <c r="L295" s="45"/>
      <c r="M295" s="212" t="s">
        <v>19</v>
      </c>
      <c r="N295" s="213" t="s">
        <v>43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127</v>
      </c>
      <c r="AT295" s="216" t="s">
        <v>122</v>
      </c>
      <c r="AU295" s="216" t="s">
        <v>83</v>
      </c>
      <c r="AY295" s="18" t="s">
        <v>120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127</v>
      </c>
      <c r="BM295" s="216" t="s">
        <v>527</v>
      </c>
    </row>
    <row r="296" s="2" customFormat="1">
      <c r="A296" s="39"/>
      <c r="B296" s="40"/>
      <c r="C296" s="41"/>
      <c r="D296" s="218" t="s">
        <v>129</v>
      </c>
      <c r="E296" s="41"/>
      <c r="F296" s="219" t="s">
        <v>528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129</v>
      </c>
      <c r="AU296" s="18" t="s">
        <v>83</v>
      </c>
    </row>
    <row r="297" s="14" customFormat="1">
      <c r="A297" s="14"/>
      <c r="B297" s="235"/>
      <c r="C297" s="236"/>
      <c r="D297" s="225" t="s">
        <v>131</v>
      </c>
      <c r="E297" s="237" t="s">
        <v>19</v>
      </c>
      <c r="F297" s="238" t="s">
        <v>529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131</v>
      </c>
      <c r="AU297" s="244" t="s">
        <v>83</v>
      </c>
      <c r="AV297" s="14" t="s">
        <v>80</v>
      </c>
      <c r="AW297" s="14" t="s">
        <v>33</v>
      </c>
      <c r="AX297" s="14" t="s">
        <v>72</v>
      </c>
      <c r="AY297" s="244" t="s">
        <v>120</v>
      </c>
    </row>
    <row r="298" s="13" customFormat="1">
      <c r="A298" s="13"/>
      <c r="B298" s="223"/>
      <c r="C298" s="224"/>
      <c r="D298" s="225" t="s">
        <v>131</v>
      </c>
      <c r="E298" s="226" t="s">
        <v>19</v>
      </c>
      <c r="F298" s="227" t="s">
        <v>660</v>
      </c>
      <c r="G298" s="224"/>
      <c r="H298" s="228">
        <v>5025.6000000000004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131</v>
      </c>
      <c r="AU298" s="234" t="s">
        <v>83</v>
      </c>
      <c r="AV298" s="13" t="s">
        <v>83</v>
      </c>
      <c r="AW298" s="13" t="s">
        <v>33</v>
      </c>
      <c r="AX298" s="13" t="s">
        <v>72</v>
      </c>
      <c r="AY298" s="234" t="s">
        <v>120</v>
      </c>
    </row>
    <row r="299" s="13" customFormat="1">
      <c r="A299" s="13"/>
      <c r="B299" s="223"/>
      <c r="C299" s="224"/>
      <c r="D299" s="225" t="s">
        <v>131</v>
      </c>
      <c r="E299" s="226" t="s">
        <v>19</v>
      </c>
      <c r="F299" s="227" t="s">
        <v>661</v>
      </c>
      <c r="G299" s="224"/>
      <c r="H299" s="228">
        <v>61.600000000000001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131</v>
      </c>
      <c r="AU299" s="234" t="s">
        <v>83</v>
      </c>
      <c r="AV299" s="13" t="s">
        <v>83</v>
      </c>
      <c r="AW299" s="13" t="s">
        <v>33</v>
      </c>
      <c r="AX299" s="13" t="s">
        <v>72</v>
      </c>
      <c r="AY299" s="234" t="s">
        <v>120</v>
      </c>
    </row>
    <row r="300" s="15" customFormat="1">
      <c r="A300" s="15"/>
      <c r="B300" s="245"/>
      <c r="C300" s="246"/>
      <c r="D300" s="225" t="s">
        <v>131</v>
      </c>
      <c r="E300" s="247" t="s">
        <v>19</v>
      </c>
      <c r="F300" s="248" t="s">
        <v>154</v>
      </c>
      <c r="G300" s="246"/>
      <c r="H300" s="249">
        <v>5087.2000000000007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5" t="s">
        <v>131</v>
      </c>
      <c r="AU300" s="255" t="s">
        <v>83</v>
      </c>
      <c r="AV300" s="15" t="s">
        <v>127</v>
      </c>
      <c r="AW300" s="15" t="s">
        <v>33</v>
      </c>
      <c r="AX300" s="15" t="s">
        <v>80</v>
      </c>
      <c r="AY300" s="255" t="s">
        <v>120</v>
      </c>
    </row>
    <row r="301" s="2" customFormat="1" ht="24.15" customHeight="1">
      <c r="A301" s="39"/>
      <c r="B301" s="40"/>
      <c r="C301" s="205" t="s">
        <v>379</v>
      </c>
      <c r="D301" s="205" t="s">
        <v>122</v>
      </c>
      <c r="E301" s="206" t="s">
        <v>533</v>
      </c>
      <c r="F301" s="207" t="s">
        <v>534</v>
      </c>
      <c r="G301" s="208" t="s">
        <v>187</v>
      </c>
      <c r="H301" s="209">
        <v>0.40000000000000002</v>
      </c>
      <c r="I301" s="210"/>
      <c r="J301" s="211">
        <f>ROUND(I301*H301,2)</f>
        <v>0</v>
      </c>
      <c r="K301" s="207" t="s">
        <v>126</v>
      </c>
      <c r="L301" s="45"/>
      <c r="M301" s="212" t="s">
        <v>19</v>
      </c>
      <c r="N301" s="213" t="s">
        <v>43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127</v>
      </c>
      <c r="AT301" s="216" t="s">
        <v>122</v>
      </c>
      <c r="AU301" s="216" t="s">
        <v>83</v>
      </c>
      <c r="AY301" s="18" t="s">
        <v>120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80</v>
      </c>
      <c r="BK301" s="217">
        <f>ROUND(I301*H301,2)</f>
        <v>0</v>
      </c>
      <c r="BL301" s="18" t="s">
        <v>127</v>
      </c>
      <c r="BM301" s="216" t="s">
        <v>535</v>
      </c>
    </row>
    <row r="302" s="2" customFormat="1">
      <c r="A302" s="39"/>
      <c r="B302" s="40"/>
      <c r="C302" s="41"/>
      <c r="D302" s="218" t="s">
        <v>129</v>
      </c>
      <c r="E302" s="41"/>
      <c r="F302" s="219" t="s">
        <v>536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129</v>
      </c>
      <c r="AU302" s="18" t="s">
        <v>83</v>
      </c>
    </row>
    <row r="303" s="13" customFormat="1">
      <c r="A303" s="13"/>
      <c r="B303" s="223"/>
      <c r="C303" s="224"/>
      <c r="D303" s="225" t="s">
        <v>131</v>
      </c>
      <c r="E303" s="226" t="s">
        <v>19</v>
      </c>
      <c r="F303" s="227" t="s">
        <v>662</v>
      </c>
      <c r="G303" s="224"/>
      <c r="H303" s="228">
        <v>0.40000000000000002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131</v>
      </c>
      <c r="AU303" s="234" t="s">
        <v>83</v>
      </c>
      <c r="AV303" s="13" t="s">
        <v>83</v>
      </c>
      <c r="AW303" s="13" t="s">
        <v>33</v>
      </c>
      <c r="AX303" s="13" t="s">
        <v>80</v>
      </c>
      <c r="AY303" s="234" t="s">
        <v>120</v>
      </c>
    </row>
    <row r="304" s="2" customFormat="1" ht="24.15" customHeight="1">
      <c r="A304" s="39"/>
      <c r="B304" s="40"/>
      <c r="C304" s="205" t="s">
        <v>383</v>
      </c>
      <c r="D304" s="205" t="s">
        <v>122</v>
      </c>
      <c r="E304" s="206" t="s">
        <v>541</v>
      </c>
      <c r="F304" s="207" t="s">
        <v>542</v>
      </c>
      <c r="G304" s="208" t="s">
        <v>187</v>
      </c>
      <c r="H304" s="209">
        <v>1.6000000000000001</v>
      </c>
      <c r="I304" s="210"/>
      <c r="J304" s="211">
        <f>ROUND(I304*H304,2)</f>
        <v>0</v>
      </c>
      <c r="K304" s="207" t="s">
        <v>126</v>
      </c>
      <c r="L304" s="45"/>
      <c r="M304" s="212" t="s">
        <v>19</v>
      </c>
      <c r="N304" s="213" t="s">
        <v>43</v>
      </c>
      <c r="O304" s="85"/>
      <c r="P304" s="214">
        <f>O304*H304</f>
        <v>0</v>
      </c>
      <c r="Q304" s="214">
        <v>0</v>
      </c>
      <c r="R304" s="214">
        <f>Q304*H304</f>
        <v>0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127</v>
      </c>
      <c r="AT304" s="216" t="s">
        <v>122</v>
      </c>
      <c r="AU304" s="216" t="s">
        <v>83</v>
      </c>
      <c r="AY304" s="18" t="s">
        <v>120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80</v>
      </c>
      <c r="BK304" s="217">
        <f>ROUND(I304*H304,2)</f>
        <v>0</v>
      </c>
      <c r="BL304" s="18" t="s">
        <v>127</v>
      </c>
      <c r="BM304" s="216" t="s">
        <v>543</v>
      </c>
    </row>
    <row r="305" s="2" customFormat="1">
      <c r="A305" s="39"/>
      <c r="B305" s="40"/>
      <c r="C305" s="41"/>
      <c r="D305" s="218" t="s">
        <v>129</v>
      </c>
      <c r="E305" s="41"/>
      <c r="F305" s="219" t="s">
        <v>544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129</v>
      </c>
      <c r="AU305" s="18" t="s">
        <v>83</v>
      </c>
    </row>
    <row r="306" s="14" customFormat="1">
      <c r="A306" s="14"/>
      <c r="B306" s="235"/>
      <c r="C306" s="236"/>
      <c r="D306" s="225" t="s">
        <v>131</v>
      </c>
      <c r="E306" s="237" t="s">
        <v>19</v>
      </c>
      <c r="F306" s="238" t="s">
        <v>545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131</v>
      </c>
      <c r="AU306" s="244" t="s">
        <v>83</v>
      </c>
      <c r="AV306" s="14" t="s">
        <v>80</v>
      </c>
      <c r="AW306" s="14" t="s">
        <v>33</v>
      </c>
      <c r="AX306" s="14" t="s">
        <v>72</v>
      </c>
      <c r="AY306" s="244" t="s">
        <v>120</v>
      </c>
    </row>
    <row r="307" s="13" customFormat="1">
      <c r="A307" s="13"/>
      <c r="B307" s="223"/>
      <c r="C307" s="224"/>
      <c r="D307" s="225" t="s">
        <v>131</v>
      </c>
      <c r="E307" s="226" t="s">
        <v>19</v>
      </c>
      <c r="F307" s="227" t="s">
        <v>663</v>
      </c>
      <c r="G307" s="224"/>
      <c r="H307" s="228">
        <v>1.6000000000000001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131</v>
      </c>
      <c r="AU307" s="234" t="s">
        <v>83</v>
      </c>
      <c r="AV307" s="13" t="s">
        <v>83</v>
      </c>
      <c r="AW307" s="13" t="s">
        <v>33</v>
      </c>
      <c r="AX307" s="13" t="s">
        <v>80</v>
      </c>
      <c r="AY307" s="234" t="s">
        <v>120</v>
      </c>
    </row>
    <row r="308" s="2" customFormat="1" ht="16.5" customHeight="1">
      <c r="A308" s="39"/>
      <c r="B308" s="40"/>
      <c r="C308" s="205" t="s">
        <v>392</v>
      </c>
      <c r="D308" s="205" t="s">
        <v>122</v>
      </c>
      <c r="E308" s="206" t="s">
        <v>550</v>
      </c>
      <c r="F308" s="207" t="s">
        <v>551</v>
      </c>
      <c r="G308" s="208" t="s">
        <v>187</v>
      </c>
      <c r="H308" s="209">
        <v>61.600000000000001</v>
      </c>
      <c r="I308" s="210"/>
      <c r="J308" s="211">
        <f>ROUND(I308*H308,2)</f>
        <v>0</v>
      </c>
      <c r="K308" s="207" t="s">
        <v>126</v>
      </c>
      <c r="L308" s="45"/>
      <c r="M308" s="212" t="s">
        <v>19</v>
      </c>
      <c r="N308" s="213" t="s">
        <v>43</v>
      </c>
      <c r="O308" s="85"/>
      <c r="P308" s="214">
        <f>O308*H308</f>
        <v>0</v>
      </c>
      <c r="Q308" s="214">
        <v>0</v>
      </c>
      <c r="R308" s="214">
        <f>Q308*H308</f>
        <v>0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127</v>
      </c>
      <c r="AT308" s="216" t="s">
        <v>122</v>
      </c>
      <c r="AU308" s="216" t="s">
        <v>83</v>
      </c>
      <c r="AY308" s="18" t="s">
        <v>120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127</v>
      </c>
      <c r="BM308" s="216" t="s">
        <v>552</v>
      </c>
    </row>
    <row r="309" s="2" customFormat="1">
      <c r="A309" s="39"/>
      <c r="B309" s="40"/>
      <c r="C309" s="41"/>
      <c r="D309" s="218" t="s">
        <v>129</v>
      </c>
      <c r="E309" s="41"/>
      <c r="F309" s="219" t="s">
        <v>553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129</v>
      </c>
      <c r="AU309" s="18" t="s">
        <v>83</v>
      </c>
    </row>
    <row r="310" s="13" customFormat="1">
      <c r="A310" s="13"/>
      <c r="B310" s="223"/>
      <c r="C310" s="224"/>
      <c r="D310" s="225" t="s">
        <v>131</v>
      </c>
      <c r="E310" s="226" t="s">
        <v>19</v>
      </c>
      <c r="F310" s="227" t="s">
        <v>664</v>
      </c>
      <c r="G310" s="224"/>
      <c r="H310" s="228">
        <v>61.600000000000001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131</v>
      </c>
      <c r="AU310" s="234" t="s">
        <v>83</v>
      </c>
      <c r="AV310" s="13" t="s">
        <v>83</v>
      </c>
      <c r="AW310" s="13" t="s">
        <v>33</v>
      </c>
      <c r="AX310" s="13" t="s">
        <v>80</v>
      </c>
      <c r="AY310" s="234" t="s">
        <v>120</v>
      </c>
    </row>
    <row r="311" s="12" customFormat="1" ht="22.8" customHeight="1">
      <c r="A311" s="12"/>
      <c r="B311" s="189"/>
      <c r="C311" s="190"/>
      <c r="D311" s="191" t="s">
        <v>71</v>
      </c>
      <c r="E311" s="203" t="s">
        <v>556</v>
      </c>
      <c r="F311" s="203" t="s">
        <v>557</v>
      </c>
      <c r="G311" s="190"/>
      <c r="H311" s="190"/>
      <c r="I311" s="193"/>
      <c r="J311" s="204">
        <f>BK311</f>
        <v>0</v>
      </c>
      <c r="K311" s="190"/>
      <c r="L311" s="195"/>
      <c r="M311" s="196"/>
      <c r="N311" s="197"/>
      <c r="O311" s="197"/>
      <c r="P311" s="198">
        <f>SUM(P312:P315)</f>
        <v>0</v>
      </c>
      <c r="Q311" s="197"/>
      <c r="R311" s="198">
        <f>SUM(R312:R315)</f>
        <v>0</v>
      </c>
      <c r="S311" s="197"/>
      <c r="T311" s="199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0" t="s">
        <v>80</v>
      </c>
      <c r="AT311" s="201" t="s">
        <v>71</v>
      </c>
      <c r="AU311" s="201" t="s">
        <v>80</v>
      </c>
      <c r="AY311" s="200" t="s">
        <v>120</v>
      </c>
      <c r="BK311" s="202">
        <f>SUM(BK312:BK315)</f>
        <v>0</v>
      </c>
    </row>
    <row r="312" s="2" customFormat="1" ht="24.15" customHeight="1">
      <c r="A312" s="39"/>
      <c r="B312" s="40"/>
      <c r="C312" s="205" t="s">
        <v>399</v>
      </c>
      <c r="D312" s="205" t="s">
        <v>122</v>
      </c>
      <c r="E312" s="206" t="s">
        <v>559</v>
      </c>
      <c r="F312" s="207" t="s">
        <v>560</v>
      </c>
      <c r="G312" s="208" t="s">
        <v>187</v>
      </c>
      <c r="H312" s="209">
        <v>81.415999999999997</v>
      </c>
      <c r="I312" s="210"/>
      <c r="J312" s="211">
        <f>ROUND(I312*H312,2)</f>
        <v>0</v>
      </c>
      <c r="K312" s="207" t="s">
        <v>126</v>
      </c>
      <c r="L312" s="45"/>
      <c r="M312" s="212" t="s">
        <v>19</v>
      </c>
      <c r="N312" s="213" t="s">
        <v>43</v>
      </c>
      <c r="O312" s="85"/>
      <c r="P312" s="214">
        <f>O312*H312</f>
        <v>0</v>
      </c>
      <c r="Q312" s="214">
        <v>0</v>
      </c>
      <c r="R312" s="214">
        <f>Q312*H312</f>
        <v>0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127</v>
      </c>
      <c r="AT312" s="216" t="s">
        <v>122</v>
      </c>
      <c r="AU312" s="216" t="s">
        <v>83</v>
      </c>
      <c r="AY312" s="18" t="s">
        <v>120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127</v>
      </c>
      <c r="BM312" s="216" t="s">
        <v>561</v>
      </c>
    </row>
    <row r="313" s="2" customFormat="1">
      <c r="A313" s="39"/>
      <c r="B313" s="40"/>
      <c r="C313" s="41"/>
      <c r="D313" s="218" t="s">
        <v>129</v>
      </c>
      <c r="E313" s="41"/>
      <c r="F313" s="219" t="s">
        <v>562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129</v>
      </c>
      <c r="AU313" s="18" t="s">
        <v>83</v>
      </c>
    </row>
    <row r="314" s="2" customFormat="1" ht="24.15" customHeight="1">
      <c r="A314" s="39"/>
      <c r="B314" s="40"/>
      <c r="C314" s="205" t="s">
        <v>405</v>
      </c>
      <c r="D314" s="205" t="s">
        <v>122</v>
      </c>
      <c r="E314" s="206" t="s">
        <v>564</v>
      </c>
      <c r="F314" s="207" t="s">
        <v>565</v>
      </c>
      <c r="G314" s="208" t="s">
        <v>187</v>
      </c>
      <c r="H314" s="209">
        <v>81.415999999999997</v>
      </c>
      <c r="I314" s="210"/>
      <c r="J314" s="211">
        <f>ROUND(I314*H314,2)</f>
        <v>0</v>
      </c>
      <c r="K314" s="207" t="s">
        <v>126</v>
      </c>
      <c r="L314" s="45"/>
      <c r="M314" s="212" t="s">
        <v>19</v>
      </c>
      <c r="N314" s="213" t="s">
        <v>43</v>
      </c>
      <c r="O314" s="85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127</v>
      </c>
      <c r="AT314" s="216" t="s">
        <v>122</v>
      </c>
      <c r="AU314" s="216" t="s">
        <v>83</v>
      </c>
      <c r="AY314" s="18" t="s">
        <v>120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127</v>
      </c>
      <c r="BM314" s="216" t="s">
        <v>566</v>
      </c>
    </row>
    <row r="315" s="2" customFormat="1">
      <c r="A315" s="39"/>
      <c r="B315" s="40"/>
      <c r="C315" s="41"/>
      <c r="D315" s="218" t="s">
        <v>129</v>
      </c>
      <c r="E315" s="41"/>
      <c r="F315" s="219" t="s">
        <v>567</v>
      </c>
      <c r="G315" s="41"/>
      <c r="H315" s="41"/>
      <c r="I315" s="220"/>
      <c r="J315" s="41"/>
      <c r="K315" s="41"/>
      <c r="L315" s="45"/>
      <c r="M315" s="266"/>
      <c r="N315" s="267"/>
      <c r="O315" s="268"/>
      <c r="P315" s="268"/>
      <c r="Q315" s="268"/>
      <c r="R315" s="268"/>
      <c r="S315" s="268"/>
      <c r="T315" s="26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129</v>
      </c>
      <c r="AU315" s="18" t="s">
        <v>83</v>
      </c>
    </row>
    <row r="316" s="2" customFormat="1" ht="6.96" customHeight="1">
      <c r="A316" s="39"/>
      <c r="B316" s="60"/>
      <c r="C316" s="61"/>
      <c r="D316" s="61"/>
      <c r="E316" s="61"/>
      <c r="F316" s="61"/>
      <c r="G316" s="61"/>
      <c r="H316" s="61"/>
      <c r="I316" s="61"/>
      <c r="J316" s="61"/>
      <c r="K316" s="61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KA2mvSKASUKNBfdUqGM/FiI5yjDLn4bnoJz0F+GCes/kbv27vdP+yVx6/Kwt0Y3+yTeXqBaCdYgKRXRmYIgcoQ==" hashValue="o3Jdvz6qFqiapNLBK5/LyTjvHrPwNjgAMcOtouEtxbslSqQgsMkqE9E/2QSumX7GSa/XA8LKPK3voa9QoI3qsQ==" algorithmName="SHA-512" password="CC35"/>
  <autoFilter ref="C87:K31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1/113154123"/>
    <hyperlink ref="F99" r:id="rId2" display="https://podminky.urs.cz/item/CS_URS_2023_01/113154363"/>
    <hyperlink ref="F104" r:id="rId3" display="https://podminky.urs.cz/item/CS_URS_2023_01/317321017"/>
    <hyperlink ref="F107" r:id="rId4" display="https://podminky.urs.cz/item/CS_URS_2023_01/317353111"/>
    <hyperlink ref="F110" r:id="rId5" display="https://podminky.urs.cz/item/CS_URS_2023_01/317353112"/>
    <hyperlink ref="F112" r:id="rId6" display="https://podminky.urs.cz/item/CS_URS_2023_01/317361016"/>
    <hyperlink ref="F116" r:id="rId7" display="https://podminky.urs.cz/item/CS_URS_2023_01/565135101"/>
    <hyperlink ref="F121" r:id="rId8" display="https://podminky.urs.cz/item/CS_URS_2023_01/569911131"/>
    <hyperlink ref="F127" r:id="rId9" display="https://podminky.urs.cz/item/CS_URS_2023_01/572531121"/>
    <hyperlink ref="F132" r:id="rId10" display="https://podminky.urs.cz/item/CS_URS_2023_01/573211107"/>
    <hyperlink ref="F141" r:id="rId11" display="https://podminky.urs.cz/item/CS_URS_2023_01/577144141"/>
    <hyperlink ref="F148" r:id="rId12" display="https://podminky.urs.cz/item/CS_URS_2023_01/628195001"/>
    <hyperlink ref="F152" r:id="rId13" display="https://podminky.urs.cz/item/CS_URS_2023_01/899231111"/>
    <hyperlink ref="F155" r:id="rId14" display="https://podminky.urs.cz/item/CS_URS_2023_01/899232111"/>
    <hyperlink ref="F158" r:id="rId15" display="https://podminky.urs.cz/item/CS_URS_2023_01/899431111"/>
    <hyperlink ref="F161" r:id="rId16" display="https://podminky.urs.cz/item/CS_URS_2023_01/899432111"/>
    <hyperlink ref="F165" r:id="rId17" display="https://podminky.urs.cz/item/CS_URS_2023_01/911121111"/>
    <hyperlink ref="F169" r:id="rId18" display="https://podminky.urs.cz/item/CS_URS_2023_01/913121111"/>
    <hyperlink ref="F181" r:id="rId19" display="https://podminky.urs.cz/item/CS_URS_2023_01/913121211"/>
    <hyperlink ref="F185" r:id="rId20" display="https://podminky.urs.cz/item/CS_URS_2023_01/913311111"/>
    <hyperlink ref="F190" r:id="rId21" display="https://podminky.urs.cz/item/CS_URS_2023_01/913311211"/>
    <hyperlink ref="F194" r:id="rId22" display="https://podminky.urs.cz/item/CS_URS_2023_01/915211112"/>
    <hyperlink ref="F200" r:id="rId23" display="https://podminky.urs.cz/item/CS_URS_2023_01/915211122"/>
    <hyperlink ref="F204" r:id="rId24" display="https://podminky.urs.cz/item/CS_URS_2023_01/915221122"/>
    <hyperlink ref="F210" r:id="rId25" display="https://podminky.urs.cz/item/CS_URS_2023_01/915231112"/>
    <hyperlink ref="F218" r:id="rId26" display="https://podminky.urs.cz/item/CS_URS_2023_01/915611111"/>
    <hyperlink ref="F227" r:id="rId27" display="https://podminky.urs.cz/item/CS_URS_2023_01/915621111"/>
    <hyperlink ref="F237" r:id="rId28" display="https://podminky.urs.cz/item/CS_URS_2023_01/919731122"/>
    <hyperlink ref="F245" r:id="rId29" display="https://podminky.urs.cz/item/CS_URS_2023_01/919732211"/>
    <hyperlink ref="F253" r:id="rId30" display="https://podminky.urs.cz/item/CS_URS_2023_01/919735112"/>
    <hyperlink ref="F263" r:id="rId31" display="https://podminky.urs.cz/item/CS_URS_2023_01/938132111"/>
    <hyperlink ref="F266" r:id="rId32" display="https://podminky.urs.cz/item/CS_URS_2023_01/938908411"/>
    <hyperlink ref="F273" r:id="rId33" display="https://podminky.urs.cz/item/CS_URS_2023_01/938909311"/>
    <hyperlink ref="F280" r:id="rId34" display="https://podminky.urs.cz/item/CS_URS_2023_01/938909611"/>
    <hyperlink ref="F286" r:id="rId35" display="https://podminky.urs.cz/item/CS_URS_2023_01/966005211"/>
    <hyperlink ref="F290" r:id="rId36" display="https://podminky.urs.cz/item/CS_URS_2023_01/997221551"/>
    <hyperlink ref="F296" r:id="rId37" display="https://podminky.urs.cz/item/CS_URS_2023_01/997221559"/>
    <hyperlink ref="F302" r:id="rId38" display="https://podminky.urs.cz/item/CS_URS_2023_01/997221571"/>
    <hyperlink ref="F305" r:id="rId39" display="https://podminky.urs.cz/item/CS_URS_2023_01/997221579"/>
    <hyperlink ref="F309" r:id="rId40" display="https://podminky.urs.cz/item/CS_URS_2023_01/997221611"/>
    <hyperlink ref="F313" r:id="rId41" display="https://podminky.urs.cz/item/CS_URS_2023_01/998225111"/>
    <hyperlink ref="F315" r:id="rId42" display="https://podminky.urs.cz/item/CS_URS_2023_01/998225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II/605 VELKÉ DVORCE - PŘIMDA, OPRAVA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665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30. 11. 2022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ROUND((SUM(BE84:BE108)),  2)</f>
        <v>0</v>
      </c>
      <c r="G33" s="39"/>
      <c r="H33" s="39"/>
      <c r="I33" s="149">
        <v>0.20999999999999999</v>
      </c>
      <c r="J33" s="148">
        <f>ROUND(((SUM(BE84:BE108))*I33),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ROUND((SUM(BF84:BF108)),  2)</f>
        <v>0</v>
      </c>
      <c r="G34" s="39"/>
      <c r="H34" s="39"/>
      <c r="I34" s="149">
        <v>0.14999999999999999</v>
      </c>
      <c r="J34" s="148">
        <f>ROUND(((SUM(BF84:BF108))*I34),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ROUND((SUM(BG84:BG108)),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ROUND((SUM(BH84:BH108)),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ROUND((SUM(BI84:BI108)),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II/605 VELKÉ DVORCE - PŘIMDA, OPRAVA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Velké Dvorce, Přimda</v>
      </c>
      <c r="G52" s="41"/>
      <c r="H52" s="41"/>
      <c r="I52" s="33" t="s">
        <v>23</v>
      </c>
      <c r="J52" s="73" t="str">
        <f>IF(J12="","",J12)</f>
        <v>30. 11. 2022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666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667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668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669</v>
      </c>
      <c r="E63" s="175"/>
      <c r="F63" s="175"/>
      <c r="G63" s="175"/>
      <c r="H63" s="175"/>
      <c r="I63" s="175"/>
      <c r="J63" s="176">
        <f>J100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670</v>
      </c>
      <c r="E64" s="175"/>
      <c r="F64" s="175"/>
      <c r="G64" s="175"/>
      <c r="H64" s="175"/>
      <c r="I64" s="175"/>
      <c r="J64" s="176">
        <f>J105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II/605 VELKÉ DVORCE - PŘIMDA, OPRAVA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Vedlejší rozpočtové náklady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Velké Dvorce, Přimda</v>
      </c>
      <c r="G78" s="41"/>
      <c r="H78" s="41"/>
      <c r="I78" s="33" t="s">
        <v>23</v>
      </c>
      <c r="J78" s="73" t="str">
        <f>IF(J12="","",J12)</f>
        <v>30. 11. 2022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33" t="s">
        <v>31</v>
      </c>
      <c r="J80" s="37" t="str">
        <f>E21</f>
        <v>Ing. Jaroslav Rojt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>Jan Leinhäupel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106</v>
      </c>
      <c r="D83" s="181" t="s">
        <v>57</v>
      </c>
      <c r="E83" s="181" t="s">
        <v>53</v>
      </c>
      <c r="F83" s="181" t="s">
        <v>54</v>
      </c>
      <c r="G83" s="181" t="s">
        <v>107</v>
      </c>
      <c r="H83" s="181" t="s">
        <v>108</v>
      </c>
      <c r="I83" s="181" t="s">
        <v>109</v>
      </c>
      <c r="J83" s="181" t="s">
        <v>95</v>
      </c>
      <c r="K83" s="182" t="s">
        <v>110</v>
      </c>
      <c r="L83" s="183"/>
      <c r="M83" s="93" t="s">
        <v>19</v>
      </c>
      <c r="N83" s="94" t="s">
        <v>42</v>
      </c>
      <c r="O83" s="94" t="s">
        <v>111</v>
      </c>
      <c r="P83" s="94" t="s">
        <v>112</v>
      </c>
      <c r="Q83" s="94" t="s">
        <v>113</v>
      </c>
      <c r="R83" s="94" t="s">
        <v>114</v>
      </c>
      <c r="S83" s="94" t="s">
        <v>115</v>
      </c>
      <c r="T83" s="95" t="s">
        <v>116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117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96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71</v>
      </c>
      <c r="E85" s="192" t="s">
        <v>671</v>
      </c>
      <c r="F85" s="192" t="s">
        <v>88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P86+P95+P100+P105</f>
        <v>0</v>
      </c>
      <c r="Q85" s="197"/>
      <c r="R85" s="198">
        <f>R86+R95+R100+R105</f>
        <v>0</v>
      </c>
      <c r="S85" s="197"/>
      <c r="T85" s="199">
        <f>T86+T95+T100+T105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155</v>
      </c>
      <c r="AT85" s="201" t="s">
        <v>71</v>
      </c>
      <c r="AU85" s="201" t="s">
        <v>72</v>
      </c>
      <c r="AY85" s="200" t="s">
        <v>120</v>
      </c>
      <c r="BK85" s="202">
        <f>BK86+BK95+BK100+BK105</f>
        <v>0</v>
      </c>
    </row>
    <row r="86" s="12" customFormat="1" ht="22.8" customHeight="1">
      <c r="A86" s="12"/>
      <c r="B86" s="189"/>
      <c r="C86" s="190"/>
      <c r="D86" s="191" t="s">
        <v>71</v>
      </c>
      <c r="E86" s="203" t="s">
        <v>672</v>
      </c>
      <c r="F86" s="203" t="s">
        <v>673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SUM(P87:P94)</f>
        <v>0</v>
      </c>
      <c r="Q86" s="197"/>
      <c r="R86" s="198">
        <f>SUM(R87:R94)</f>
        <v>0</v>
      </c>
      <c r="S86" s="197"/>
      <c r="T86" s="199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155</v>
      </c>
      <c r="AT86" s="201" t="s">
        <v>71</v>
      </c>
      <c r="AU86" s="201" t="s">
        <v>80</v>
      </c>
      <c r="AY86" s="200" t="s">
        <v>120</v>
      </c>
      <c r="BK86" s="202">
        <f>SUM(BK87:BK94)</f>
        <v>0</v>
      </c>
    </row>
    <row r="87" s="2" customFormat="1" ht="24.15" customHeight="1">
      <c r="A87" s="39"/>
      <c r="B87" s="40"/>
      <c r="C87" s="205" t="s">
        <v>80</v>
      </c>
      <c r="D87" s="205" t="s">
        <v>122</v>
      </c>
      <c r="E87" s="206" t="s">
        <v>674</v>
      </c>
      <c r="F87" s="207" t="s">
        <v>675</v>
      </c>
      <c r="G87" s="208" t="s">
        <v>676</v>
      </c>
      <c r="H87" s="209">
        <v>1</v>
      </c>
      <c r="I87" s="210"/>
      <c r="J87" s="211">
        <f>ROUND(I87*H87,2)</f>
        <v>0</v>
      </c>
      <c r="K87" s="207" t="s">
        <v>126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677</v>
      </c>
      <c r="AT87" s="216" t="s">
        <v>122</v>
      </c>
      <c r="AU87" s="216" t="s">
        <v>83</v>
      </c>
      <c r="AY87" s="18" t="s">
        <v>120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677</v>
      </c>
      <c r="BM87" s="216" t="s">
        <v>678</v>
      </c>
    </row>
    <row r="88" s="2" customFormat="1">
      <c r="A88" s="39"/>
      <c r="B88" s="40"/>
      <c r="C88" s="41"/>
      <c r="D88" s="218" t="s">
        <v>129</v>
      </c>
      <c r="E88" s="41"/>
      <c r="F88" s="219" t="s">
        <v>679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129</v>
      </c>
      <c r="AU88" s="18" t="s">
        <v>83</v>
      </c>
    </row>
    <row r="89" s="13" customFormat="1">
      <c r="A89" s="13"/>
      <c r="B89" s="223"/>
      <c r="C89" s="224"/>
      <c r="D89" s="225" t="s">
        <v>131</v>
      </c>
      <c r="E89" s="226" t="s">
        <v>19</v>
      </c>
      <c r="F89" s="227" t="s">
        <v>680</v>
      </c>
      <c r="G89" s="224"/>
      <c r="H89" s="228">
        <v>1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131</v>
      </c>
      <c r="AU89" s="234" t="s">
        <v>83</v>
      </c>
      <c r="AV89" s="13" t="s">
        <v>83</v>
      </c>
      <c r="AW89" s="13" t="s">
        <v>33</v>
      </c>
      <c r="AX89" s="13" t="s">
        <v>80</v>
      </c>
      <c r="AY89" s="234" t="s">
        <v>120</v>
      </c>
    </row>
    <row r="90" s="14" customFormat="1">
      <c r="A90" s="14"/>
      <c r="B90" s="235"/>
      <c r="C90" s="236"/>
      <c r="D90" s="225" t="s">
        <v>131</v>
      </c>
      <c r="E90" s="237" t="s">
        <v>19</v>
      </c>
      <c r="F90" s="238" t="s">
        <v>681</v>
      </c>
      <c r="G90" s="236"/>
      <c r="H90" s="237" t="s">
        <v>19</v>
      </c>
      <c r="I90" s="239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131</v>
      </c>
      <c r="AU90" s="244" t="s">
        <v>83</v>
      </c>
      <c r="AV90" s="14" t="s">
        <v>80</v>
      </c>
      <c r="AW90" s="14" t="s">
        <v>33</v>
      </c>
      <c r="AX90" s="14" t="s">
        <v>72</v>
      </c>
      <c r="AY90" s="244" t="s">
        <v>120</v>
      </c>
    </row>
    <row r="91" s="2" customFormat="1" ht="24.15" customHeight="1">
      <c r="A91" s="39"/>
      <c r="B91" s="40"/>
      <c r="C91" s="205" t="s">
        <v>83</v>
      </c>
      <c r="D91" s="205" t="s">
        <v>122</v>
      </c>
      <c r="E91" s="206" t="s">
        <v>682</v>
      </c>
      <c r="F91" s="207" t="s">
        <v>683</v>
      </c>
      <c r="G91" s="208" t="s">
        <v>676</v>
      </c>
      <c r="H91" s="209">
        <v>1</v>
      </c>
      <c r="I91" s="210"/>
      <c r="J91" s="211">
        <f>ROUND(I91*H91,2)</f>
        <v>0</v>
      </c>
      <c r="K91" s="207" t="s">
        <v>126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677</v>
      </c>
      <c r="AT91" s="216" t="s">
        <v>122</v>
      </c>
      <c r="AU91" s="216" t="s">
        <v>83</v>
      </c>
      <c r="AY91" s="18" t="s">
        <v>120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677</v>
      </c>
      <c r="BM91" s="216" t="s">
        <v>684</v>
      </c>
    </row>
    <row r="92" s="2" customFormat="1">
      <c r="A92" s="39"/>
      <c r="B92" s="40"/>
      <c r="C92" s="41"/>
      <c r="D92" s="218" t="s">
        <v>129</v>
      </c>
      <c r="E92" s="41"/>
      <c r="F92" s="219" t="s">
        <v>685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83</v>
      </c>
    </row>
    <row r="93" s="13" customFormat="1">
      <c r="A93" s="13"/>
      <c r="B93" s="223"/>
      <c r="C93" s="224"/>
      <c r="D93" s="225" t="s">
        <v>131</v>
      </c>
      <c r="E93" s="226" t="s">
        <v>19</v>
      </c>
      <c r="F93" s="227" t="s">
        <v>686</v>
      </c>
      <c r="G93" s="224"/>
      <c r="H93" s="228">
        <v>1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131</v>
      </c>
      <c r="AU93" s="234" t="s">
        <v>83</v>
      </c>
      <c r="AV93" s="13" t="s">
        <v>83</v>
      </c>
      <c r="AW93" s="13" t="s">
        <v>33</v>
      </c>
      <c r="AX93" s="13" t="s">
        <v>80</v>
      </c>
      <c r="AY93" s="234" t="s">
        <v>120</v>
      </c>
    </row>
    <row r="94" s="14" customFormat="1">
      <c r="A94" s="14"/>
      <c r="B94" s="235"/>
      <c r="C94" s="236"/>
      <c r="D94" s="225" t="s">
        <v>131</v>
      </c>
      <c r="E94" s="237" t="s">
        <v>19</v>
      </c>
      <c r="F94" s="238" t="s">
        <v>687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131</v>
      </c>
      <c r="AU94" s="244" t="s">
        <v>83</v>
      </c>
      <c r="AV94" s="14" t="s">
        <v>80</v>
      </c>
      <c r="AW94" s="14" t="s">
        <v>33</v>
      </c>
      <c r="AX94" s="14" t="s">
        <v>72</v>
      </c>
      <c r="AY94" s="244" t="s">
        <v>120</v>
      </c>
    </row>
    <row r="95" s="12" customFormat="1" ht="22.8" customHeight="1">
      <c r="A95" s="12"/>
      <c r="B95" s="189"/>
      <c r="C95" s="190"/>
      <c r="D95" s="191" t="s">
        <v>71</v>
      </c>
      <c r="E95" s="203" t="s">
        <v>688</v>
      </c>
      <c r="F95" s="203" t="s">
        <v>689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SUM(P96:P99)</f>
        <v>0</v>
      </c>
      <c r="Q95" s="197"/>
      <c r="R95" s="198">
        <f>SUM(R96:R99)</f>
        <v>0</v>
      </c>
      <c r="S95" s="197"/>
      <c r="T95" s="199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155</v>
      </c>
      <c r="AT95" s="201" t="s">
        <v>71</v>
      </c>
      <c r="AU95" s="201" t="s">
        <v>80</v>
      </c>
      <c r="AY95" s="200" t="s">
        <v>120</v>
      </c>
      <c r="BK95" s="202">
        <f>SUM(BK96:BK99)</f>
        <v>0</v>
      </c>
    </row>
    <row r="96" s="2" customFormat="1" ht="16.5" customHeight="1">
      <c r="A96" s="39"/>
      <c r="B96" s="40"/>
      <c r="C96" s="205" t="s">
        <v>138</v>
      </c>
      <c r="D96" s="205" t="s">
        <v>122</v>
      </c>
      <c r="E96" s="206" t="s">
        <v>690</v>
      </c>
      <c r="F96" s="207" t="s">
        <v>691</v>
      </c>
      <c r="G96" s="208" t="s">
        <v>272</v>
      </c>
      <c r="H96" s="209">
        <v>8</v>
      </c>
      <c r="I96" s="210"/>
      <c r="J96" s="211">
        <f>ROUND(I96*H96,2)</f>
        <v>0</v>
      </c>
      <c r="K96" s="207" t="s">
        <v>126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677</v>
      </c>
      <c r="AT96" s="216" t="s">
        <v>122</v>
      </c>
      <c r="AU96" s="216" t="s">
        <v>83</v>
      </c>
      <c r="AY96" s="18" t="s">
        <v>120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677</v>
      </c>
      <c r="BM96" s="216" t="s">
        <v>692</v>
      </c>
    </row>
    <row r="97" s="2" customFormat="1">
      <c r="A97" s="39"/>
      <c r="B97" s="40"/>
      <c r="C97" s="41"/>
      <c r="D97" s="218" t="s">
        <v>129</v>
      </c>
      <c r="E97" s="41"/>
      <c r="F97" s="219" t="s">
        <v>693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83</v>
      </c>
    </row>
    <row r="98" s="13" customFormat="1">
      <c r="A98" s="13"/>
      <c r="B98" s="223"/>
      <c r="C98" s="224"/>
      <c r="D98" s="225" t="s">
        <v>131</v>
      </c>
      <c r="E98" s="226" t="s">
        <v>19</v>
      </c>
      <c r="F98" s="227" t="s">
        <v>694</v>
      </c>
      <c r="G98" s="224"/>
      <c r="H98" s="228">
        <v>8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131</v>
      </c>
      <c r="AU98" s="234" t="s">
        <v>83</v>
      </c>
      <c r="AV98" s="13" t="s">
        <v>83</v>
      </c>
      <c r="AW98" s="13" t="s">
        <v>33</v>
      </c>
      <c r="AX98" s="13" t="s">
        <v>80</v>
      </c>
      <c r="AY98" s="234" t="s">
        <v>120</v>
      </c>
    </row>
    <row r="99" s="14" customFormat="1">
      <c r="A99" s="14"/>
      <c r="B99" s="235"/>
      <c r="C99" s="236"/>
      <c r="D99" s="225" t="s">
        <v>131</v>
      </c>
      <c r="E99" s="237" t="s">
        <v>19</v>
      </c>
      <c r="F99" s="238" t="s">
        <v>695</v>
      </c>
      <c r="G99" s="236"/>
      <c r="H99" s="237" t="s">
        <v>19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131</v>
      </c>
      <c r="AU99" s="244" t="s">
        <v>83</v>
      </c>
      <c r="AV99" s="14" t="s">
        <v>80</v>
      </c>
      <c r="AW99" s="14" t="s">
        <v>33</v>
      </c>
      <c r="AX99" s="14" t="s">
        <v>72</v>
      </c>
      <c r="AY99" s="244" t="s">
        <v>120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696</v>
      </c>
      <c r="F100" s="203" t="s">
        <v>697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155</v>
      </c>
      <c r="AT100" s="201" t="s">
        <v>71</v>
      </c>
      <c r="AU100" s="201" t="s">
        <v>80</v>
      </c>
      <c r="AY100" s="200" t="s">
        <v>120</v>
      </c>
      <c r="BK100" s="202">
        <f>SUM(BK101:BK104)</f>
        <v>0</v>
      </c>
    </row>
    <row r="101" s="2" customFormat="1" ht="24.15" customHeight="1">
      <c r="A101" s="39"/>
      <c r="B101" s="40"/>
      <c r="C101" s="205" t="s">
        <v>127</v>
      </c>
      <c r="D101" s="205" t="s">
        <v>122</v>
      </c>
      <c r="E101" s="206" t="s">
        <v>698</v>
      </c>
      <c r="F101" s="207" t="s">
        <v>699</v>
      </c>
      <c r="G101" s="208" t="s">
        <v>676</v>
      </c>
      <c r="H101" s="209">
        <v>1</v>
      </c>
      <c r="I101" s="210"/>
      <c r="J101" s="211">
        <f>ROUND(I101*H101,2)</f>
        <v>0</v>
      </c>
      <c r="K101" s="207" t="s">
        <v>126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677</v>
      </c>
      <c r="AT101" s="216" t="s">
        <v>122</v>
      </c>
      <c r="AU101" s="216" t="s">
        <v>83</v>
      </c>
      <c r="AY101" s="18" t="s">
        <v>120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677</v>
      </c>
      <c r="BM101" s="216" t="s">
        <v>700</v>
      </c>
    </row>
    <row r="102" s="2" customFormat="1">
      <c r="A102" s="39"/>
      <c r="B102" s="40"/>
      <c r="C102" s="41"/>
      <c r="D102" s="218" t="s">
        <v>129</v>
      </c>
      <c r="E102" s="41"/>
      <c r="F102" s="219" t="s">
        <v>701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83</v>
      </c>
    </row>
    <row r="103" s="13" customFormat="1">
      <c r="A103" s="13"/>
      <c r="B103" s="223"/>
      <c r="C103" s="224"/>
      <c r="D103" s="225" t="s">
        <v>131</v>
      </c>
      <c r="E103" s="226" t="s">
        <v>19</v>
      </c>
      <c r="F103" s="227" t="s">
        <v>680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131</v>
      </c>
      <c r="AU103" s="234" t="s">
        <v>83</v>
      </c>
      <c r="AV103" s="13" t="s">
        <v>83</v>
      </c>
      <c r="AW103" s="13" t="s">
        <v>33</v>
      </c>
      <c r="AX103" s="13" t="s">
        <v>80</v>
      </c>
      <c r="AY103" s="234" t="s">
        <v>120</v>
      </c>
    </row>
    <row r="104" s="14" customFormat="1">
      <c r="A104" s="14"/>
      <c r="B104" s="235"/>
      <c r="C104" s="236"/>
      <c r="D104" s="225" t="s">
        <v>131</v>
      </c>
      <c r="E104" s="237" t="s">
        <v>19</v>
      </c>
      <c r="F104" s="238" t="s">
        <v>702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131</v>
      </c>
      <c r="AU104" s="244" t="s">
        <v>83</v>
      </c>
      <c r="AV104" s="14" t="s">
        <v>80</v>
      </c>
      <c r="AW104" s="14" t="s">
        <v>33</v>
      </c>
      <c r="AX104" s="14" t="s">
        <v>72</v>
      </c>
      <c r="AY104" s="244" t="s">
        <v>120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703</v>
      </c>
      <c r="F105" s="203" t="s">
        <v>704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SUM(P106:P108)</f>
        <v>0</v>
      </c>
      <c r="Q105" s="197"/>
      <c r="R105" s="198">
        <f>SUM(R106:R108)</f>
        <v>0</v>
      </c>
      <c r="S105" s="197"/>
      <c r="T105" s="199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155</v>
      </c>
      <c r="AT105" s="201" t="s">
        <v>71</v>
      </c>
      <c r="AU105" s="201" t="s">
        <v>80</v>
      </c>
      <c r="AY105" s="200" t="s">
        <v>120</v>
      </c>
      <c r="BK105" s="202">
        <f>SUM(BK106:BK108)</f>
        <v>0</v>
      </c>
    </row>
    <row r="106" s="2" customFormat="1" ht="24.15" customHeight="1">
      <c r="A106" s="39"/>
      <c r="B106" s="40"/>
      <c r="C106" s="205" t="s">
        <v>155</v>
      </c>
      <c r="D106" s="205" t="s">
        <v>122</v>
      </c>
      <c r="E106" s="206" t="s">
        <v>705</v>
      </c>
      <c r="F106" s="207" t="s">
        <v>706</v>
      </c>
      <c r="G106" s="208" t="s">
        <v>676</v>
      </c>
      <c r="H106" s="209">
        <v>1</v>
      </c>
      <c r="I106" s="210"/>
      <c r="J106" s="211">
        <f>ROUND(I106*H106,2)</f>
        <v>0</v>
      </c>
      <c r="K106" s="207" t="s">
        <v>126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677</v>
      </c>
      <c r="AT106" s="216" t="s">
        <v>122</v>
      </c>
      <c r="AU106" s="216" t="s">
        <v>83</v>
      </c>
      <c r="AY106" s="18" t="s">
        <v>120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677</v>
      </c>
      <c r="BM106" s="216" t="s">
        <v>707</v>
      </c>
    </row>
    <row r="107" s="2" customFormat="1">
      <c r="A107" s="39"/>
      <c r="B107" s="40"/>
      <c r="C107" s="41"/>
      <c r="D107" s="218" t="s">
        <v>129</v>
      </c>
      <c r="E107" s="41"/>
      <c r="F107" s="219" t="s">
        <v>708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83</v>
      </c>
    </row>
    <row r="108" s="13" customFormat="1">
      <c r="A108" s="13"/>
      <c r="B108" s="223"/>
      <c r="C108" s="224"/>
      <c r="D108" s="225" t="s">
        <v>131</v>
      </c>
      <c r="E108" s="226" t="s">
        <v>19</v>
      </c>
      <c r="F108" s="227" t="s">
        <v>709</v>
      </c>
      <c r="G108" s="224"/>
      <c r="H108" s="228">
        <v>1</v>
      </c>
      <c r="I108" s="229"/>
      <c r="J108" s="224"/>
      <c r="K108" s="224"/>
      <c r="L108" s="230"/>
      <c r="M108" s="270"/>
      <c r="N108" s="271"/>
      <c r="O108" s="271"/>
      <c r="P108" s="271"/>
      <c r="Q108" s="271"/>
      <c r="R108" s="271"/>
      <c r="S108" s="271"/>
      <c r="T108" s="27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131</v>
      </c>
      <c r="AU108" s="234" t="s">
        <v>83</v>
      </c>
      <c r="AV108" s="13" t="s">
        <v>83</v>
      </c>
      <c r="AW108" s="13" t="s">
        <v>33</v>
      </c>
      <c r="AX108" s="13" t="s">
        <v>80</v>
      </c>
      <c r="AY108" s="234" t="s">
        <v>120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SQ5sOT0RdiM2dU8YaM6ki0v1XDxM/6EnGjLtsCXuxGzVp48k4ArUXuhYhspWDHkzDa77SuDC5LlvXwMB1k38Wg==" hashValue="7rT4weAUM3fcLf3Sj2H0Ll3uym5teXEU5lsOxIrC6Yb9kSIjuCysonYU5qoOtIlvjxVYrp/At6Yo7g7T6Y3U7Q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303000"/>
    <hyperlink ref="F92" r:id="rId2" display="https://podminky.urs.cz/item/CS_URS_2023_01/013254000"/>
    <hyperlink ref="F97" r:id="rId3" display="https://podminky.urs.cz/item/CS_URS_2023_01/034503000"/>
    <hyperlink ref="F102" r:id="rId4" display="https://podminky.urs.cz/item/CS_URS_2023_01/043194000"/>
    <hyperlink ref="F107" r:id="rId5" display="https://podminky.urs.cz/item/CS_URS_2023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3" customWidth="1"/>
    <col min="2" max="2" width="1.667969" style="273" customWidth="1"/>
    <col min="3" max="4" width="5" style="273" customWidth="1"/>
    <col min="5" max="5" width="11.66016" style="273" customWidth="1"/>
    <col min="6" max="6" width="9.160156" style="273" customWidth="1"/>
    <col min="7" max="7" width="5" style="273" customWidth="1"/>
    <col min="8" max="8" width="77.83203" style="273" customWidth="1"/>
    <col min="9" max="10" width="20" style="273" customWidth="1"/>
    <col min="11" max="11" width="1.667969" style="273" customWidth="1"/>
  </cols>
  <sheetData>
    <row r="1" s="1" customFormat="1" ht="37.5" customHeight="1"/>
    <row r="2" s="1" customFormat="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="16" customFormat="1" ht="45" customHeight="1">
      <c r="B3" s="277"/>
      <c r="C3" s="278" t="s">
        <v>710</v>
      </c>
      <c r="D3" s="278"/>
      <c r="E3" s="278"/>
      <c r="F3" s="278"/>
      <c r="G3" s="278"/>
      <c r="H3" s="278"/>
      <c r="I3" s="278"/>
      <c r="J3" s="278"/>
      <c r="K3" s="279"/>
    </row>
    <row r="4" s="1" customFormat="1" ht="25.5" customHeight="1">
      <c r="B4" s="280"/>
      <c r="C4" s="281" t="s">
        <v>711</v>
      </c>
      <c r="D4" s="281"/>
      <c r="E4" s="281"/>
      <c r="F4" s="281"/>
      <c r="G4" s="281"/>
      <c r="H4" s="281"/>
      <c r="I4" s="281"/>
      <c r="J4" s="281"/>
      <c r="K4" s="282"/>
    </row>
    <row r="5" s="1" customFormat="1" ht="5.25" customHeight="1">
      <c r="B5" s="280"/>
      <c r="C5" s="283"/>
      <c r="D5" s="283"/>
      <c r="E5" s="283"/>
      <c r="F5" s="283"/>
      <c r="G5" s="283"/>
      <c r="H5" s="283"/>
      <c r="I5" s="283"/>
      <c r="J5" s="283"/>
      <c r="K5" s="282"/>
    </row>
    <row r="6" s="1" customFormat="1" ht="15" customHeight="1">
      <c r="B6" s="280"/>
      <c r="C6" s="284" t="s">
        <v>712</v>
      </c>
      <c r="D6" s="284"/>
      <c r="E6" s="284"/>
      <c r="F6" s="284"/>
      <c r="G6" s="284"/>
      <c r="H6" s="284"/>
      <c r="I6" s="284"/>
      <c r="J6" s="284"/>
      <c r="K6" s="282"/>
    </row>
    <row r="7" s="1" customFormat="1" ht="15" customHeight="1">
      <c r="B7" s="285"/>
      <c r="C7" s="284" t="s">
        <v>713</v>
      </c>
      <c r="D7" s="284"/>
      <c r="E7" s="284"/>
      <c r="F7" s="284"/>
      <c r="G7" s="284"/>
      <c r="H7" s="284"/>
      <c r="I7" s="284"/>
      <c r="J7" s="284"/>
      <c r="K7" s="282"/>
    </row>
    <row r="8" s="1" customFormat="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="1" customFormat="1" ht="15" customHeight="1">
      <c r="B9" s="285"/>
      <c r="C9" s="284" t="s">
        <v>714</v>
      </c>
      <c r="D9" s="284"/>
      <c r="E9" s="284"/>
      <c r="F9" s="284"/>
      <c r="G9" s="284"/>
      <c r="H9" s="284"/>
      <c r="I9" s="284"/>
      <c r="J9" s="284"/>
      <c r="K9" s="282"/>
    </row>
    <row r="10" s="1" customFormat="1" ht="15" customHeight="1">
      <c r="B10" s="285"/>
      <c r="C10" s="284"/>
      <c r="D10" s="284" t="s">
        <v>715</v>
      </c>
      <c r="E10" s="284"/>
      <c r="F10" s="284"/>
      <c r="G10" s="284"/>
      <c r="H10" s="284"/>
      <c r="I10" s="284"/>
      <c r="J10" s="284"/>
      <c r="K10" s="282"/>
    </row>
    <row r="11" s="1" customFormat="1" ht="15" customHeight="1">
      <c r="B11" s="285"/>
      <c r="C11" s="286"/>
      <c r="D11" s="284" t="s">
        <v>716</v>
      </c>
      <c r="E11" s="284"/>
      <c r="F11" s="284"/>
      <c r="G11" s="284"/>
      <c r="H11" s="284"/>
      <c r="I11" s="284"/>
      <c r="J11" s="284"/>
      <c r="K11" s="282"/>
    </row>
    <row r="12" s="1" customFormat="1" ht="15" customHeight="1">
      <c r="B12" s="285"/>
      <c r="C12" s="286"/>
      <c r="D12" s="284"/>
      <c r="E12" s="284"/>
      <c r="F12" s="284"/>
      <c r="G12" s="284"/>
      <c r="H12" s="284"/>
      <c r="I12" s="284"/>
      <c r="J12" s="284"/>
      <c r="K12" s="282"/>
    </row>
    <row r="13" s="1" customFormat="1" ht="15" customHeight="1">
      <c r="B13" s="285"/>
      <c r="C13" s="286"/>
      <c r="D13" s="287" t="s">
        <v>717</v>
      </c>
      <c r="E13" s="284"/>
      <c r="F13" s="284"/>
      <c r="G13" s="284"/>
      <c r="H13" s="284"/>
      <c r="I13" s="284"/>
      <c r="J13" s="284"/>
      <c r="K13" s="282"/>
    </row>
    <row r="14" s="1" customFormat="1" ht="12.75" customHeight="1">
      <c r="B14" s="285"/>
      <c r="C14" s="286"/>
      <c r="D14" s="286"/>
      <c r="E14" s="286"/>
      <c r="F14" s="286"/>
      <c r="G14" s="286"/>
      <c r="H14" s="286"/>
      <c r="I14" s="286"/>
      <c r="J14" s="286"/>
      <c r="K14" s="282"/>
    </row>
    <row r="15" s="1" customFormat="1" ht="15" customHeight="1">
      <c r="B15" s="285"/>
      <c r="C15" s="286"/>
      <c r="D15" s="284" t="s">
        <v>718</v>
      </c>
      <c r="E15" s="284"/>
      <c r="F15" s="284"/>
      <c r="G15" s="284"/>
      <c r="H15" s="284"/>
      <c r="I15" s="284"/>
      <c r="J15" s="284"/>
      <c r="K15" s="282"/>
    </row>
    <row r="16" s="1" customFormat="1" ht="15" customHeight="1">
      <c r="B16" s="285"/>
      <c r="C16" s="286"/>
      <c r="D16" s="284" t="s">
        <v>719</v>
      </c>
      <c r="E16" s="284"/>
      <c r="F16" s="284"/>
      <c r="G16" s="284"/>
      <c r="H16" s="284"/>
      <c r="I16" s="284"/>
      <c r="J16" s="284"/>
      <c r="K16" s="282"/>
    </row>
    <row r="17" s="1" customFormat="1" ht="15" customHeight="1">
      <c r="B17" s="285"/>
      <c r="C17" s="286"/>
      <c r="D17" s="284" t="s">
        <v>720</v>
      </c>
      <c r="E17" s="284"/>
      <c r="F17" s="284"/>
      <c r="G17" s="284"/>
      <c r="H17" s="284"/>
      <c r="I17" s="284"/>
      <c r="J17" s="284"/>
      <c r="K17" s="282"/>
    </row>
    <row r="18" s="1" customFormat="1" ht="15" customHeight="1">
      <c r="B18" s="285"/>
      <c r="C18" s="286"/>
      <c r="D18" s="286"/>
      <c r="E18" s="288" t="s">
        <v>79</v>
      </c>
      <c r="F18" s="284" t="s">
        <v>721</v>
      </c>
      <c r="G18" s="284"/>
      <c r="H18" s="284"/>
      <c r="I18" s="284"/>
      <c r="J18" s="284"/>
      <c r="K18" s="282"/>
    </row>
    <row r="19" s="1" customFormat="1" ht="15" customHeight="1">
      <c r="B19" s="285"/>
      <c r="C19" s="286"/>
      <c r="D19" s="286"/>
      <c r="E19" s="288" t="s">
        <v>722</v>
      </c>
      <c r="F19" s="284" t="s">
        <v>723</v>
      </c>
      <c r="G19" s="284"/>
      <c r="H19" s="284"/>
      <c r="I19" s="284"/>
      <c r="J19" s="284"/>
      <c r="K19" s="282"/>
    </row>
    <row r="20" s="1" customFormat="1" ht="15" customHeight="1">
      <c r="B20" s="285"/>
      <c r="C20" s="286"/>
      <c r="D20" s="286"/>
      <c r="E20" s="288" t="s">
        <v>724</v>
      </c>
      <c r="F20" s="284" t="s">
        <v>725</v>
      </c>
      <c r="G20" s="284"/>
      <c r="H20" s="284"/>
      <c r="I20" s="284"/>
      <c r="J20" s="284"/>
      <c r="K20" s="282"/>
    </row>
    <row r="21" s="1" customFormat="1" ht="15" customHeight="1">
      <c r="B21" s="285"/>
      <c r="C21" s="286"/>
      <c r="D21" s="286"/>
      <c r="E21" s="288" t="s">
        <v>726</v>
      </c>
      <c r="F21" s="284" t="s">
        <v>727</v>
      </c>
      <c r="G21" s="284"/>
      <c r="H21" s="284"/>
      <c r="I21" s="284"/>
      <c r="J21" s="284"/>
      <c r="K21" s="282"/>
    </row>
    <row r="22" s="1" customFormat="1" ht="15" customHeight="1">
      <c r="B22" s="285"/>
      <c r="C22" s="286"/>
      <c r="D22" s="286"/>
      <c r="E22" s="288" t="s">
        <v>728</v>
      </c>
      <c r="F22" s="284" t="s">
        <v>729</v>
      </c>
      <c r="G22" s="284"/>
      <c r="H22" s="284"/>
      <c r="I22" s="284"/>
      <c r="J22" s="284"/>
      <c r="K22" s="282"/>
    </row>
    <row r="23" s="1" customFormat="1" ht="15" customHeight="1">
      <c r="B23" s="285"/>
      <c r="C23" s="286"/>
      <c r="D23" s="286"/>
      <c r="E23" s="288" t="s">
        <v>730</v>
      </c>
      <c r="F23" s="284" t="s">
        <v>731</v>
      </c>
      <c r="G23" s="284"/>
      <c r="H23" s="284"/>
      <c r="I23" s="284"/>
      <c r="J23" s="284"/>
      <c r="K23" s="282"/>
    </row>
    <row r="24" s="1" customFormat="1" ht="12.75" customHeight="1">
      <c r="B24" s="285"/>
      <c r="C24" s="286"/>
      <c r="D24" s="286"/>
      <c r="E24" s="286"/>
      <c r="F24" s="286"/>
      <c r="G24" s="286"/>
      <c r="H24" s="286"/>
      <c r="I24" s="286"/>
      <c r="J24" s="286"/>
      <c r="K24" s="282"/>
    </row>
    <row r="25" s="1" customFormat="1" ht="15" customHeight="1">
      <c r="B25" s="285"/>
      <c r="C25" s="284" t="s">
        <v>732</v>
      </c>
      <c r="D25" s="284"/>
      <c r="E25" s="284"/>
      <c r="F25" s="284"/>
      <c r="G25" s="284"/>
      <c r="H25" s="284"/>
      <c r="I25" s="284"/>
      <c r="J25" s="284"/>
      <c r="K25" s="282"/>
    </row>
    <row r="26" s="1" customFormat="1" ht="15" customHeight="1">
      <c r="B26" s="285"/>
      <c r="C26" s="284" t="s">
        <v>733</v>
      </c>
      <c r="D26" s="284"/>
      <c r="E26" s="284"/>
      <c r="F26" s="284"/>
      <c r="G26" s="284"/>
      <c r="H26" s="284"/>
      <c r="I26" s="284"/>
      <c r="J26" s="284"/>
      <c r="K26" s="282"/>
    </row>
    <row r="27" s="1" customFormat="1" ht="15" customHeight="1">
      <c r="B27" s="285"/>
      <c r="C27" s="284"/>
      <c r="D27" s="284" t="s">
        <v>734</v>
      </c>
      <c r="E27" s="284"/>
      <c r="F27" s="284"/>
      <c r="G27" s="284"/>
      <c r="H27" s="284"/>
      <c r="I27" s="284"/>
      <c r="J27" s="284"/>
      <c r="K27" s="282"/>
    </row>
    <row r="28" s="1" customFormat="1" ht="15" customHeight="1">
      <c r="B28" s="285"/>
      <c r="C28" s="286"/>
      <c r="D28" s="284" t="s">
        <v>735</v>
      </c>
      <c r="E28" s="284"/>
      <c r="F28" s="284"/>
      <c r="G28" s="284"/>
      <c r="H28" s="284"/>
      <c r="I28" s="284"/>
      <c r="J28" s="284"/>
      <c r="K28" s="282"/>
    </row>
    <row r="29" s="1" customFormat="1" ht="12.75" customHeight="1">
      <c r="B29" s="285"/>
      <c r="C29" s="286"/>
      <c r="D29" s="286"/>
      <c r="E29" s="286"/>
      <c r="F29" s="286"/>
      <c r="G29" s="286"/>
      <c r="H29" s="286"/>
      <c r="I29" s="286"/>
      <c r="J29" s="286"/>
      <c r="K29" s="282"/>
    </row>
    <row r="30" s="1" customFormat="1" ht="15" customHeight="1">
      <c r="B30" s="285"/>
      <c r="C30" s="286"/>
      <c r="D30" s="284" t="s">
        <v>736</v>
      </c>
      <c r="E30" s="284"/>
      <c r="F30" s="284"/>
      <c r="G30" s="284"/>
      <c r="H30" s="284"/>
      <c r="I30" s="284"/>
      <c r="J30" s="284"/>
      <c r="K30" s="282"/>
    </row>
    <row r="31" s="1" customFormat="1" ht="15" customHeight="1">
      <c r="B31" s="285"/>
      <c r="C31" s="286"/>
      <c r="D31" s="284" t="s">
        <v>737</v>
      </c>
      <c r="E31" s="284"/>
      <c r="F31" s="284"/>
      <c r="G31" s="284"/>
      <c r="H31" s="284"/>
      <c r="I31" s="284"/>
      <c r="J31" s="284"/>
      <c r="K31" s="282"/>
    </row>
    <row r="32" s="1" customFormat="1" ht="12.75" customHeight="1">
      <c r="B32" s="285"/>
      <c r="C32" s="286"/>
      <c r="D32" s="286"/>
      <c r="E32" s="286"/>
      <c r="F32" s="286"/>
      <c r="G32" s="286"/>
      <c r="H32" s="286"/>
      <c r="I32" s="286"/>
      <c r="J32" s="286"/>
      <c r="K32" s="282"/>
    </row>
    <row r="33" s="1" customFormat="1" ht="15" customHeight="1">
      <c r="B33" s="285"/>
      <c r="C33" s="286"/>
      <c r="D33" s="284" t="s">
        <v>738</v>
      </c>
      <c r="E33" s="284"/>
      <c r="F33" s="284"/>
      <c r="G33" s="284"/>
      <c r="H33" s="284"/>
      <c r="I33" s="284"/>
      <c r="J33" s="284"/>
      <c r="K33" s="282"/>
    </row>
    <row r="34" s="1" customFormat="1" ht="15" customHeight="1">
      <c r="B34" s="285"/>
      <c r="C34" s="286"/>
      <c r="D34" s="284" t="s">
        <v>739</v>
      </c>
      <c r="E34" s="284"/>
      <c r="F34" s="284"/>
      <c r="G34" s="284"/>
      <c r="H34" s="284"/>
      <c r="I34" s="284"/>
      <c r="J34" s="284"/>
      <c r="K34" s="282"/>
    </row>
    <row r="35" s="1" customFormat="1" ht="15" customHeight="1">
      <c r="B35" s="285"/>
      <c r="C35" s="286"/>
      <c r="D35" s="284" t="s">
        <v>740</v>
      </c>
      <c r="E35" s="284"/>
      <c r="F35" s="284"/>
      <c r="G35" s="284"/>
      <c r="H35" s="284"/>
      <c r="I35" s="284"/>
      <c r="J35" s="284"/>
      <c r="K35" s="282"/>
    </row>
    <row r="36" s="1" customFormat="1" ht="15" customHeight="1">
      <c r="B36" s="285"/>
      <c r="C36" s="286"/>
      <c r="D36" s="284"/>
      <c r="E36" s="287" t="s">
        <v>106</v>
      </c>
      <c r="F36" s="284"/>
      <c r="G36" s="284" t="s">
        <v>741</v>
      </c>
      <c r="H36" s="284"/>
      <c r="I36" s="284"/>
      <c r="J36" s="284"/>
      <c r="K36" s="282"/>
    </row>
    <row r="37" s="1" customFormat="1" ht="30.75" customHeight="1">
      <c r="B37" s="285"/>
      <c r="C37" s="286"/>
      <c r="D37" s="284"/>
      <c r="E37" s="287" t="s">
        <v>742</v>
      </c>
      <c r="F37" s="284"/>
      <c r="G37" s="284" t="s">
        <v>743</v>
      </c>
      <c r="H37" s="284"/>
      <c r="I37" s="284"/>
      <c r="J37" s="284"/>
      <c r="K37" s="282"/>
    </row>
    <row r="38" s="1" customFormat="1" ht="15" customHeight="1">
      <c r="B38" s="285"/>
      <c r="C38" s="286"/>
      <c r="D38" s="284"/>
      <c r="E38" s="287" t="s">
        <v>53</v>
      </c>
      <c r="F38" s="284"/>
      <c r="G38" s="284" t="s">
        <v>744</v>
      </c>
      <c r="H38" s="284"/>
      <c r="I38" s="284"/>
      <c r="J38" s="284"/>
      <c r="K38" s="282"/>
    </row>
    <row r="39" s="1" customFormat="1" ht="15" customHeight="1">
      <c r="B39" s="285"/>
      <c r="C39" s="286"/>
      <c r="D39" s="284"/>
      <c r="E39" s="287" t="s">
        <v>54</v>
      </c>
      <c r="F39" s="284"/>
      <c r="G39" s="284" t="s">
        <v>745</v>
      </c>
      <c r="H39" s="284"/>
      <c r="I39" s="284"/>
      <c r="J39" s="284"/>
      <c r="K39" s="282"/>
    </row>
    <row r="40" s="1" customFormat="1" ht="15" customHeight="1">
      <c r="B40" s="285"/>
      <c r="C40" s="286"/>
      <c r="D40" s="284"/>
      <c r="E40" s="287" t="s">
        <v>107</v>
      </c>
      <c r="F40" s="284"/>
      <c r="G40" s="284" t="s">
        <v>746</v>
      </c>
      <c r="H40" s="284"/>
      <c r="I40" s="284"/>
      <c r="J40" s="284"/>
      <c r="K40" s="282"/>
    </row>
    <row r="41" s="1" customFormat="1" ht="15" customHeight="1">
      <c r="B41" s="285"/>
      <c r="C41" s="286"/>
      <c r="D41" s="284"/>
      <c r="E41" s="287" t="s">
        <v>108</v>
      </c>
      <c r="F41" s="284"/>
      <c r="G41" s="284" t="s">
        <v>747</v>
      </c>
      <c r="H41" s="284"/>
      <c r="I41" s="284"/>
      <c r="J41" s="284"/>
      <c r="K41" s="282"/>
    </row>
    <row r="42" s="1" customFormat="1" ht="15" customHeight="1">
      <c r="B42" s="285"/>
      <c r="C42" s="286"/>
      <c r="D42" s="284"/>
      <c r="E42" s="287" t="s">
        <v>748</v>
      </c>
      <c r="F42" s="284"/>
      <c r="G42" s="284" t="s">
        <v>749</v>
      </c>
      <c r="H42" s="284"/>
      <c r="I42" s="284"/>
      <c r="J42" s="284"/>
      <c r="K42" s="282"/>
    </row>
    <row r="43" s="1" customFormat="1" ht="15" customHeight="1">
      <c r="B43" s="285"/>
      <c r="C43" s="286"/>
      <c r="D43" s="284"/>
      <c r="E43" s="287"/>
      <c r="F43" s="284"/>
      <c r="G43" s="284" t="s">
        <v>750</v>
      </c>
      <c r="H43" s="284"/>
      <c r="I43" s="284"/>
      <c r="J43" s="284"/>
      <c r="K43" s="282"/>
    </row>
    <row r="44" s="1" customFormat="1" ht="15" customHeight="1">
      <c r="B44" s="285"/>
      <c r="C44" s="286"/>
      <c r="D44" s="284"/>
      <c r="E44" s="287" t="s">
        <v>751</v>
      </c>
      <c r="F44" s="284"/>
      <c r="G44" s="284" t="s">
        <v>752</v>
      </c>
      <c r="H44" s="284"/>
      <c r="I44" s="284"/>
      <c r="J44" s="284"/>
      <c r="K44" s="282"/>
    </row>
    <row r="45" s="1" customFormat="1" ht="15" customHeight="1">
      <c r="B45" s="285"/>
      <c r="C45" s="286"/>
      <c r="D45" s="284"/>
      <c r="E45" s="287" t="s">
        <v>110</v>
      </c>
      <c r="F45" s="284"/>
      <c r="G45" s="284" t="s">
        <v>753</v>
      </c>
      <c r="H45" s="284"/>
      <c r="I45" s="284"/>
      <c r="J45" s="284"/>
      <c r="K45" s="282"/>
    </row>
    <row r="46" s="1" customFormat="1" ht="12.75" customHeight="1">
      <c r="B46" s="285"/>
      <c r="C46" s="286"/>
      <c r="D46" s="284"/>
      <c r="E46" s="284"/>
      <c r="F46" s="284"/>
      <c r="G46" s="284"/>
      <c r="H46" s="284"/>
      <c r="I46" s="284"/>
      <c r="J46" s="284"/>
      <c r="K46" s="282"/>
    </row>
    <row r="47" s="1" customFormat="1" ht="15" customHeight="1">
      <c r="B47" s="285"/>
      <c r="C47" s="286"/>
      <c r="D47" s="284" t="s">
        <v>754</v>
      </c>
      <c r="E47" s="284"/>
      <c r="F47" s="284"/>
      <c r="G47" s="284"/>
      <c r="H47" s="284"/>
      <c r="I47" s="284"/>
      <c r="J47" s="284"/>
      <c r="K47" s="282"/>
    </row>
    <row r="48" s="1" customFormat="1" ht="15" customHeight="1">
      <c r="B48" s="285"/>
      <c r="C48" s="286"/>
      <c r="D48" s="286"/>
      <c r="E48" s="284" t="s">
        <v>755</v>
      </c>
      <c r="F48" s="284"/>
      <c r="G48" s="284"/>
      <c r="H48" s="284"/>
      <c r="I48" s="284"/>
      <c r="J48" s="284"/>
      <c r="K48" s="282"/>
    </row>
    <row r="49" s="1" customFormat="1" ht="15" customHeight="1">
      <c r="B49" s="285"/>
      <c r="C49" s="286"/>
      <c r="D49" s="286"/>
      <c r="E49" s="284" t="s">
        <v>756</v>
      </c>
      <c r="F49" s="284"/>
      <c r="G49" s="284"/>
      <c r="H49" s="284"/>
      <c r="I49" s="284"/>
      <c r="J49" s="284"/>
      <c r="K49" s="282"/>
    </row>
    <row r="50" s="1" customFormat="1" ht="15" customHeight="1">
      <c r="B50" s="285"/>
      <c r="C50" s="286"/>
      <c r="D50" s="286"/>
      <c r="E50" s="284" t="s">
        <v>757</v>
      </c>
      <c r="F50" s="284"/>
      <c r="G50" s="284"/>
      <c r="H50" s="284"/>
      <c r="I50" s="284"/>
      <c r="J50" s="284"/>
      <c r="K50" s="282"/>
    </row>
    <row r="51" s="1" customFormat="1" ht="15" customHeight="1">
      <c r="B51" s="285"/>
      <c r="C51" s="286"/>
      <c r="D51" s="284" t="s">
        <v>758</v>
      </c>
      <c r="E51" s="284"/>
      <c r="F51" s="284"/>
      <c r="G51" s="284"/>
      <c r="H51" s="284"/>
      <c r="I51" s="284"/>
      <c r="J51" s="284"/>
      <c r="K51" s="282"/>
    </row>
    <row r="52" s="1" customFormat="1" ht="25.5" customHeight="1">
      <c r="B52" s="280"/>
      <c r="C52" s="281" t="s">
        <v>759</v>
      </c>
      <c r="D52" s="281"/>
      <c r="E52" s="281"/>
      <c r="F52" s="281"/>
      <c r="G52" s="281"/>
      <c r="H52" s="281"/>
      <c r="I52" s="281"/>
      <c r="J52" s="281"/>
      <c r="K52" s="282"/>
    </row>
    <row r="53" s="1" customFormat="1" ht="5.25" customHeight="1">
      <c r="B53" s="280"/>
      <c r="C53" s="283"/>
      <c r="D53" s="283"/>
      <c r="E53" s="283"/>
      <c r="F53" s="283"/>
      <c r="G53" s="283"/>
      <c r="H53" s="283"/>
      <c r="I53" s="283"/>
      <c r="J53" s="283"/>
      <c r="K53" s="282"/>
    </row>
    <row r="54" s="1" customFormat="1" ht="15" customHeight="1">
      <c r="B54" s="280"/>
      <c r="C54" s="284" t="s">
        <v>760</v>
      </c>
      <c r="D54" s="284"/>
      <c r="E54" s="284"/>
      <c r="F54" s="284"/>
      <c r="G54" s="284"/>
      <c r="H54" s="284"/>
      <c r="I54" s="284"/>
      <c r="J54" s="284"/>
      <c r="K54" s="282"/>
    </row>
    <row r="55" s="1" customFormat="1" ht="15" customHeight="1">
      <c r="B55" s="280"/>
      <c r="C55" s="284" t="s">
        <v>761</v>
      </c>
      <c r="D55" s="284"/>
      <c r="E55" s="284"/>
      <c r="F55" s="284"/>
      <c r="G55" s="284"/>
      <c r="H55" s="284"/>
      <c r="I55" s="284"/>
      <c r="J55" s="284"/>
      <c r="K55" s="282"/>
    </row>
    <row r="56" s="1" customFormat="1" ht="12.75" customHeight="1">
      <c r="B56" s="280"/>
      <c r="C56" s="284"/>
      <c r="D56" s="284"/>
      <c r="E56" s="284"/>
      <c r="F56" s="284"/>
      <c r="G56" s="284"/>
      <c r="H56" s="284"/>
      <c r="I56" s="284"/>
      <c r="J56" s="284"/>
      <c r="K56" s="282"/>
    </row>
    <row r="57" s="1" customFormat="1" ht="15" customHeight="1">
      <c r="B57" s="280"/>
      <c r="C57" s="284" t="s">
        <v>762</v>
      </c>
      <c r="D57" s="284"/>
      <c r="E57" s="284"/>
      <c r="F57" s="284"/>
      <c r="G57" s="284"/>
      <c r="H57" s="284"/>
      <c r="I57" s="284"/>
      <c r="J57" s="284"/>
      <c r="K57" s="282"/>
    </row>
    <row r="58" s="1" customFormat="1" ht="15" customHeight="1">
      <c r="B58" s="280"/>
      <c r="C58" s="286"/>
      <c r="D58" s="284" t="s">
        <v>763</v>
      </c>
      <c r="E58" s="284"/>
      <c r="F58" s="284"/>
      <c r="G58" s="284"/>
      <c r="H58" s="284"/>
      <c r="I58" s="284"/>
      <c r="J58" s="284"/>
      <c r="K58" s="282"/>
    </row>
    <row r="59" s="1" customFormat="1" ht="15" customHeight="1">
      <c r="B59" s="280"/>
      <c r="C59" s="286"/>
      <c r="D59" s="284" t="s">
        <v>764</v>
      </c>
      <c r="E59" s="284"/>
      <c r="F59" s="284"/>
      <c r="G59" s="284"/>
      <c r="H59" s="284"/>
      <c r="I59" s="284"/>
      <c r="J59" s="284"/>
      <c r="K59" s="282"/>
    </row>
    <row r="60" s="1" customFormat="1" ht="15" customHeight="1">
      <c r="B60" s="280"/>
      <c r="C60" s="286"/>
      <c r="D60" s="284" t="s">
        <v>765</v>
      </c>
      <c r="E60" s="284"/>
      <c r="F60" s="284"/>
      <c r="G60" s="284"/>
      <c r="H60" s="284"/>
      <c r="I60" s="284"/>
      <c r="J60" s="284"/>
      <c r="K60" s="282"/>
    </row>
    <row r="61" s="1" customFormat="1" ht="15" customHeight="1">
      <c r="B61" s="280"/>
      <c r="C61" s="286"/>
      <c r="D61" s="284" t="s">
        <v>766</v>
      </c>
      <c r="E61" s="284"/>
      <c r="F61" s="284"/>
      <c r="G61" s="284"/>
      <c r="H61" s="284"/>
      <c r="I61" s="284"/>
      <c r="J61" s="284"/>
      <c r="K61" s="282"/>
    </row>
    <row r="62" s="1" customFormat="1" ht="15" customHeight="1">
      <c r="B62" s="280"/>
      <c r="C62" s="286"/>
      <c r="D62" s="289" t="s">
        <v>767</v>
      </c>
      <c r="E62" s="289"/>
      <c r="F62" s="289"/>
      <c r="G62" s="289"/>
      <c r="H62" s="289"/>
      <c r="I62" s="289"/>
      <c r="J62" s="289"/>
      <c r="K62" s="282"/>
    </row>
    <row r="63" s="1" customFormat="1" ht="15" customHeight="1">
      <c r="B63" s="280"/>
      <c r="C63" s="286"/>
      <c r="D63" s="284" t="s">
        <v>768</v>
      </c>
      <c r="E63" s="284"/>
      <c r="F63" s="284"/>
      <c r="G63" s="284"/>
      <c r="H63" s="284"/>
      <c r="I63" s="284"/>
      <c r="J63" s="284"/>
      <c r="K63" s="282"/>
    </row>
    <row r="64" s="1" customFormat="1" ht="12.75" customHeight="1">
      <c r="B64" s="280"/>
      <c r="C64" s="286"/>
      <c r="D64" s="286"/>
      <c r="E64" s="290"/>
      <c r="F64" s="286"/>
      <c r="G64" s="286"/>
      <c r="H64" s="286"/>
      <c r="I64" s="286"/>
      <c r="J64" s="286"/>
      <c r="K64" s="282"/>
    </row>
    <row r="65" s="1" customFormat="1" ht="15" customHeight="1">
      <c r="B65" s="280"/>
      <c r="C65" s="286"/>
      <c r="D65" s="284" t="s">
        <v>769</v>
      </c>
      <c r="E65" s="284"/>
      <c r="F65" s="284"/>
      <c r="G65" s="284"/>
      <c r="H65" s="284"/>
      <c r="I65" s="284"/>
      <c r="J65" s="284"/>
      <c r="K65" s="282"/>
    </row>
    <row r="66" s="1" customFormat="1" ht="15" customHeight="1">
      <c r="B66" s="280"/>
      <c r="C66" s="286"/>
      <c r="D66" s="289" t="s">
        <v>770</v>
      </c>
      <c r="E66" s="289"/>
      <c r="F66" s="289"/>
      <c r="G66" s="289"/>
      <c r="H66" s="289"/>
      <c r="I66" s="289"/>
      <c r="J66" s="289"/>
      <c r="K66" s="282"/>
    </row>
    <row r="67" s="1" customFormat="1" ht="15" customHeight="1">
      <c r="B67" s="280"/>
      <c r="C67" s="286"/>
      <c r="D67" s="284" t="s">
        <v>771</v>
      </c>
      <c r="E67" s="284"/>
      <c r="F67" s="284"/>
      <c r="G67" s="284"/>
      <c r="H67" s="284"/>
      <c r="I67" s="284"/>
      <c r="J67" s="284"/>
      <c r="K67" s="282"/>
    </row>
    <row r="68" s="1" customFormat="1" ht="15" customHeight="1">
      <c r="B68" s="280"/>
      <c r="C68" s="286"/>
      <c r="D68" s="284" t="s">
        <v>772</v>
      </c>
      <c r="E68" s="284"/>
      <c r="F68" s="284"/>
      <c r="G68" s="284"/>
      <c r="H68" s="284"/>
      <c r="I68" s="284"/>
      <c r="J68" s="284"/>
      <c r="K68" s="282"/>
    </row>
    <row r="69" s="1" customFormat="1" ht="15" customHeight="1">
      <c r="B69" s="280"/>
      <c r="C69" s="286"/>
      <c r="D69" s="284" t="s">
        <v>773</v>
      </c>
      <c r="E69" s="284"/>
      <c r="F69" s="284"/>
      <c r="G69" s="284"/>
      <c r="H69" s="284"/>
      <c r="I69" s="284"/>
      <c r="J69" s="284"/>
      <c r="K69" s="282"/>
    </row>
    <row r="70" s="1" customFormat="1" ht="15" customHeight="1">
      <c r="B70" s="280"/>
      <c r="C70" s="286"/>
      <c r="D70" s="284" t="s">
        <v>774</v>
      </c>
      <c r="E70" s="284"/>
      <c r="F70" s="284"/>
      <c r="G70" s="284"/>
      <c r="H70" s="284"/>
      <c r="I70" s="284"/>
      <c r="J70" s="284"/>
      <c r="K70" s="282"/>
    </row>
    <row r="71" s="1" customFormat="1" ht="12.75" customHeight="1">
      <c r="B71" s="291"/>
      <c r="C71" s="292"/>
      <c r="D71" s="292"/>
      <c r="E71" s="292"/>
      <c r="F71" s="292"/>
      <c r="G71" s="292"/>
      <c r="H71" s="292"/>
      <c r="I71" s="292"/>
      <c r="J71" s="292"/>
      <c r="K71" s="293"/>
    </row>
    <row r="72" s="1" customFormat="1" ht="18.75" customHeight="1">
      <c r="B72" s="294"/>
      <c r="C72" s="294"/>
      <c r="D72" s="294"/>
      <c r="E72" s="294"/>
      <c r="F72" s="294"/>
      <c r="G72" s="294"/>
      <c r="H72" s="294"/>
      <c r="I72" s="294"/>
      <c r="J72" s="294"/>
      <c r="K72" s="295"/>
    </row>
    <row r="73" s="1" customFormat="1" ht="18.75" customHeight="1">
      <c r="B73" s="295"/>
      <c r="C73" s="295"/>
      <c r="D73" s="295"/>
      <c r="E73" s="295"/>
      <c r="F73" s="295"/>
      <c r="G73" s="295"/>
      <c r="H73" s="295"/>
      <c r="I73" s="295"/>
      <c r="J73" s="295"/>
      <c r="K73" s="295"/>
    </row>
    <row r="74" s="1" customFormat="1" ht="7.5" customHeight="1">
      <c r="B74" s="296"/>
      <c r="C74" s="297"/>
      <c r="D74" s="297"/>
      <c r="E74" s="297"/>
      <c r="F74" s="297"/>
      <c r="G74" s="297"/>
      <c r="H74" s="297"/>
      <c r="I74" s="297"/>
      <c r="J74" s="297"/>
      <c r="K74" s="298"/>
    </row>
    <row r="75" s="1" customFormat="1" ht="45" customHeight="1">
      <c r="B75" s="299"/>
      <c r="C75" s="300" t="s">
        <v>775</v>
      </c>
      <c r="D75" s="300"/>
      <c r="E75" s="300"/>
      <c r="F75" s="300"/>
      <c r="G75" s="300"/>
      <c r="H75" s="300"/>
      <c r="I75" s="300"/>
      <c r="J75" s="300"/>
      <c r="K75" s="301"/>
    </row>
    <row r="76" s="1" customFormat="1" ht="17.25" customHeight="1">
      <c r="B76" s="299"/>
      <c r="C76" s="302" t="s">
        <v>776</v>
      </c>
      <c r="D76" s="302"/>
      <c r="E76" s="302"/>
      <c r="F76" s="302" t="s">
        <v>777</v>
      </c>
      <c r="G76" s="303"/>
      <c r="H76" s="302" t="s">
        <v>54</v>
      </c>
      <c r="I76" s="302" t="s">
        <v>57</v>
      </c>
      <c r="J76" s="302" t="s">
        <v>778</v>
      </c>
      <c r="K76" s="301"/>
    </row>
    <row r="77" s="1" customFormat="1" ht="17.25" customHeight="1">
      <c r="B77" s="299"/>
      <c r="C77" s="304" t="s">
        <v>779</v>
      </c>
      <c r="D77" s="304"/>
      <c r="E77" s="304"/>
      <c r="F77" s="305" t="s">
        <v>780</v>
      </c>
      <c r="G77" s="306"/>
      <c r="H77" s="304"/>
      <c r="I77" s="304"/>
      <c r="J77" s="304" t="s">
        <v>781</v>
      </c>
      <c r="K77" s="301"/>
    </row>
    <row r="78" s="1" customFormat="1" ht="5.25" customHeight="1">
      <c r="B78" s="299"/>
      <c r="C78" s="307"/>
      <c r="D78" s="307"/>
      <c r="E78" s="307"/>
      <c r="F78" s="307"/>
      <c r="G78" s="308"/>
      <c r="H78" s="307"/>
      <c r="I78" s="307"/>
      <c r="J78" s="307"/>
      <c r="K78" s="301"/>
    </row>
    <row r="79" s="1" customFormat="1" ht="15" customHeight="1">
      <c r="B79" s="299"/>
      <c r="C79" s="287" t="s">
        <v>53</v>
      </c>
      <c r="D79" s="309"/>
      <c r="E79" s="309"/>
      <c r="F79" s="310" t="s">
        <v>782</v>
      </c>
      <c r="G79" s="311"/>
      <c r="H79" s="287" t="s">
        <v>783</v>
      </c>
      <c r="I79" s="287" t="s">
        <v>784</v>
      </c>
      <c r="J79" s="287">
        <v>20</v>
      </c>
      <c r="K79" s="301"/>
    </row>
    <row r="80" s="1" customFormat="1" ht="15" customHeight="1">
      <c r="B80" s="299"/>
      <c r="C80" s="287" t="s">
        <v>785</v>
      </c>
      <c r="D80" s="287"/>
      <c r="E80" s="287"/>
      <c r="F80" s="310" t="s">
        <v>782</v>
      </c>
      <c r="G80" s="311"/>
      <c r="H80" s="287" t="s">
        <v>786</v>
      </c>
      <c r="I80" s="287" t="s">
        <v>784</v>
      </c>
      <c r="J80" s="287">
        <v>120</v>
      </c>
      <c r="K80" s="301"/>
    </row>
    <row r="81" s="1" customFormat="1" ht="15" customHeight="1">
      <c r="B81" s="312"/>
      <c r="C81" s="287" t="s">
        <v>787</v>
      </c>
      <c r="D81" s="287"/>
      <c r="E81" s="287"/>
      <c r="F81" s="310" t="s">
        <v>788</v>
      </c>
      <c r="G81" s="311"/>
      <c r="H81" s="287" t="s">
        <v>789</v>
      </c>
      <c r="I81" s="287" t="s">
        <v>784</v>
      </c>
      <c r="J81" s="287">
        <v>50</v>
      </c>
      <c r="K81" s="301"/>
    </row>
    <row r="82" s="1" customFormat="1" ht="15" customHeight="1">
      <c r="B82" s="312"/>
      <c r="C82" s="287" t="s">
        <v>790</v>
      </c>
      <c r="D82" s="287"/>
      <c r="E82" s="287"/>
      <c r="F82" s="310" t="s">
        <v>782</v>
      </c>
      <c r="G82" s="311"/>
      <c r="H82" s="287" t="s">
        <v>791</v>
      </c>
      <c r="I82" s="287" t="s">
        <v>792</v>
      </c>
      <c r="J82" s="287"/>
      <c r="K82" s="301"/>
    </row>
    <row r="83" s="1" customFormat="1" ht="15" customHeight="1">
      <c r="B83" s="312"/>
      <c r="C83" s="313" t="s">
        <v>793</v>
      </c>
      <c r="D83" s="313"/>
      <c r="E83" s="313"/>
      <c r="F83" s="314" t="s">
        <v>788</v>
      </c>
      <c r="G83" s="313"/>
      <c r="H83" s="313" t="s">
        <v>794</v>
      </c>
      <c r="I83" s="313" t="s">
        <v>784</v>
      </c>
      <c r="J83" s="313">
        <v>15</v>
      </c>
      <c r="K83" s="301"/>
    </row>
    <row r="84" s="1" customFormat="1" ht="15" customHeight="1">
      <c r="B84" s="312"/>
      <c r="C84" s="313" t="s">
        <v>795</v>
      </c>
      <c r="D84" s="313"/>
      <c r="E84" s="313"/>
      <c r="F84" s="314" t="s">
        <v>788</v>
      </c>
      <c r="G84" s="313"/>
      <c r="H84" s="313" t="s">
        <v>796</v>
      </c>
      <c r="I84" s="313" t="s">
        <v>784</v>
      </c>
      <c r="J84" s="313">
        <v>15</v>
      </c>
      <c r="K84" s="301"/>
    </row>
    <row r="85" s="1" customFormat="1" ht="15" customHeight="1">
      <c r="B85" s="312"/>
      <c r="C85" s="313" t="s">
        <v>797</v>
      </c>
      <c r="D85" s="313"/>
      <c r="E85" s="313"/>
      <c r="F85" s="314" t="s">
        <v>788</v>
      </c>
      <c r="G85" s="313"/>
      <c r="H85" s="313" t="s">
        <v>798</v>
      </c>
      <c r="I85" s="313" t="s">
        <v>784</v>
      </c>
      <c r="J85" s="313">
        <v>20</v>
      </c>
      <c r="K85" s="301"/>
    </row>
    <row r="86" s="1" customFormat="1" ht="15" customHeight="1">
      <c r="B86" s="312"/>
      <c r="C86" s="313" t="s">
        <v>799</v>
      </c>
      <c r="D86" s="313"/>
      <c r="E86" s="313"/>
      <c r="F86" s="314" t="s">
        <v>788</v>
      </c>
      <c r="G86" s="313"/>
      <c r="H86" s="313" t="s">
        <v>800</v>
      </c>
      <c r="I86" s="313" t="s">
        <v>784</v>
      </c>
      <c r="J86" s="313">
        <v>20</v>
      </c>
      <c r="K86" s="301"/>
    </row>
    <row r="87" s="1" customFormat="1" ht="15" customHeight="1">
      <c r="B87" s="312"/>
      <c r="C87" s="287" t="s">
        <v>801</v>
      </c>
      <c r="D87" s="287"/>
      <c r="E87" s="287"/>
      <c r="F87" s="310" t="s">
        <v>788</v>
      </c>
      <c r="G87" s="311"/>
      <c r="H87" s="287" t="s">
        <v>802</v>
      </c>
      <c r="I87" s="287" t="s">
        <v>784</v>
      </c>
      <c r="J87" s="287">
        <v>50</v>
      </c>
      <c r="K87" s="301"/>
    </row>
    <row r="88" s="1" customFormat="1" ht="15" customHeight="1">
      <c r="B88" s="312"/>
      <c r="C88" s="287" t="s">
        <v>803</v>
      </c>
      <c r="D88" s="287"/>
      <c r="E88" s="287"/>
      <c r="F88" s="310" t="s">
        <v>788</v>
      </c>
      <c r="G88" s="311"/>
      <c r="H88" s="287" t="s">
        <v>804</v>
      </c>
      <c r="I88" s="287" t="s">
        <v>784</v>
      </c>
      <c r="J88" s="287">
        <v>20</v>
      </c>
      <c r="K88" s="301"/>
    </row>
    <row r="89" s="1" customFormat="1" ht="15" customHeight="1">
      <c r="B89" s="312"/>
      <c r="C89" s="287" t="s">
        <v>805</v>
      </c>
      <c r="D89" s="287"/>
      <c r="E89" s="287"/>
      <c r="F89" s="310" t="s">
        <v>788</v>
      </c>
      <c r="G89" s="311"/>
      <c r="H89" s="287" t="s">
        <v>806</v>
      </c>
      <c r="I89" s="287" t="s">
        <v>784</v>
      </c>
      <c r="J89" s="287">
        <v>20</v>
      </c>
      <c r="K89" s="301"/>
    </row>
    <row r="90" s="1" customFormat="1" ht="15" customHeight="1">
      <c r="B90" s="312"/>
      <c r="C90" s="287" t="s">
        <v>807</v>
      </c>
      <c r="D90" s="287"/>
      <c r="E90" s="287"/>
      <c r="F90" s="310" t="s">
        <v>788</v>
      </c>
      <c r="G90" s="311"/>
      <c r="H90" s="287" t="s">
        <v>808</v>
      </c>
      <c r="I90" s="287" t="s">
        <v>784</v>
      </c>
      <c r="J90" s="287">
        <v>50</v>
      </c>
      <c r="K90" s="301"/>
    </row>
    <row r="91" s="1" customFormat="1" ht="15" customHeight="1">
      <c r="B91" s="312"/>
      <c r="C91" s="287" t="s">
        <v>809</v>
      </c>
      <c r="D91" s="287"/>
      <c r="E91" s="287"/>
      <c r="F91" s="310" t="s">
        <v>788</v>
      </c>
      <c r="G91" s="311"/>
      <c r="H91" s="287" t="s">
        <v>809</v>
      </c>
      <c r="I91" s="287" t="s">
        <v>784</v>
      </c>
      <c r="J91" s="287">
        <v>50</v>
      </c>
      <c r="K91" s="301"/>
    </row>
    <row r="92" s="1" customFormat="1" ht="15" customHeight="1">
      <c r="B92" s="312"/>
      <c r="C92" s="287" t="s">
        <v>810</v>
      </c>
      <c r="D92" s="287"/>
      <c r="E92" s="287"/>
      <c r="F92" s="310" t="s">
        <v>788</v>
      </c>
      <c r="G92" s="311"/>
      <c r="H92" s="287" t="s">
        <v>811</v>
      </c>
      <c r="I92" s="287" t="s">
        <v>784</v>
      </c>
      <c r="J92" s="287">
        <v>255</v>
      </c>
      <c r="K92" s="301"/>
    </row>
    <row r="93" s="1" customFormat="1" ht="15" customHeight="1">
      <c r="B93" s="312"/>
      <c r="C93" s="287" t="s">
        <v>812</v>
      </c>
      <c r="D93" s="287"/>
      <c r="E93" s="287"/>
      <c r="F93" s="310" t="s">
        <v>782</v>
      </c>
      <c r="G93" s="311"/>
      <c r="H93" s="287" t="s">
        <v>813</v>
      </c>
      <c r="I93" s="287" t="s">
        <v>814</v>
      </c>
      <c r="J93" s="287"/>
      <c r="K93" s="301"/>
    </row>
    <row r="94" s="1" customFormat="1" ht="15" customHeight="1">
      <c r="B94" s="312"/>
      <c r="C94" s="287" t="s">
        <v>815</v>
      </c>
      <c r="D94" s="287"/>
      <c r="E94" s="287"/>
      <c r="F94" s="310" t="s">
        <v>782</v>
      </c>
      <c r="G94" s="311"/>
      <c r="H94" s="287" t="s">
        <v>816</v>
      </c>
      <c r="I94" s="287" t="s">
        <v>817</v>
      </c>
      <c r="J94" s="287"/>
      <c r="K94" s="301"/>
    </row>
    <row r="95" s="1" customFormat="1" ht="15" customHeight="1">
      <c r="B95" s="312"/>
      <c r="C95" s="287" t="s">
        <v>818</v>
      </c>
      <c r="D95" s="287"/>
      <c r="E95" s="287"/>
      <c r="F95" s="310" t="s">
        <v>782</v>
      </c>
      <c r="G95" s="311"/>
      <c r="H95" s="287" t="s">
        <v>818</v>
      </c>
      <c r="I95" s="287" t="s">
        <v>817</v>
      </c>
      <c r="J95" s="287"/>
      <c r="K95" s="301"/>
    </row>
    <row r="96" s="1" customFormat="1" ht="15" customHeight="1">
      <c r="B96" s="312"/>
      <c r="C96" s="287" t="s">
        <v>38</v>
      </c>
      <c r="D96" s="287"/>
      <c r="E96" s="287"/>
      <c r="F96" s="310" t="s">
        <v>782</v>
      </c>
      <c r="G96" s="311"/>
      <c r="H96" s="287" t="s">
        <v>819</v>
      </c>
      <c r="I96" s="287" t="s">
        <v>817</v>
      </c>
      <c r="J96" s="287"/>
      <c r="K96" s="301"/>
    </row>
    <row r="97" s="1" customFormat="1" ht="15" customHeight="1">
      <c r="B97" s="312"/>
      <c r="C97" s="287" t="s">
        <v>48</v>
      </c>
      <c r="D97" s="287"/>
      <c r="E97" s="287"/>
      <c r="F97" s="310" t="s">
        <v>782</v>
      </c>
      <c r="G97" s="311"/>
      <c r="H97" s="287" t="s">
        <v>820</v>
      </c>
      <c r="I97" s="287" t="s">
        <v>817</v>
      </c>
      <c r="J97" s="287"/>
      <c r="K97" s="301"/>
    </row>
    <row r="98" s="1" customFormat="1" ht="15" customHeight="1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="1" customFormat="1" ht="18.75" customHeight="1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="1" customFormat="1" ht="18.75" customHeight="1"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</row>
    <row r="101" s="1" customFormat="1" ht="7.5" customHeight="1">
      <c r="B101" s="296"/>
      <c r="C101" s="297"/>
      <c r="D101" s="297"/>
      <c r="E101" s="297"/>
      <c r="F101" s="297"/>
      <c r="G101" s="297"/>
      <c r="H101" s="297"/>
      <c r="I101" s="297"/>
      <c r="J101" s="297"/>
      <c r="K101" s="298"/>
    </row>
    <row r="102" s="1" customFormat="1" ht="45" customHeight="1">
      <c r="B102" s="299"/>
      <c r="C102" s="300" t="s">
        <v>821</v>
      </c>
      <c r="D102" s="300"/>
      <c r="E102" s="300"/>
      <c r="F102" s="300"/>
      <c r="G102" s="300"/>
      <c r="H102" s="300"/>
      <c r="I102" s="300"/>
      <c r="J102" s="300"/>
      <c r="K102" s="301"/>
    </row>
    <row r="103" s="1" customFormat="1" ht="17.25" customHeight="1">
      <c r="B103" s="299"/>
      <c r="C103" s="302" t="s">
        <v>776</v>
      </c>
      <c r="D103" s="302"/>
      <c r="E103" s="302"/>
      <c r="F103" s="302" t="s">
        <v>777</v>
      </c>
      <c r="G103" s="303"/>
      <c r="H103" s="302" t="s">
        <v>54</v>
      </c>
      <c r="I103" s="302" t="s">
        <v>57</v>
      </c>
      <c r="J103" s="302" t="s">
        <v>778</v>
      </c>
      <c r="K103" s="301"/>
    </row>
    <row r="104" s="1" customFormat="1" ht="17.25" customHeight="1">
      <c r="B104" s="299"/>
      <c r="C104" s="304" t="s">
        <v>779</v>
      </c>
      <c r="D104" s="304"/>
      <c r="E104" s="304"/>
      <c r="F104" s="305" t="s">
        <v>780</v>
      </c>
      <c r="G104" s="306"/>
      <c r="H104" s="304"/>
      <c r="I104" s="304"/>
      <c r="J104" s="304" t="s">
        <v>781</v>
      </c>
      <c r="K104" s="301"/>
    </row>
    <row r="105" s="1" customFormat="1" ht="5.25" customHeight="1">
      <c r="B105" s="299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="1" customFormat="1" ht="15" customHeight="1">
      <c r="B106" s="299"/>
      <c r="C106" s="287" t="s">
        <v>53</v>
      </c>
      <c r="D106" s="309"/>
      <c r="E106" s="309"/>
      <c r="F106" s="310" t="s">
        <v>782</v>
      </c>
      <c r="G106" s="287"/>
      <c r="H106" s="287" t="s">
        <v>822</v>
      </c>
      <c r="I106" s="287" t="s">
        <v>784</v>
      </c>
      <c r="J106" s="287">
        <v>20</v>
      </c>
      <c r="K106" s="301"/>
    </row>
    <row r="107" s="1" customFormat="1" ht="15" customHeight="1">
      <c r="B107" s="299"/>
      <c r="C107" s="287" t="s">
        <v>785</v>
      </c>
      <c r="D107" s="287"/>
      <c r="E107" s="287"/>
      <c r="F107" s="310" t="s">
        <v>782</v>
      </c>
      <c r="G107" s="287"/>
      <c r="H107" s="287" t="s">
        <v>822</v>
      </c>
      <c r="I107" s="287" t="s">
        <v>784</v>
      </c>
      <c r="J107" s="287">
        <v>120</v>
      </c>
      <c r="K107" s="301"/>
    </row>
    <row r="108" s="1" customFormat="1" ht="15" customHeight="1">
      <c r="B108" s="312"/>
      <c r="C108" s="287" t="s">
        <v>787</v>
      </c>
      <c r="D108" s="287"/>
      <c r="E108" s="287"/>
      <c r="F108" s="310" t="s">
        <v>788</v>
      </c>
      <c r="G108" s="287"/>
      <c r="H108" s="287" t="s">
        <v>822</v>
      </c>
      <c r="I108" s="287" t="s">
        <v>784</v>
      </c>
      <c r="J108" s="287">
        <v>50</v>
      </c>
      <c r="K108" s="301"/>
    </row>
    <row r="109" s="1" customFormat="1" ht="15" customHeight="1">
      <c r="B109" s="312"/>
      <c r="C109" s="287" t="s">
        <v>790</v>
      </c>
      <c r="D109" s="287"/>
      <c r="E109" s="287"/>
      <c r="F109" s="310" t="s">
        <v>782</v>
      </c>
      <c r="G109" s="287"/>
      <c r="H109" s="287" t="s">
        <v>822</v>
      </c>
      <c r="I109" s="287" t="s">
        <v>792</v>
      </c>
      <c r="J109" s="287"/>
      <c r="K109" s="301"/>
    </row>
    <row r="110" s="1" customFormat="1" ht="15" customHeight="1">
      <c r="B110" s="312"/>
      <c r="C110" s="287" t="s">
        <v>801</v>
      </c>
      <c r="D110" s="287"/>
      <c r="E110" s="287"/>
      <c r="F110" s="310" t="s">
        <v>788</v>
      </c>
      <c r="G110" s="287"/>
      <c r="H110" s="287" t="s">
        <v>822</v>
      </c>
      <c r="I110" s="287" t="s">
        <v>784</v>
      </c>
      <c r="J110" s="287">
        <v>50</v>
      </c>
      <c r="K110" s="301"/>
    </row>
    <row r="111" s="1" customFormat="1" ht="15" customHeight="1">
      <c r="B111" s="312"/>
      <c r="C111" s="287" t="s">
        <v>809</v>
      </c>
      <c r="D111" s="287"/>
      <c r="E111" s="287"/>
      <c r="F111" s="310" t="s">
        <v>788</v>
      </c>
      <c r="G111" s="287"/>
      <c r="H111" s="287" t="s">
        <v>822</v>
      </c>
      <c r="I111" s="287" t="s">
        <v>784</v>
      </c>
      <c r="J111" s="287">
        <v>50</v>
      </c>
      <c r="K111" s="301"/>
    </row>
    <row r="112" s="1" customFormat="1" ht="15" customHeight="1">
      <c r="B112" s="312"/>
      <c r="C112" s="287" t="s">
        <v>807</v>
      </c>
      <c r="D112" s="287"/>
      <c r="E112" s="287"/>
      <c r="F112" s="310" t="s">
        <v>788</v>
      </c>
      <c r="G112" s="287"/>
      <c r="H112" s="287" t="s">
        <v>822</v>
      </c>
      <c r="I112" s="287" t="s">
        <v>784</v>
      </c>
      <c r="J112" s="287">
        <v>50</v>
      </c>
      <c r="K112" s="301"/>
    </row>
    <row r="113" s="1" customFormat="1" ht="15" customHeight="1">
      <c r="B113" s="312"/>
      <c r="C113" s="287" t="s">
        <v>53</v>
      </c>
      <c r="D113" s="287"/>
      <c r="E113" s="287"/>
      <c r="F113" s="310" t="s">
        <v>782</v>
      </c>
      <c r="G113" s="287"/>
      <c r="H113" s="287" t="s">
        <v>823</v>
      </c>
      <c r="I113" s="287" t="s">
        <v>784</v>
      </c>
      <c r="J113" s="287">
        <v>20</v>
      </c>
      <c r="K113" s="301"/>
    </row>
    <row r="114" s="1" customFormat="1" ht="15" customHeight="1">
      <c r="B114" s="312"/>
      <c r="C114" s="287" t="s">
        <v>824</v>
      </c>
      <c r="D114" s="287"/>
      <c r="E114" s="287"/>
      <c r="F114" s="310" t="s">
        <v>782</v>
      </c>
      <c r="G114" s="287"/>
      <c r="H114" s="287" t="s">
        <v>825</v>
      </c>
      <c r="I114" s="287" t="s">
        <v>784</v>
      </c>
      <c r="J114" s="287">
        <v>120</v>
      </c>
      <c r="K114" s="301"/>
    </row>
    <row r="115" s="1" customFormat="1" ht="15" customHeight="1">
      <c r="B115" s="312"/>
      <c r="C115" s="287" t="s">
        <v>38</v>
      </c>
      <c r="D115" s="287"/>
      <c r="E115" s="287"/>
      <c r="F115" s="310" t="s">
        <v>782</v>
      </c>
      <c r="G115" s="287"/>
      <c r="H115" s="287" t="s">
        <v>826</v>
      </c>
      <c r="I115" s="287" t="s">
        <v>817</v>
      </c>
      <c r="J115" s="287"/>
      <c r="K115" s="301"/>
    </row>
    <row r="116" s="1" customFormat="1" ht="15" customHeight="1">
      <c r="B116" s="312"/>
      <c r="C116" s="287" t="s">
        <v>48</v>
      </c>
      <c r="D116" s="287"/>
      <c r="E116" s="287"/>
      <c r="F116" s="310" t="s">
        <v>782</v>
      </c>
      <c r="G116" s="287"/>
      <c r="H116" s="287" t="s">
        <v>827</v>
      </c>
      <c r="I116" s="287" t="s">
        <v>817</v>
      </c>
      <c r="J116" s="287"/>
      <c r="K116" s="301"/>
    </row>
    <row r="117" s="1" customFormat="1" ht="15" customHeight="1">
      <c r="B117" s="312"/>
      <c r="C117" s="287" t="s">
        <v>57</v>
      </c>
      <c r="D117" s="287"/>
      <c r="E117" s="287"/>
      <c r="F117" s="310" t="s">
        <v>782</v>
      </c>
      <c r="G117" s="287"/>
      <c r="H117" s="287" t="s">
        <v>828</v>
      </c>
      <c r="I117" s="287" t="s">
        <v>829</v>
      </c>
      <c r="J117" s="287"/>
      <c r="K117" s="301"/>
    </row>
    <row r="118" s="1" customFormat="1" ht="15" customHeight="1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="1" customFormat="1" ht="18.75" customHeight="1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="1" customFormat="1" ht="18.75" customHeight="1">
      <c r="B120" s="295"/>
      <c r="C120" s="295"/>
      <c r="D120" s="295"/>
      <c r="E120" s="295"/>
      <c r="F120" s="295"/>
      <c r="G120" s="295"/>
      <c r="H120" s="295"/>
      <c r="I120" s="295"/>
      <c r="J120" s="295"/>
      <c r="K120" s="295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78" t="s">
        <v>830</v>
      </c>
      <c r="D122" s="278"/>
      <c r="E122" s="278"/>
      <c r="F122" s="278"/>
      <c r="G122" s="278"/>
      <c r="H122" s="278"/>
      <c r="I122" s="278"/>
      <c r="J122" s="278"/>
      <c r="K122" s="329"/>
    </row>
    <row r="123" s="1" customFormat="1" ht="17.25" customHeight="1">
      <c r="B123" s="330"/>
      <c r="C123" s="302" t="s">
        <v>776</v>
      </c>
      <c r="D123" s="302"/>
      <c r="E123" s="302"/>
      <c r="F123" s="302" t="s">
        <v>777</v>
      </c>
      <c r="G123" s="303"/>
      <c r="H123" s="302" t="s">
        <v>54</v>
      </c>
      <c r="I123" s="302" t="s">
        <v>57</v>
      </c>
      <c r="J123" s="302" t="s">
        <v>778</v>
      </c>
      <c r="K123" s="331"/>
    </row>
    <row r="124" s="1" customFormat="1" ht="17.25" customHeight="1">
      <c r="B124" s="330"/>
      <c r="C124" s="304" t="s">
        <v>779</v>
      </c>
      <c r="D124" s="304"/>
      <c r="E124" s="304"/>
      <c r="F124" s="305" t="s">
        <v>780</v>
      </c>
      <c r="G124" s="306"/>
      <c r="H124" s="304"/>
      <c r="I124" s="304"/>
      <c r="J124" s="304" t="s">
        <v>781</v>
      </c>
      <c r="K124" s="331"/>
    </row>
    <row r="125" s="1" customFormat="1" ht="5.25" customHeight="1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="1" customFormat="1" ht="15" customHeight="1">
      <c r="B126" s="332"/>
      <c r="C126" s="287" t="s">
        <v>785</v>
      </c>
      <c r="D126" s="309"/>
      <c r="E126" s="309"/>
      <c r="F126" s="310" t="s">
        <v>782</v>
      </c>
      <c r="G126" s="287"/>
      <c r="H126" s="287" t="s">
        <v>822</v>
      </c>
      <c r="I126" s="287" t="s">
        <v>784</v>
      </c>
      <c r="J126" s="287">
        <v>120</v>
      </c>
      <c r="K126" s="335"/>
    </row>
    <row r="127" s="1" customFormat="1" ht="15" customHeight="1">
      <c r="B127" s="332"/>
      <c r="C127" s="287" t="s">
        <v>831</v>
      </c>
      <c r="D127" s="287"/>
      <c r="E127" s="287"/>
      <c r="F127" s="310" t="s">
        <v>782</v>
      </c>
      <c r="G127" s="287"/>
      <c r="H127" s="287" t="s">
        <v>832</v>
      </c>
      <c r="I127" s="287" t="s">
        <v>784</v>
      </c>
      <c r="J127" s="287" t="s">
        <v>833</v>
      </c>
      <c r="K127" s="335"/>
    </row>
    <row r="128" s="1" customFormat="1" ht="15" customHeight="1">
      <c r="B128" s="332"/>
      <c r="C128" s="287" t="s">
        <v>730</v>
      </c>
      <c r="D128" s="287"/>
      <c r="E128" s="287"/>
      <c r="F128" s="310" t="s">
        <v>782</v>
      </c>
      <c r="G128" s="287"/>
      <c r="H128" s="287" t="s">
        <v>834</v>
      </c>
      <c r="I128" s="287" t="s">
        <v>784</v>
      </c>
      <c r="J128" s="287" t="s">
        <v>833</v>
      </c>
      <c r="K128" s="335"/>
    </row>
    <row r="129" s="1" customFormat="1" ht="15" customHeight="1">
      <c r="B129" s="332"/>
      <c r="C129" s="287" t="s">
        <v>793</v>
      </c>
      <c r="D129" s="287"/>
      <c r="E129" s="287"/>
      <c r="F129" s="310" t="s">
        <v>788</v>
      </c>
      <c r="G129" s="287"/>
      <c r="H129" s="287" t="s">
        <v>794</v>
      </c>
      <c r="I129" s="287" t="s">
        <v>784</v>
      </c>
      <c r="J129" s="287">
        <v>15</v>
      </c>
      <c r="K129" s="335"/>
    </row>
    <row r="130" s="1" customFormat="1" ht="15" customHeight="1">
      <c r="B130" s="332"/>
      <c r="C130" s="313" t="s">
        <v>795</v>
      </c>
      <c r="D130" s="313"/>
      <c r="E130" s="313"/>
      <c r="F130" s="314" t="s">
        <v>788</v>
      </c>
      <c r="G130" s="313"/>
      <c r="H130" s="313" t="s">
        <v>796</v>
      </c>
      <c r="I130" s="313" t="s">
        <v>784</v>
      </c>
      <c r="J130" s="313">
        <v>15</v>
      </c>
      <c r="K130" s="335"/>
    </row>
    <row r="131" s="1" customFormat="1" ht="15" customHeight="1">
      <c r="B131" s="332"/>
      <c r="C131" s="313" t="s">
        <v>797</v>
      </c>
      <c r="D131" s="313"/>
      <c r="E131" s="313"/>
      <c r="F131" s="314" t="s">
        <v>788</v>
      </c>
      <c r="G131" s="313"/>
      <c r="H131" s="313" t="s">
        <v>798</v>
      </c>
      <c r="I131" s="313" t="s">
        <v>784</v>
      </c>
      <c r="J131" s="313">
        <v>20</v>
      </c>
      <c r="K131" s="335"/>
    </row>
    <row r="132" s="1" customFormat="1" ht="15" customHeight="1">
      <c r="B132" s="332"/>
      <c r="C132" s="313" t="s">
        <v>799</v>
      </c>
      <c r="D132" s="313"/>
      <c r="E132" s="313"/>
      <c r="F132" s="314" t="s">
        <v>788</v>
      </c>
      <c r="G132" s="313"/>
      <c r="H132" s="313" t="s">
        <v>800</v>
      </c>
      <c r="I132" s="313" t="s">
        <v>784</v>
      </c>
      <c r="J132" s="313">
        <v>20</v>
      </c>
      <c r="K132" s="335"/>
    </row>
    <row r="133" s="1" customFormat="1" ht="15" customHeight="1">
      <c r="B133" s="332"/>
      <c r="C133" s="287" t="s">
        <v>787</v>
      </c>
      <c r="D133" s="287"/>
      <c r="E133" s="287"/>
      <c r="F133" s="310" t="s">
        <v>788</v>
      </c>
      <c r="G133" s="287"/>
      <c r="H133" s="287" t="s">
        <v>822</v>
      </c>
      <c r="I133" s="287" t="s">
        <v>784</v>
      </c>
      <c r="J133" s="287">
        <v>50</v>
      </c>
      <c r="K133" s="335"/>
    </row>
    <row r="134" s="1" customFormat="1" ht="15" customHeight="1">
      <c r="B134" s="332"/>
      <c r="C134" s="287" t="s">
        <v>801</v>
      </c>
      <c r="D134" s="287"/>
      <c r="E134" s="287"/>
      <c r="F134" s="310" t="s">
        <v>788</v>
      </c>
      <c r="G134" s="287"/>
      <c r="H134" s="287" t="s">
        <v>822</v>
      </c>
      <c r="I134" s="287" t="s">
        <v>784</v>
      </c>
      <c r="J134" s="287">
        <v>50</v>
      </c>
      <c r="K134" s="335"/>
    </row>
    <row r="135" s="1" customFormat="1" ht="15" customHeight="1">
      <c r="B135" s="332"/>
      <c r="C135" s="287" t="s">
        <v>807</v>
      </c>
      <c r="D135" s="287"/>
      <c r="E135" s="287"/>
      <c r="F135" s="310" t="s">
        <v>788</v>
      </c>
      <c r="G135" s="287"/>
      <c r="H135" s="287" t="s">
        <v>822</v>
      </c>
      <c r="I135" s="287" t="s">
        <v>784</v>
      </c>
      <c r="J135" s="287">
        <v>50</v>
      </c>
      <c r="K135" s="335"/>
    </row>
    <row r="136" s="1" customFormat="1" ht="15" customHeight="1">
      <c r="B136" s="332"/>
      <c r="C136" s="287" t="s">
        <v>809</v>
      </c>
      <c r="D136" s="287"/>
      <c r="E136" s="287"/>
      <c r="F136" s="310" t="s">
        <v>788</v>
      </c>
      <c r="G136" s="287"/>
      <c r="H136" s="287" t="s">
        <v>822</v>
      </c>
      <c r="I136" s="287" t="s">
        <v>784</v>
      </c>
      <c r="J136" s="287">
        <v>50</v>
      </c>
      <c r="K136" s="335"/>
    </row>
    <row r="137" s="1" customFormat="1" ht="15" customHeight="1">
      <c r="B137" s="332"/>
      <c r="C137" s="287" t="s">
        <v>810</v>
      </c>
      <c r="D137" s="287"/>
      <c r="E137" s="287"/>
      <c r="F137" s="310" t="s">
        <v>788</v>
      </c>
      <c r="G137" s="287"/>
      <c r="H137" s="287" t="s">
        <v>835</v>
      </c>
      <c r="I137" s="287" t="s">
        <v>784</v>
      </c>
      <c r="J137" s="287">
        <v>255</v>
      </c>
      <c r="K137" s="335"/>
    </row>
    <row r="138" s="1" customFormat="1" ht="15" customHeight="1">
      <c r="B138" s="332"/>
      <c r="C138" s="287" t="s">
        <v>812</v>
      </c>
      <c r="D138" s="287"/>
      <c r="E138" s="287"/>
      <c r="F138" s="310" t="s">
        <v>782</v>
      </c>
      <c r="G138" s="287"/>
      <c r="H138" s="287" t="s">
        <v>836</v>
      </c>
      <c r="I138" s="287" t="s">
        <v>814</v>
      </c>
      <c r="J138" s="287"/>
      <c r="K138" s="335"/>
    </row>
    <row r="139" s="1" customFormat="1" ht="15" customHeight="1">
      <c r="B139" s="332"/>
      <c r="C139" s="287" t="s">
        <v>815</v>
      </c>
      <c r="D139" s="287"/>
      <c r="E139" s="287"/>
      <c r="F139" s="310" t="s">
        <v>782</v>
      </c>
      <c r="G139" s="287"/>
      <c r="H139" s="287" t="s">
        <v>837</v>
      </c>
      <c r="I139" s="287" t="s">
        <v>817</v>
      </c>
      <c r="J139" s="287"/>
      <c r="K139" s="335"/>
    </row>
    <row r="140" s="1" customFormat="1" ht="15" customHeight="1">
      <c r="B140" s="332"/>
      <c r="C140" s="287" t="s">
        <v>818</v>
      </c>
      <c r="D140" s="287"/>
      <c r="E140" s="287"/>
      <c r="F140" s="310" t="s">
        <v>782</v>
      </c>
      <c r="G140" s="287"/>
      <c r="H140" s="287" t="s">
        <v>818</v>
      </c>
      <c r="I140" s="287" t="s">
        <v>817</v>
      </c>
      <c r="J140" s="287"/>
      <c r="K140" s="335"/>
    </row>
    <row r="141" s="1" customFormat="1" ht="15" customHeight="1">
      <c r="B141" s="332"/>
      <c r="C141" s="287" t="s">
        <v>38</v>
      </c>
      <c r="D141" s="287"/>
      <c r="E141" s="287"/>
      <c r="F141" s="310" t="s">
        <v>782</v>
      </c>
      <c r="G141" s="287"/>
      <c r="H141" s="287" t="s">
        <v>838</v>
      </c>
      <c r="I141" s="287" t="s">
        <v>817</v>
      </c>
      <c r="J141" s="287"/>
      <c r="K141" s="335"/>
    </row>
    <row r="142" s="1" customFormat="1" ht="15" customHeight="1">
      <c r="B142" s="332"/>
      <c r="C142" s="287" t="s">
        <v>839</v>
      </c>
      <c r="D142" s="287"/>
      <c r="E142" s="287"/>
      <c r="F142" s="310" t="s">
        <v>782</v>
      </c>
      <c r="G142" s="287"/>
      <c r="H142" s="287" t="s">
        <v>840</v>
      </c>
      <c r="I142" s="287" t="s">
        <v>817</v>
      </c>
      <c r="J142" s="287"/>
      <c r="K142" s="335"/>
    </row>
    <row r="143" s="1" customFormat="1" ht="15" customHeight="1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="1" customFormat="1" ht="18.75" customHeight="1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="1" customFormat="1" ht="18.75" customHeight="1">
      <c r="B145" s="295"/>
      <c r="C145" s="295"/>
      <c r="D145" s="295"/>
      <c r="E145" s="295"/>
      <c r="F145" s="295"/>
      <c r="G145" s="295"/>
      <c r="H145" s="295"/>
      <c r="I145" s="295"/>
      <c r="J145" s="295"/>
      <c r="K145" s="295"/>
    </row>
    <row r="146" s="1" customFormat="1" ht="7.5" customHeight="1">
      <c r="B146" s="296"/>
      <c r="C146" s="297"/>
      <c r="D146" s="297"/>
      <c r="E146" s="297"/>
      <c r="F146" s="297"/>
      <c r="G146" s="297"/>
      <c r="H146" s="297"/>
      <c r="I146" s="297"/>
      <c r="J146" s="297"/>
      <c r="K146" s="298"/>
    </row>
    <row r="147" s="1" customFormat="1" ht="45" customHeight="1">
      <c r="B147" s="299"/>
      <c r="C147" s="300" t="s">
        <v>841</v>
      </c>
      <c r="D147" s="300"/>
      <c r="E147" s="300"/>
      <c r="F147" s="300"/>
      <c r="G147" s="300"/>
      <c r="H147" s="300"/>
      <c r="I147" s="300"/>
      <c r="J147" s="300"/>
      <c r="K147" s="301"/>
    </row>
    <row r="148" s="1" customFormat="1" ht="17.25" customHeight="1">
      <c r="B148" s="299"/>
      <c r="C148" s="302" t="s">
        <v>776</v>
      </c>
      <c r="D148" s="302"/>
      <c r="E148" s="302"/>
      <c r="F148" s="302" t="s">
        <v>777</v>
      </c>
      <c r="G148" s="303"/>
      <c r="H148" s="302" t="s">
        <v>54</v>
      </c>
      <c r="I148" s="302" t="s">
        <v>57</v>
      </c>
      <c r="J148" s="302" t="s">
        <v>778</v>
      </c>
      <c r="K148" s="301"/>
    </row>
    <row r="149" s="1" customFormat="1" ht="17.25" customHeight="1">
      <c r="B149" s="299"/>
      <c r="C149" s="304" t="s">
        <v>779</v>
      </c>
      <c r="D149" s="304"/>
      <c r="E149" s="304"/>
      <c r="F149" s="305" t="s">
        <v>780</v>
      </c>
      <c r="G149" s="306"/>
      <c r="H149" s="304"/>
      <c r="I149" s="304"/>
      <c r="J149" s="304" t="s">
        <v>781</v>
      </c>
      <c r="K149" s="301"/>
    </row>
    <row r="150" s="1" customFormat="1" ht="5.25" customHeight="1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="1" customFormat="1" ht="15" customHeight="1">
      <c r="B151" s="312"/>
      <c r="C151" s="339" t="s">
        <v>785</v>
      </c>
      <c r="D151" s="287"/>
      <c r="E151" s="287"/>
      <c r="F151" s="340" t="s">
        <v>782</v>
      </c>
      <c r="G151" s="287"/>
      <c r="H151" s="339" t="s">
        <v>822</v>
      </c>
      <c r="I151" s="339" t="s">
        <v>784</v>
      </c>
      <c r="J151" s="339">
        <v>120</v>
      </c>
      <c r="K151" s="335"/>
    </row>
    <row r="152" s="1" customFormat="1" ht="15" customHeight="1">
      <c r="B152" s="312"/>
      <c r="C152" s="339" t="s">
        <v>831</v>
      </c>
      <c r="D152" s="287"/>
      <c r="E152" s="287"/>
      <c r="F152" s="340" t="s">
        <v>782</v>
      </c>
      <c r="G152" s="287"/>
      <c r="H152" s="339" t="s">
        <v>842</v>
      </c>
      <c r="I152" s="339" t="s">
        <v>784</v>
      </c>
      <c r="J152" s="339" t="s">
        <v>833</v>
      </c>
      <c r="K152" s="335"/>
    </row>
    <row r="153" s="1" customFormat="1" ht="15" customHeight="1">
      <c r="B153" s="312"/>
      <c r="C153" s="339" t="s">
        <v>730</v>
      </c>
      <c r="D153" s="287"/>
      <c r="E153" s="287"/>
      <c r="F153" s="340" t="s">
        <v>782</v>
      </c>
      <c r="G153" s="287"/>
      <c r="H153" s="339" t="s">
        <v>843</v>
      </c>
      <c r="I153" s="339" t="s">
        <v>784</v>
      </c>
      <c r="J153" s="339" t="s">
        <v>833</v>
      </c>
      <c r="K153" s="335"/>
    </row>
    <row r="154" s="1" customFormat="1" ht="15" customHeight="1">
      <c r="B154" s="312"/>
      <c r="C154" s="339" t="s">
        <v>787</v>
      </c>
      <c r="D154" s="287"/>
      <c r="E154" s="287"/>
      <c r="F154" s="340" t="s">
        <v>788</v>
      </c>
      <c r="G154" s="287"/>
      <c r="H154" s="339" t="s">
        <v>822</v>
      </c>
      <c r="I154" s="339" t="s">
        <v>784</v>
      </c>
      <c r="J154" s="339">
        <v>50</v>
      </c>
      <c r="K154" s="335"/>
    </row>
    <row r="155" s="1" customFormat="1" ht="15" customHeight="1">
      <c r="B155" s="312"/>
      <c r="C155" s="339" t="s">
        <v>790</v>
      </c>
      <c r="D155" s="287"/>
      <c r="E155" s="287"/>
      <c r="F155" s="340" t="s">
        <v>782</v>
      </c>
      <c r="G155" s="287"/>
      <c r="H155" s="339" t="s">
        <v>822</v>
      </c>
      <c r="I155" s="339" t="s">
        <v>792</v>
      </c>
      <c r="J155" s="339"/>
      <c r="K155" s="335"/>
    </row>
    <row r="156" s="1" customFormat="1" ht="15" customHeight="1">
      <c r="B156" s="312"/>
      <c r="C156" s="339" t="s">
        <v>801</v>
      </c>
      <c r="D156" s="287"/>
      <c r="E156" s="287"/>
      <c r="F156" s="340" t="s">
        <v>788</v>
      </c>
      <c r="G156" s="287"/>
      <c r="H156" s="339" t="s">
        <v>822</v>
      </c>
      <c r="I156" s="339" t="s">
        <v>784</v>
      </c>
      <c r="J156" s="339">
        <v>50</v>
      </c>
      <c r="K156" s="335"/>
    </row>
    <row r="157" s="1" customFormat="1" ht="15" customHeight="1">
      <c r="B157" s="312"/>
      <c r="C157" s="339" t="s">
        <v>809</v>
      </c>
      <c r="D157" s="287"/>
      <c r="E157" s="287"/>
      <c r="F157" s="340" t="s">
        <v>788</v>
      </c>
      <c r="G157" s="287"/>
      <c r="H157" s="339" t="s">
        <v>822</v>
      </c>
      <c r="I157" s="339" t="s">
        <v>784</v>
      </c>
      <c r="J157" s="339">
        <v>50</v>
      </c>
      <c r="K157" s="335"/>
    </row>
    <row r="158" s="1" customFormat="1" ht="15" customHeight="1">
      <c r="B158" s="312"/>
      <c r="C158" s="339" t="s">
        <v>807</v>
      </c>
      <c r="D158" s="287"/>
      <c r="E158" s="287"/>
      <c r="F158" s="340" t="s">
        <v>788</v>
      </c>
      <c r="G158" s="287"/>
      <c r="H158" s="339" t="s">
        <v>822</v>
      </c>
      <c r="I158" s="339" t="s">
        <v>784</v>
      </c>
      <c r="J158" s="339">
        <v>50</v>
      </c>
      <c r="K158" s="335"/>
    </row>
    <row r="159" s="1" customFormat="1" ht="15" customHeight="1">
      <c r="B159" s="312"/>
      <c r="C159" s="339" t="s">
        <v>94</v>
      </c>
      <c r="D159" s="287"/>
      <c r="E159" s="287"/>
      <c r="F159" s="340" t="s">
        <v>782</v>
      </c>
      <c r="G159" s="287"/>
      <c r="H159" s="339" t="s">
        <v>844</v>
      </c>
      <c r="I159" s="339" t="s">
        <v>784</v>
      </c>
      <c r="J159" s="339" t="s">
        <v>845</v>
      </c>
      <c r="K159" s="335"/>
    </row>
    <row r="160" s="1" customFormat="1" ht="15" customHeight="1">
      <c r="B160" s="312"/>
      <c r="C160" s="339" t="s">
        <v>846</v>
      </c>
      <c r="D160" s="287"/>
      <c r="E160" s="287"/>
      <c r="F160" s="340" t="s">
        <v>782</v>
      </c>
      <c r="G160" s="287"/>
      <c r="H160" s="339" t="s">
        <v>847</v>
      </c>
      <c r="I160" s="339" t="s">
        <v>817</v>
      </c>
      <c r="J160" s="339"/>
      <c r="K160" s="335"/>
    </row>
    <row r="161" s="1" customFormat="1" ht="15" customHeight="1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="1" customFormat="1" ht="18.75" customHeight="1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="1" customFormat="1" ht="18.75" customHeight="1"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</row>
    <row r="164" s="1" customFormat="1" ht="7.5" customHeight="1">
      <c r="B164" s="274"/>
      <c r="C164" s="275"/>
      <c r="D164" s="275"/>
      <c r="E164" s="275"/>
      <c r="F164" s="275"/>
      <c r="G164" s="275"/>
      <c r="H164" s="275"/>
      <c r="I164" s="275"/>
      <c r="J164" s="275"/>
      <c r="K164" s="276"/>
    </row>
    <row r="165" s="1" customFormat="1" ht="45" customHeight="1">
      <c r="B165" s="277"/>
      <c r="C165" s="278" t="s">
        <v>848</v>
      </c>
      <c r="D165" s="278"/>
      <c r="E165" s="278"/>
      <c r="F165" s="278"/>
      <c r="G165" s="278"/>
      <c r="H165" s="278"/>
      <c r="I165" s="278"/>
      <c r="J165" s="278"/>
      <c r="K165" s="279"/>
    </row>
    <row r="166" s="1" customFormat="1" ht="17.25" customHeight="1">
      <c r="B166" s="277"/>
      <c r="C166" s="302" t="s">
        <v>776</v>
      </c>
      <c r="D166" s="302"/>
      <c r="E166" s="302"/>
      <c r="F166" s="302" t="s">
        <v>777</v>
      </c>
      <c r="G166" s="344"/>
      <c r="H166" s="345" t="s">
        <v>54</v>
      </c>
      <c r="I166" s="345" t="s">
        <v>57</v>
      </c>
      <c r="J166" s="302" t="s">
        <v>778</v>
      </c>
      <c r="K166" s="279"/>
    </row>
    <row r="167" s="1" customFormat="1" ht="17.25" customHeight="1">
      <c r="B167" s="280"/>
      <c r="C167" s="304" t="s">
        <v>779</v>
      </c>
      <c r="D167" s="304"/>
      <c r="E167" s="304"/>
      <c r="F167" s="305" t="s">
        <v>780</v>
      </c>
      <c r="G167" s="346"/>
      <c r="H167" s="347"/>
      <c r="I167" s="347"/>
      <c r="J167" s="304" t="s">
        <v>781</v>
      </c>
      <c r="K167" s="282"/>
    </row>
    <row r="168" s="1" customFormat="1" ht="5.25" customHeight="1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="1" customFormat="1" ht="15" customHeight="1">
      <c r="B169" s="312"/>
      <c r="C169" s="287" t="s">
        <v>785</v>
      </c>
      <c r="D169" s="287"/>
      <c r="E169" s="287"/>
      <c r="F169" s="310" t="s">
        <v>782</v>
      </c>
      <c r="G169" s="287"/>
      <c r="H169" s="287" t="s">
        <v>822</v>
      </c>
      <c r="I169" s="287" t="s">
        <v>784</v>
      </c>
      <c r="J169" s="287">
        <v>120</v>
      </c>
      <c r="K169" s="335"/>
    </row>
    <row r="170" s="1" customFormat="1" ht="15" customHeight="1">
      <c r="B170" s="312"/>
      <c r="C170" s="287" t="s">
        <v>831</v>
      </c>
      <c r="D170" s="287"/>
      <c r="E170" s="287"/>
      <c r="F170" s="310" t="s">
        <v>782</v>
      </c>
      <c r="G170" s="287"/>
      <c r="H170" s="287" t="s">
        <v>832</v>
      </c>
      <c r="I170" s="287" t="s">
        <v>784</v>
      </c>
      <c r="J170" s="287" t="s">
        <v>833</v>
      </c>
      <c r="K170" s="335"/>
    </row>
    <row r="171" s="1" customFormat="1" ht="15" customHeight="1">
      <c r="B171" s="312"/>
      <c r="C171" s="287" t="s">
        <v>730</v>
      </c>
      <c r="D171" s="287"/>
      <c r="E171" s="287"/>
      <c r="F171" s="310" t="s">
        <v>782</v>
      </c>
      <c r="G171" s="287"/>
      <c r="H171" s="287" t="s">
        <v>849</v>
      </c>
      <c r="I171" s="287" t="s">
        <v>784</v>
      </c>
      <c r="J171" s="287" t="s">
        <v>833</v>
      </c>
      <c r="K171" s="335"/>
    </row>
    <row r="172" s="1" customFormat="1" ht="15" customHeight="1">
      <c r="B172" s="312"/>
      <c r="C172" s="287" t="s">
        <v>787</v>
      </c>
      <c r="D172" s="287"/>
      <c r="E172" s="287"/>
      <c r="F172" s="310" t="s">
        <v>788</v>
      </c>
      <c r="G172" s="287"/>
      <c r="H172" s="287" t="s">
        <v>849</v>
      </c>
      <c r="I172" s="287" t="s">
        <v>784</v>
      </c>
      <c r="J172" s="287">
        <v>50</v>
      </c>
      <c r="K172" s="335"/>
    </row>
    <row r="173" s="1" customFormat="1" ht="15" customHeight="1">
      <c r="B173" s="312"/>
      <c r="C173" s="287" t="s">
        <v>790</v>
      </c>
      <c r="D173" s="287"/>
      <c r="E173" s="287"/>
      <c r="F173" s="310" t="s">
        <v>782</v>
      </c>
      <c r="G173" s="287"/>
      <c r="H173" s="287" t="s">
        <v>849</v>
      </c>
      <c r="I173" s="287" t="s">
        <v>792</v>
      </c>
      <c r="J173" s="287"/>
      <c r="K173" s="335"/>
    </row>
    <row r="174" s="1" customFormat="1" ht="15" customHeight="1">
      <c r="B174" s="312"/>
      <c r="C174" s="287" t="s">
        <v>801</v>
      </c>
      <c r="D174" s="287"/>
      <c r="E174" s="287"/>
      <c r="F174" s="310" t="s">
        <v>788</v>
      </c>
      <c r="G174" s="287"/>
      <c r="H174" s="287" t="s">
        <v>849</v>
      </c>
      <c r="I174" s="287" t="s">
        <v>784</v>
      </c>
      <c r="J174" s="287">
        <v>50</v>
      </c>
      <c r="K174" s="335"/>
    </row>
    <row r="175" s="1" customFormat="1" ht="15" customHeight="1">
      <c r="B175" s="312"/>
      <c r="C175" s="287" t="s">
        <v>809</v>
      </c>
      <c r="D175" s="287"/>
      <c r="E175" s="287"/>
      <c r="F175" s="310" t="s">
        <v>788</v>
      </c>
      <c r="G175" s="287"/>
      <c r="H175" s="287" t="s">
        <v>849</v>
      </c>
      <c r="I175" s="287" t="s">
        <v>784</v>
      </c>
      <c r="J175" s="287">
        <v>50</v>
      </c>
      <c r="K175" s="335"/>
    </row>
    <row r="176" s="1" customFormat="1" ht="15" customHeight="1">
      <c r="B176" s="312"/>
      <c r="C176" s="287" t="s">
        <v>807</v>
      </c>
      <c r="D176" s="287"/>
      <c r="E176" s="287"/>
      <c r="F176" s="310" t="s">
        <v>788</v>
      </c>
      <c r="G176" s="287"/>
      <c r="H176" s="287" t="s">
        <v>849</v>
      </c>
      <c r="I176" s="287" t="s">
        <v>784</v>
      </c>
      <c r="J176" s="287">
        <v>50</v>
      </c>
      <c r="K176" s="335"/>
    </row>
    <row r="177" s="1" customFormat="1" ht="15" customHeight="1">
      <c r="B177" s="312"/>
      <c r="C177" s="287" t="s">
        <v>106</v>
      </c>
      <c r="D177" s="287"/>
      <c r="E177" s="287"/>
      <c r="F177" s="310" t="s">
        <v>782</v>
      </c>
      <c r="G177" s="287"/>
      <c r="H177" s="287" t="s">
        <v>850</v>
      </c>
      <c r="I177" s="287" t="s">
        <v>851</v>
      </c>
      <c r="J177" s="287"/>
      <c r="K177" s="335"/>
    </row>
    <row r="178" s="1" customFormat="1" ht="15" customHeight="1">
      <c r="B178" s="312"/>
      <c r="C178" s="287" t="s">
        <v>57</v>
      </c>
      <c r="D178" s="287"/>
      <c r="E178" s="287"/>
      <c r="F178" s="310" t="s">
        <v>782</v>
      </c>
      <c r="G178" s="287"/>
      <c r="H178" s="287" t="s">
        <v>852</v>
      </c>
      <c r="I178" s="287" t="s">
        <v>853</v>
      </c>
      <c r="J178" s="287">
        <v>1</v>
      </c>
      <c r="K178" s="335"/>
    </row>
    <row r="179" s="1" customFormat="1" ht="15" customHeight="1">
      <c r="B179" s="312"/>
      <c r="C179" s="287" t="s">
        <v>53</v>
      </c>
      <c r="D179" s="287"/>
      <c r="E179" s="287"/>
      <c r="F179" s="310" t="s">
        <v>782</v>
      </c>
      <c r="G179" s="287"/>
      <c r="H179" s="287" t="s">
        <v>854</v>
      </c>
      <c r="I179" s="287" t="s">
        <v>784</v>
      </c>
      <c r="J179" s="287">
        <v>20</v>
      </c>
      <c r="K179" s="335"/>
    </row>
    <row r="180" s="1" customFormat="1" ht="15" customHeight="1">
      <c r="B180" s="312"/>
      <c r="C180" s="287" t="s">
        <v>54</v>
      </c>
      <c r="D180" s="287"/>
      <c r="E180" s="287"/>
      <c r="F180" s="310" t="s">
        <v>782</v>
      </c>
      <c r="G180" s="287"/>
      <c r="H180" s="287" t="s">
        <v>855</v>
      </c>
      <c r="I180" s="287" t="s">
        <v>784</v>
      </c>
      <c r="J180" s="287">
        <v>255</v>
      </c>
      <c r="K180" s="335"/>
    </row>
    <row r="181" s="1" customFormat="1" ht="15" customHeight="1">
      <c r="B181" s="312"/>
      <c r="C181" s="287" t="s">
        <v>107</v>
      </c>
      <c r="D181" s="287"/>
      <c r="E181" s="287"/>
      <c r="F181" s="310" t="s">
        <v>782</v>
      </c>
      <c r="G181" s="287"/>
      <c r="H181" s="287" t="s">
        <v>746</v>
      </c>
      <c r="I181" s="287" t="s">
        <v>784</v>
      </c>
      <c r="J181" s="287">
        <v>10</v>
      </c>
      <c r="K181" s="335"/>
    </row>
    <row r="182" s="1" customFormat="1" ht="15" customHeight="1">
      <c r="B182" s="312"/>
      <c r="C182" s="287" t="s">
        <v>108</v>
      </c>
      <c r="D182" s="287"/>
      <c r="E182" s="287"/>
      <c r="F182" s="310" t="s">
        <v>782</v>
      </c>
      <c r="G182" s="287"/>
      <c r="H182" s="287" t="s">
        <v>856</v>
      </c>
      <c r="I182" s="287" t="s">
        <v>817</v>
      </c>
      <c r="J182" s="287"/>
      <c r="K182" s="335"/>
    </row>
    <row r="183" s="1" customFormat="1" ht="15" customHeight="1">
      <c r="B183" s="312"/>
      <c r="C183" s="287" t="s">
        <v>857</v>
      </c>
      <c r="D183" s="287"/>
      <c r="E183" s="287"/>
      <c r="F183" s="310" t="s">
        <v>782</v>
      </c>
      <c r="G183" s="287"/>
      <c r="H183" s="287" t="s">
        <v>858</v>
      </c>
      <c r="I183" s="287" t="s">
        <v>817</v>
      </c>
      <c r="J183" s="287"/>
      <c r="K183" s="335"/>
    </row>
    <row r="184" s="1" customFormat="1" ht="15" customHeight="1">
      <c r="B184" s="312"/>
      <c r="C184" s="287" t="s">
        <v>846</v>
      </c>
      <c r="D184" s="287"/>
      <c r="E184" s="287"/>
      <c r="F184" s="310" t="s">
        <v>782</v>
      </c>
      <c r="G184" s="287"/>
      <c r="H184" s="287" t="s">
        <v>859</v>
      </c>
      <c r="I184" s="287" t="s">
        <v>817</v>
      </c>
      <c r="J184" s="287"/>
      <c r="K184" s="335"/>
    </row>
    <row r="185" s="1" customFormat="1" ht="15" customHeight="1">
      <c r="B185" s="312"/>
      <c r="C185" s="287" t="s">
        <v>110</v>
      </c>
      <c r="D185" s="287"/>
      <c r="E185" s="287"/>
      <c r="F185" s="310" t="s">
        <v>788</v>
      </c>
      <c r="G185" s="287"/>
      <c r="H185" s="287" t="s">
        <v>860</v>
      </c>
      <c r="I185" s="287" t="s">
        <v>784</v>
      </c>
      <c r="J185" s="287">
        <v>50</v>
      </c>
      <c r="K185" s="335"/>
    </row>
    <row r="186" s="1" customFormat="1" ht="15" customHeight="1">
      <c r="B186" s="312"/>
      <c r="C186" s="287" t="s">
        <v>861</v>
      </c>
      <c r="D186" s="287"/>
      <c r="E186" s="287"/>
      <c r="F186" s="310" t="s">
        <v>788</v>
      </c>
      <c r="G186" s="287"/>
      <c r="H186" s="287" t="s">
        <v>862</v>
      </c>
      <c r="I186" s="287" t="s">
        <v>863</v>
      </c>
      <c r="J186" s="287"/>
      <c r="K186" s="335"/>
    </row>
    <row r="187" s="1" customFormat="1" ht="15" customHeight="1">
      <c r="B187" s="312"/>
      <c r="C187" s="287" t="s">
        <v>864</v>
      </c>
      <c r="D187" s="287"/>
      <c r="E187" s="287"/>
      <c r="F187" s="310" t="s">
        <v>788</v>
      </c>
      <c r="G187" s="287"/>
      <c r="H187" s="287" t="s">
        <v>865</v>
      </c>
      <c r="I187" s="287" t="s">
        <v>863</v>
      </c>
      <c r="J187" s="287"/>
      <c r="K187" s="335"/>
    </row>
    <row r="188" s="1" customFormat="1" ht="15" customHeight="1">
      <c r="B188" s="312"/>
      <c r="C188" s="287" t="s">
        <v>866</v>
      </c>
      <c r="D188" s="287"/>
      <c r="E188" s="287"/>
      <c r="F188" s="310" t="s">
        <v>788</v>
      </c>
      <c r="G188" s="287"/>
      <c r="H188" s="287" t="s">
        <v>867</v>
      </c>
      <c r="I188" s="287" t="s">
        <v>863</v>
      </c>
      <c r="J188" s="287"/>
      <c r="K188" s="335"/>
    </row>
    <row r="189" s="1" customFormat="1" ht="15" customHeight="1">
      <c r="B189" s="312"/>
      <c r="C189" s="348" t="s">
        <v>868</v>
      </c>
      <c r="D189" s="287"/>
      <c r="E189" s="287"/>
      <c r="F189" s="310" t="s">
        <v>788</v>
      </c>
      <c r="G189" s="287"/>
      <c r="H189" s="287" t="s">
        <v>869</v>
      </c>
      <c r="I189" s="287" t="s">
        <v>870</v>
      </c>
      <c r="J189" s="349" t="s">
        <v>871</v>
      </c>
      <c r="K189" s="335"/>
    </row>
    <row r="190" s="1" customFormat="1" ht="15" customHeight="1">
      <c r="B190" s="312"/>
      <c r="C190" s="348" t="s">
        <v>42</v>
      </c>
      <c r="D190" s="287"/>
      <c r="E190" s="287"/>
      <c r="F190" s="310" t="s">
        <v>782</v>
      </c>
      <c r="G190" s="287"/>
      <c r="H190" s="284" t="s">
        <v>872</v>
      </c>
      <c r="I190" s="287" t="s">
        <v>873</v>
      </c>
      <c r="J190" s="287"/>
      <c r="K190" s="335"/>
    </row>
    <row r="191" s="1" customFormat="1" ht="15" customHeight="1">
      <c r="B191" s="312"/>
      <c r="C191" s="348" t="s">
        <v>874</v>
      </c>
      <c r="D191" s="287"/>
      <c r="E191" s="287"/>
      <c r="F191" s="310" t="s">
        <v>782</v>
      </c>
      <c r="G191" s="287"/>
      <c r="H191" s="287" t="s">
        <v>875</v>
      </c>
      <c r="I191" s="287" t="s">
        <v>817</v>
      </c>
      <c r="J191" s="287"/>
      <c r="K191" s="335"/>
    </row>
    <row r="192" s="1" customFormat="1" ht="15" customHeight="1">
      <c r="B192" s="312"/>
      <c r="C192" s="348" t="s">
        <v>876</v>
      </c>
      <c r="D192" s="287"/>
      <c r="E192" s="287"/>
      <c r="F192" s="310" t="s">
        <v>782</v>
      </c>
      <c r="G192" s="287"/>
      <c r="H192" s="287" t="s">
        <v>877</v>
      </c>
      <c r="I192" s="287" t="s">
        <v>817</v>
      </c>
      <c r="J192" s="287"/>
      <c r="K192" s="335"/>
    </row>
    <row r="193" s="1" customFormat="1" ht="15" customHeight="1">
      <c r="B193" s="312"/>
      <c r="C193" s="348" t="s">
        <v>878</v>
      </c>
      <c r="D193" s="287"/>
      <c r="E193" s="287"/>
      <c r="F193" s="310" t="s">
        <v>788</v>
      </c>
      <c r="G193" s="287"/>
      <c r="H193" s="287" t="s">
        <v>879</v>
      </c>
      <c r="I193" s="287" t="s">
        <v>817</v>
      </c>
      <c r="J193" s="287"/>
      <c r="K193" s="335"/>
    </row>
    <row r="194" s="1" customFormat="1" ht="15" customHeight="1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="1" customFormat="1" ht="18.75" customHeight="1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="1" customFormat="1" ht="18.75" customHeight="1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="1" customFormat="1" ht="18.75" customHeight="1"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</row>
    <row r="198" s="1" customFormat="1" ht="13.5">
      <c r="B198" s="274"/>
      <c r="C198" s="275"/>
      <c r="D198" s="275"/>
      <c r="E198" s="275"/>
      <c r="F198" s="275"/>
      <c r="G198" s="275"/>
      <c r="H198" s="275"/>
      <c r="I198" s="275"/>
      <c r="J198" s="275"/>
      <c r="K198" s="276"/>
    </row>
    <row r="199" s="1" customFormat="1" ht="21">
      <c r="B199" s="277"/>
      <c r="C199" s="278" t="s">
        <v>880</v>
      </c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5.5" customHeight="1">
      <c r="B200" s="277"/>
      <c r="C200" s="351" t="s">
        <v>881</v>
      </c>
      <c r="D200" s="351"/>
      <c r="E200" s="351"/>
      <c r="F200" s="351" t="s">
        <v>882</v>
      </c>
      <c r="G200" s="352"/>
      <c r="H200" s="351" t="s">
        <v>883</v>
      </c>
      <c r="I200" s="351"/>
      <c r="J200" s="351"/>
      <c r="K200" s="279"/>
    </row>
    <row r="201" s="1" customFormat="1" ht="5.25" customHeight="1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="1" customFormat="1" ht="15" customHeight="1">
      <c r="B202" s="312"/>
      <c r="C202" s="287" t="s">
        <v>873</v>
      </c>
      <c r="D202" s="287"/>
      <c r="E202" s="287"/>
      <c r="F202" s="310" t="s">
        <v>43</v>
      </c>
      <c r="G202" s="287"/>
      <c r="H202" s="287" t="s">
        <v>884</v>
      </c>
      <c r="I202" s="287"/>
      <c r="J202" s="287"/>
      <c r="K202" s="335"/>
    </row>
    <row r="203" s="1" customFormat="1" ht="15" customHeight="1">
      <c r="B203" s="312"/>
      <c r="C203" s="287"/>
      <c r="D203" s="287"/>
      <c r="E203" s="287"/>
      <c r="F203" s="310" t="s">
        <v>44</v>
      </c>
      <c r="G203" s="287"/>
      <c r="H203" s="287" t="s">
        <v>885</v>
      </c>
      <c r="I203" s="287"/>
      <c r="J203" s="287"/>
      <c r="K203" s="335"/>
    </row>
    <row r="204" s="1" customFormat="1" ht="15" customHeight="1">
      <c r="B204" s="312"/>
      <c r="C204" s="287"/>
      <c r="D204" s="287"/>
      <c r="E204" s="287"/>
      <c r="F204" s="310" t="s">
        <v>47</v>
      </c>
      <c r="G204" s="287"/>
      <c r="H204" s="287" t="s">
        <v>886</v>
      </c>
      <c r="I204" s="287"/>
      <c r="J204" s="287"/>
      <c r="K204" s="335"/>
    </row>
    <row r="205" s="1" customFormat="1" ht="15" customHeight="1">
      <c r="B205" s="312"/>
      <c r="C205" s="287"/>
      <c r="D205" s="287"/>
      <c r="E205" s="287"/>
      <c r="F205" s="310" t="s">
        <v>45</v>
      </c>
      <c r="G205" s="287"/>
      <c r="H205" s="287" t="s">
        <v>887</v>
      </c>
      <c r="I205" s="287"/>
      <c r="J205" s="287"/>
      <c r="K205" s="335"/>
    </row>
    <row r="206" s="1" customFormat="1" ht="15" customHeight="1">
      <c r="B206" s="312"/>
      <c r="C206" s="287"/>
      <c r="D206" s="287"/>
      <c r="E206" s="287"/>
      <c r="F206" s="310" t="s">
        <v>46</v>
      </c>
      <c r="G206" s="287"/>
      <c r="H206" s="287" t="s">
        <v>888</v>
      </c>
      <c r="I206" s="287"/>
      <c r="J206" s="287"/>
      <c r="K206" s="335"/>
    </row>
    <row r="207" s="1" customFormat="1" ht="15" customHeight="1">
      <c r="B207" s="312"/>
      <c r="C207" s="287"/>
      <c r="D207" s="287"/>
      <c r="E207" s="287"/>
      <c r="F207" s="310"/>
      <c r="G207" s="287"/>
      <c r="H207" s="287"/>
      <c r="I207" s="287"/>
      <c r="J207" s="287"/>
      <c r="K207" s="335"/>
    </row>
    <row r="208" s="1" customFormat="1" ht="15" customHeight="1">
      <c r="B208" s="312"/>
      <c r="C208" s="287" t="s">
        <v>829</v>
      </c>
      <c r="D208" s="287"/>
      <c r="E208" s="287"/>
      <c r="F208" s="310" t="s">
        <v>79</v>
      </c>
      <c r="G208" s="287"/>
      <c r="H208" s="287" t="s">
        <v>889</v>
      </c>
      <c r="I208" s="287"/>
      <c r="J208" s="287"/>
      <c r="K208" s="335"/>
    </row>
    <row r="209" s="1" customFormat="1" ht="15" customHeight="1">
      <c r="B209" s="312"/>
      <c r="C209" s="287"/>
      <c r="D209" s="287"/>
      <c r="E209" s="287"/>
      <c r="F209" s="310" t="s">
        <v>724</v>
      </c>
      <c r="G209" s="287"/>
      <c r="H209" s="287" t="s">
        <v>725</v>
      </c>
      <c r="I209" s="287"/>
      <c r="J209" s="287"/>
      <c r="K209" s="335"/>
    </row>
    <row r="210" s="1" customFormat="1" ht="15" customHeight="1">
      <c r="B210" s="312"/>
      <c r="C210" s="287"/>
      <c r="D210" s="287"/>
      <c r="E210" s="287"/>
      <c r="F210" s="310" t="s">
        <v>722</v>
      </c>
      <c r="G210" s="287"/>
      <c r="H210" s="287" t="s">
        <v>890</v>
      </c>
      <c r="I210" s="287"/>
      <c r="J210" s="287"/>
      <c r="K210" s="335"/>
    </row>
    <row r="211" s="1" customFormat="1" ht="15" customHeight="1">
      <c r="B211" s="353"/>
      <c r="C211" s="287"/>
      <c r="D211" s="287"/>
      <c r="E211" s="287"/>
      <c r="F211" s="310" t="s">
        <v>726</v>
      </c>
      <c r="G211" s="348"/>
      <c r="H211" s="339" t="s">
        <v>727</v>
      </c>
      <c r="I211" s="339"/>
      <c r="J211" s="339"/>
      <c r="K211" s="354"/>
    </row>
    <row r="212" s="1" customFormat="1" ht="15" customHeight="1">
      <c r="B212" s="353"/>
      <c r="C212" s="287"/>
      <c r="D212" s="287"/>
      <c r="E212" s="287"/>
      <c r="F212" s="310" t="s">
        <v>728</v>
      </c>
      <c r="G212" s="348"/>
      <c r="H212" s="339" t="s">
        <v>891</v>
      </c>
      <c r="I212" s="339"/>
      <c r="J212" s="339"/>
      <c r="K212" s="354"/>
    </row>
    <row r="213" s="1" customFormat="1" ht="15" customHeight="1">
      <c r="B213" s="353"/>
      <c r="C213" s="287"/>
      <c r="D213" s="287"/>
      <c r="E213" s="287"/>
      <c r="F213" s="310"/>
      <c r="G213" s="348"/>
      <c r="H213" s="339"/>
      <c r="I213" s="339"/>
      <c r="J213" s="339"/>
      <c r="K213" s="354"/>
    </row>
    <row r="214" s="1" customFormat="1" ht="15" customHeight="1">
      <c r="B214" s="353"/>
      <c r="C214" s="287" t="s">
        <v>853</v>
      </c>
      <c r="D214" s="287"/>
      <c r="E214" s="287"/>
      <c r="F214" s="310">
        <v>1</v>
      </c>
      <c r="G214" s="348"/>
      <c r="H214" s="339" t="s">
        <v>892</v>
      </c>
      <c r="I214" s="339"/>
      <c r="J214" s="339"/>
      <c r="K214" s="354"/>
    </row>
    <row r="215" s="1" customFormat="1" ht="15" customHeight="1">
      <c r="B215" s="353"/>
      <c r="C215" s="287"/>
      <c r="D215" s="287"/>
      <c r="E215" s="287"/>
      <c r="F215" s="310">
        <v>2</v>
      </c>
      <c r="G215" s="348"/>
      <c r="H215" s="339" t="s">
        <v>893</v>
      </c>
      <c r="I215" s="339"/>
      <c r="J215" s="339"/>
      <c r="K215" s="354"/>
    </row>
    <row r="216" s="1" customFormat="1" ht="15" customHeight="1">
      <c r="B216" s="353"/>
      <c r="C216" s="287"/>
      <c r="D216" s="287"/>
      <c r="E216" s="287"/>
      <c r="F216" s="310">
        <v>3</v>
      </c>
      <c r="G216" s="348"/>
      <c r="H216" s="339" t="s">
        <v>894</v>
      </c>
      <c r="I216" s="339"/>
      <c r="J216" s="339"/>
      <c r="K216" s="354"/>
    </row>
    <row r="217" s="1" customFormat="1" ht="15" customHeight="1">
      <c r="B217" s="353"/>
      <c r="C217" s="287"/>
      <c r="D217" s="287"/>
      <c r="E217" s="287"/>
      <c r="F217" s="310">
        <v>4</v>
      </c>
      <c r="G217" s="348"/>
      <c r="H217" s="339" t="s">
        <v>895</v>
      </c>
      <c r="I217" s="339"/>
      <c r="J217" s="339"/>
      <c r="K217" s="354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2023-06-07T07:59:30Z</dcterms:created>
  <dcterms:modified xsi:type="dcterms:W3CDTF">2023-06-07T07:59:35Z</dcterms:modified>
</cp:coreProperties>
</file>