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23.1 - Vodovod" sheetId="2" r:id="rId2"/>
    <sheet name="2023-023.2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'2023-023.1 - Vodovod'!$C$82:$K$237</definedName>
    <definedName name="_xlnm.Print_Area" localSheetId="1">'2023-023.1 - Vodovod'!$C$4:$J$39,'2023-023.1 - Vodovod'!$C$45:$J$64,'2023-023.1 - Vodovod'!$C$70:$K$237</definedName>
    <definedName name="_xlnm._FilterDatabase" localSheetId="2" hidden="1">'2023-023.2 - VRN'!$C$82:$K$95</definedName>
    <definedName name="_xlnm.Print_Area" localSheetId="2">'2023-023.2 - VRN'!$C$4:$J$39,'2023-023.2 - VRN'!$C$45:$J$64,'2023-023.2 - VRN'!$C$70:$K$95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'2023-023.1 - Vodovod'!$82:$82</definedName>
    <definedName name="_xlnm.Print_Titles" localSheetId="2">'2023-023.2 - VRN'!$82:$82</definedName>
  </definedNames>
  <calcPr fullCalcOnLoad="1"/>
</workbook>
</file>

<file path=xl/sharedStrings.xml><?xml version="1.0" encoding="utf-8"?>
<sst xmlns="http://schemas.openxmlformats.org/spreadsheetml/2006/main" count="2249" uniqueCount="605">
  <si>
    <t>Export Komplet</t>
  </si>
  <si>
    <t>VZ</t>
  </si>
  <si>
    <t>2.0</t>
  </si>
  <si>
    <t>ZAMOK</t>
  </si>
  <si>
    <t>False</t>
  </si>
  <si>
    <t>{7fd97672-9d29-4e28-ae08-97eaaf2c0011}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</si>
  <si>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</si>
  <si>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</si>
  <si>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</si>
  <si>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</si>
  <si>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</si>
  <si>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</si>
  <si>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</si>
  <si>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</si>
  <si>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</si>
  <si>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</si>
  <si>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</si>
  <si>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výjezdové základny ZZS PK Rokycany - vodovod</t>
  </si>
  <si>
    <t>KSO:</t>
  </si>
  <si>
    <t/>
  </si>
  <si>
    <t>CC-CZ:</t>
  </si>
  <si>
    <t>Místo:</t>
  </si>
  <si>
    <t>Rokycany</t>
  </si>
  <si>
    <t>Datum:</t>
  </si>
  <si>
    <t>18. 12. 2023</t>
  </si>
  <si>
    <t>Zadavatel:</t>
  </si>
  <si>
    <t>IČ:</t>
  </si>
  <si>
    <t>45333009</t>
  </si>
  <si>
    <t>ZZS PK, Klatovská 2960/200i, Plzeň</t>
  </si>
  <si>
    <t>DIČ:</t>
  </si>
  <si>
    <t>Uchazeč:</t>
  </si>
  <si>
    <t>Vyplň údaj</t>
  </si>
  <si>
    <t>Projektant:</t>
  </si>
  <si>
    <t>45351325</t>
  </si>
  <si>
    <t>Vodohospodářská společnost Rokycany s.r.o.</t>
  </si>
  <si>
    <t>CZ45351325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</si>
  <si>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</si>
  <si>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</si>
  <si>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</si>
  <si>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</si>
  <si>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</si>
  <si>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</si>
  <si>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</si>
  <si>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</si>
  <si>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</si>
  <si>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</si>
  <si>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</si>
  <si>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</si>
  <si>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</si>
  <si>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</si>
  <si>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</si>
  <si>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</si>
  <si>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</si>
  <si>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</si>
  <si>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</si>
  <si>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</si>
  <si>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</si>
  <si>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</si>
  <si>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</si>
  <si>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</si>
  <si>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</si>
  <si>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</si>
  <si>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</si>
  <si>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</si>
  <si>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</si>
  <si>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</si>
  <si>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</si>
  <si>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</si>
  <si>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</si>
  <si>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</si>
  <si>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</si>
  <si>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</si>
  <si>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</si>
  <si>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</si>
  <si>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</si>
  <si>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</si>
  <si>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</si>
  <si>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</si>
  <si>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</si>
  <si>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2023-023.1</t>
  </si>
  <si>
    <t>Vodovod</t>
  </si>
  <si>
    <t>STA</t>
  </si>
  <si>
    <t>1</t>
  </si>
  <si>
    <t>{59ce452b-c3fd-4044-990b-ef92a82a678b}</t>
  </si>
  <si>
    <t>2</t>
  </si>
  <si>
    <t>2023-023.2</t>
  </si>
  <si>
    <t>VRN</t>
  </si>
  <si>
    <t>{1e699ac1-cdca-451c-bf7e-1e757ecd1675}</t>
  </si>
  <si>
    <t>KRYCÍ LIST SOUPISU PRACÍ</t>
  </si>
  <si>
    <t>Objekt:</t>
  </si>
  <si>
    <t>2023-023.1 - Vodovod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</si>
  <si>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</si>
  <si>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</si>
  <si>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</si>
  <si>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</si>
  <si>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</si>
  <si>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</si>
  <si>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</si>
  <si>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</si>
  <si>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</si>
  <si>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</si>
  <si>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</si>
  <si>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</si>
  <si>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</si>
  <si>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</si>
  <si>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</si>
  <si>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</si>
  <si>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</si>
  <si>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</si>
  <si>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</si>
  <si>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</si>
  <si>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</si>
  <si>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</si>
  <si>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</si>
  <si>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</si>
  <si>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</si>
  <si>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</si>
  <si>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111212211</t>
  </si>
  <si>
    <t>Odstranění nevhodných dřevin do 100 m2 v do 1 m s odstraněním pařezů v rovině nebo svahu do 1:5</t>
  </si>
  <si>
    <t>m2</t>
  </si>
  <si>
    <t>CS ÚRS 2023 02</t>
  </si>
  <si>
    <t>4</t>
  </si>
  <si>
    <t>-2119269529</t>
  </si>
  <si>
    <t>PP</t>
  </si>
  <si>
    <t>Odstranění nevhodných dřevin průměru kmene do 100 mm výšky do 1 m s odstraněním pařezu do 100 m2 v rovině nebo na svahu do 1:5</t>
  </si>
  <si>
    <t>Online PSC</t>
  </si>
  <si>
    <t>https://podminky.urs.cz/item/CS_URS_2023_02/111212211</t>
  </si>
  <si>
    <t>112101101</t>
  </si>
  <si>
    <t>Odstranění stromů listnatých průměru kmene přes 100 do 300 mm</t>
  </si>
  <si>
    <t>kus</t>
  </si>
  <si>
    <t>2067829672</t>
  </si>
  <si>
    <t>Odstranění stromů s odřezáním kmene a s odvětvením listnatých, průměru kmene přes 100 do 300 mm</t>
  </si>
  <si>
    <t>https://podminky.urs.cz/item/CS_URS_2023_02/112101101</t>
  </si>
  <si>
    <t>3</t>
  </si>
  <si>
    <t>112155115</t>
  </si>
  <si>
    <t>Štěpkování stromků a větví v zapojeném porostu průměru kmene do 300 mm s naložením</t>
  </si>
  <si>
    <t>-2043685783</t>
  </si>
  <si>
    <t>Štěpkování s naložením na dopravní prostředek a odvozem do 20 km stromků a větví v zapojeném porostu, průměru kmene do 300 mm</t>
  </si>
  <si>
    <t>https://podminky.urs.cz/item/CS_URS_2023_02/112155115</t>
  </si>
  <si>
    <t>112155311</t>
  </si>
  <si>
    <t>Štěpkování keřového porostu středně hustého s naložením</t>
  </si>
  <si>
    <t>-1452438765</t>
  </si>
  <si>
    <t>Štěpkování s naložením na dopravní prostředek a odvozem do 20 km keřového porostu středně hustého</t>
  </si>
  <si>
    <t>https://podminky.urs.cz/item/CS_URS_2023_02/112155311</t>
  </si>
  <si>
    <t>5</t>
  </si>
  <si>
    <t>112251101</t>
  </si>
  <si>
    <t>Odstranění pařezů průměru přes 100 do 300 mm</t>
  </si>
  <si>
    <t>-1579062811</t>
  </si>
  <si>
    <t>Odstranění pařezů strojně s jejich vykopáním nebo vytrháním průměru přes 100 do 300 mm</t>
  </si>
  <si>
    <t>https://podminky.urs.cz/item/CS_URS_2023_02/112251101</t>
  </si>
  <si>
    <t>6</t>
  </si>
  <si>
    <t>121151103</t>
  </si>
  <si>
    <t>Sejmutí ornice plochy do 100 m2 tl vrstvy do 200 mm strojně</t>
  </si>
  <si>
    <t>1424051271</t>
  </si>
  <si>
    <t>Sejmutí ornice strojně při souvislé ploše do 100 m2, tl. vrstvy do 200 mm</t>
  </si>
  <si>
    <t>https://podminky.urs.cz/item/CS_URS_2023_02/121151103</t>
  </si>
  <si>
    <t>VV</t>
  </si>
  <si>
    <t>rýha</t>
  </si>
  <si>
    <t>1*11,5*1,8</t>
  </si>
  <si>
    <t>jámy protlaku</t>
  </si>
  <si>
    <t>4*(1,5*2)</t>
  </si>
  <si>
    <t>Součet</t>
  </si>
  <si>
    <t>7</t>
  </si>
  <si>
    <t>122702119</t>
  </si>
  <si>
    <t>Příplatek za lepivost k odkopávkám a prokopávkám výsypek rozpojitelných bez předchozího rozrušení</t>
  </si>
  <si>
    <t>m3</t>
  </si>
  <si>
    <t>1803635935</t>
  </si>
  <si>
    <t>Odkopávky a prokopávky výsypek Příplatek k cenám za lepivost zemin</t>
  </si>
  <si>
    <t>https://podminky.urs.cz/item/CS_URS_2023_02/122702119</t>
  </si>
  <si>
    <t>12*1*1,8</t>
  </si>
  <si>
    <t>4*(1,5*2*2)</t>
  </si>
  <si>
    <t>8</t>
  </si>
  <si>
    <t>132251252</t>
  </si>
  <si>
    <t>Hloubení rýh nezapažených š do 2000 mm v hornině třídy těžitelnosti I skupiny 3 objem do 50 m3 strojně</t>
  </si>
  <si>
    <t>331749252</t>
  </si>
  <si>
    <t>Hloubení nezapažených rýh šířky přes 800 do 2 000 mm strojně s urovnáním dna do předepsaného profilu a spádu v hornině třídy těžitelnosti I skupiny 3 přes 20 do 50 m3</t>
  </si>
  <si>
    <t>https://podminky.urs.cz/item/CS_URS_2023_02/132251252</t>
  </si>
  <si>
    <t>50% z celkového výkopu</t>
  </si>
  <si>
    <t>45,6*0,5</t>
  </si>
  <si>
    <t>9</t>
  </si>
  <si>
    <t>132351252</t>
  </si>
  <si>
    <t>Hloubení rýh nezapažených š do 2000 mm v hornině třídy těžitelnosti II skupiny 4 objem do 50 m3 strojně</t>
  </si>
  <si>
    <t>250504010</t>
  </si>
  <si>
    <t>Hloubení nezapažených rýh šířky přes 800 do 2 000 mm strojně s urovnáním dna do předepsaného profilu a spádu v hornině třídy těžitelnosti II skupiny 4 přes 20 do 50 m3</t>
  </si>
  <si>
    <t>https://podminky.urs.cz/item/CS_URS_2023_02/132351252</t>
  </si>
  <si>
    <t>10</t>
  </si>
  <si>
    <t>174151101</t>
  </si>
  <si>
    <t>Zásyp jam, šachet rýh nebo kolem objektů sypaninou se zhutněním</t>
  </si>
  <si>
    <t>325985850</t>
  </si>
  <si>
    <t>Zásyp sypaninou z jakékoliv horniny strojně s uložením výkopku ve vrstvách se zhutněním jam, šachet, rýh nebo kolem objektů v těchto vykopávkách</t>
  </si>
  <si>
    <t>celkový výkop</t>
  </si>
  <si>
    <t>45,6</t>
  </si>
  <si>
    <t>- lože</t>
  </si>
  <si>
    <t>-1,38</t>
  </si>
  <si>
    <t>-obsyp</t>
  </si>
  <si>
    <t>-5,52</t>
  </si>
  <si>
    <t>11</t>
  </si>
  <si>
    <t>175151101</t>
  </si>
  <si>
    <t>Obsypání potrubí strojně sypaninou bez prohození, uloženou do 3 m</t>
  </si>
  <si>
    <t>CS ÚRS 2021 01</t>
  </si>
  <si>
    <t>-1964056413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</si>
  <si>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</si>
  <si>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https://podminky.urs.cz/item/CS_URS_2021_01/175151101</t>
  </si>
  <si>
    <t>otevřená rýha</t>
  </si>
  <si>
    <t>1*1,8*0,4</t>
  </si>
  <si>
    <t>4*(1,5*2*0,4)</t>
  </si>
  <si>
    <t>12</t>
  </si>
  <si>
    <t>M</t>
  </si>
  <si>
    <t>58343959</t>
  </si>
  <si>
    <t>kamenivo drcené hrubé frakce 32/63 včetně dopravy</t>
  </si>
  <si>
    <t>t</t>
  </si>
  <si>
    <t>1455037622</t>
  </si>
  <si>
    <t>kamenivo drcené hrubé frakce 32/63</t>
  </si>
  <si>
    <t>Lom Těškov</t>
  </si>
  <si>
    <t>přepočet 1m3 = 2,2 tuny</t>
  </si>
  <si>
    <t>5,52*2,5</t>
  </si>
  <si>
    <t>13</t>
  </si>
  <si>
    <t>181351003</t>
  </si>
  <si>
    <t>Rozprostření ornice tl vrstvy do 200 mm pl do 100 m2 v rovině nebo ve svahu do 1:5 strojně</t>
  </si>
  <si>
    <t>-1225308672</t>
  </si>
  <si>
    <t>Rozprostření a urovnání ornice v rovině nebo ve svahu sklonu do 1:5 strojně při souvislé ploše do 100 m2, tl. vrstvy do 200 mm</t>
  </si>
  <si>
    <t>https://podminky.urs.cz/item/CS_URS_2023_02/181351003</t>
  </si>
  <si>
    <t>14</t>
  </si>
  <si>
    <t>00572470</t>
  </si>
  <si>
    <t>osivo směs travní univerzál</t>
  </si>
  <si>
    <t>kg</t>
  </si>
  <si>
    <t>1413361325</t>
  </si>
  <si>
    <t>0,05 kg na m2</t>
  </si>
  <si>
    <t>0,05*32,7</t>
  </si>
  <si>
    <t>Vodorovné konstrukce</t>
  </si>
  <si>
    <t>451573111</t>
  </si>
  <si>
    <t>Lože pod potrubí otevřený výkop ze štěrkopísku</t>
  </si>
  <si>
    <t>CS ÚRS 2020 02</t>
  </si>
  <si>
    <t>-809507796</t>
  </si>
  <si>
    <t>Lože pod potrubí, stoky a drobné objekty v otevřeném výkopu z písku a štěrkopísku do 63 mm</t>
  </si>
  <si>
    <t>1*1,8*0,1</t>
  </si>
  <si>
    <t>4*(1,5*2*0,1)</t>
  </si>
  <si>
    <t>Trubní vedení</t>
  </si>
  <si>
    <t>16</t>
  </si>
  <si>
    <t>850355121</t>
  </si>
  <si>
    <t>Výřez nebo výsek na potrubí z trub litinových tlakových nebo plastických hmot DN 200</t>
  </si>
  <si>
    <t>2011036016</t>
  </si>
  <si>
    <t>https://podminky.urs.cz/item/CS_URS_2023_02/850355121</t>
  </si>
  <si>
    <t>17</t>
  </si>
  <si>
    <t>141721252</t>
  </si>
  <si>
    <t>Řízený zemní protlak délky přes 50 do 100 m hl do 6 m se zatažením potrubí průměru vrtu přes 90 do 110 mm v hornině třídy I a II skupiny 1 až 4</t>
  </si>
  <si>
    <t>m</t>
  </si>
  <si>
    <t>2029696398</t>
  </si>
  <si>
    <t>Řízený zemní protlak délky protlaku přes 50 do 100 m v hornině třídy těžitelnosti I a II, skupiny 1 až 4 včetně zatažení trub v hloubce do 6 m průměru vrtu přes 90 do 110 mm</t>
  </si>
  <si>
    <t>https://podminky.urs.cz/item/CS_URS_2023_02/141721252</t>
  </si>
  <si>
    <t>18</t>
  </si>
  <si>
    <t>857264922</t>
  </si>
  <si>
    <t>Výměna litinových tvarovek odbočných přírubových otevřený výkop DN 100</t>
  </si>
  <si>
    <t>-681991544</t>
  </si>
  <si>
    <t>Výměna litinových tvarovek na potrubí litinovém tlakovém odbočných na potrubí z trub přírubových v otevřeném výkopu, kanálu nebo v šachtě DN 100</t>
  </si>
  <si>
    <t>https://podminky.urs.cz/item/CS_URS_2023_02/857264922</t>
  </si>
  <si>
    <t>19</t>
  </si>
  <si>
    <t>55253516</t>
  </si>
  <si>
    <t>tvarovka přírubová litinová vodovodní s přírubovou odbočkou PN10/16 T-kus DN 100/100</t>
  </si>
  <si>
    <t>-712295948</t>
  </si>
  <si>
    <t>20</t>
  </si>
  <si>
    <t>857354122</t>
  </si>
  <si>
    <t>Montáž litinových tvarovek odbočných přírubových otevřený výkop DN 200</t>
  </si>
  <si>
    <t>-1595135555</t>
  </si>
  <si>
    <t>Montáž litinových tvarovek na potrubí litinovém tlakovém odbočných na potrubí z trub přírubových v otevřeném výkopu, kanálu nebo v šachtě DN 200</t>
  </si>
  <si>
    <t>https://podminky.urs.cz/item/CS_URS_2023_02/857354122</t>
  </si>
  <si>
    <t>55253533</t>
  </si>
  <si>
    <t>tvarovka přírubová litinová s přírubovou odbočkou,práškový epoxid tl 250µm T-kus DN 200/100</t>
  </si>
  <si>
    <t>-2042479727</t>
  </si>
  <si>
    <t>22</t>
  </si>
  <si>
    <t>857362122</t>
  </si>
  <si>
    <t>Montáž litinových tvarovek jednoosých přírubových otevřený výkop DN 250</t>
  </si>
  <si>
    <t>-1919702635</t>
  </si>
  <si>
    <t>Montáž litinových tvarovek na potrubí litinovém tlakovém jednoosých na potrubí z trub přírubových v otevřeném výkopu, kanálu nebo v šachtě DN 250</t>
  </si>
  <si>
    <t>https://podminky.urs.cz/item/CS_URS_2023_02/857362122</t>
  </si>
  <si>
    <t>23</t>
  </si>
  <si>
    <t>MAT01</t>
  </si>
  <si>
    <t>Spojka jištěná proti posunu hrdlo / příruba DN200</t>
  </si>
  <si>
    <t>-1614986293</t>
  </si>
  <si>
    <t>24</t>
  </si>
  <si>
    <t>871251221</t>
  </si>
  <si>
    <t>Montáž potrubí z PE100 SDR 17 otevřený výkop svařovaných elektrotvarovkou D 110 x 6,6 mm</t>
  </si>
  <si>
    <t>247576618</t>
  </si>
  <si>
    <t>Montáž vodovodního potrubí z plastů v otevřeném výkopu z polyetylenu PE 100 svařovaných elektrotvarovkou SDR 17/PN10 D 110 x 6,6 mm</t>
  </si>
  <si>
    <t>https://podminky.urs.cz/item/CS_URS_2023_02/871251221</t>
  </si>
  <si>
    <t>25</t>
  </si>
  <si>
    <t>MAT03</t>
  </si>
  <si>
    <t>Trubka vodovodní PE RC Protect SDR 17 110x6,6 mm (typ 2 dle PAS 1075); 12 m</t>
  </si>
  <si>
    <t>-975803424</t>
  </si>
  <si>
    <t>26</t>
  </si>
  <si>
    <t>877265201</t>
  </si>
  <si>
    <t>Montáž elektrospojek na kanalizačním potrubí z PE trub d 110</t>
  </si>
  <si>
    <t>1213197376</t>
  </si>
  <si>
    <t>Montáž tvarovek na kanalizačním plastovém potrubí z polyetylenu PE 100 elektrotvarovek SDR 11/PN16 spojek nebo oblouků d 110</t>
  </si>
  <si>
    <t>https://podminky.urs.cz/item/CS_URS_2023_02/877265201</t>
  </si>
  <si>
    <t>27</t>
  </si>
  <si>
    <t>28615975</t>
  </si>
  <si>
    <t>elektrospojka SDR11 PE 100 PN16 D 110mm</t>
  </si>
  <si>
    <t>1047148432</t>
  </si>
  <si>
    <t>28</t>
  </si>
  <si>
    <t>877265201.R</t>
  </si>
  <si>
    <t>Montáž elektrokolen, oblouků a lemových nákružků na kanalizačním potrubí z PE trub d 110</t>
  </si>
  <si>
    <t>-985922710</t>
  </si>
  <si>
    <t>29</t>
  </si>
  <si>
    <t>28614949</t>
  </si>
  <si>
    <t>elektrokoleno 45° PE 100 PN16 D 110mm</t>
  </si>
  <si>
    <t>-913177591</t>
  </si>
  <si>
    <t>30</t>
  </si>
  <si>
    <t>28615974.1</t>
  </si>
  <si>
    <t>PE oblouk d 110/11°/22° - dle potřeby na stavbě</t>
  </si>
  <si>
    <t>859586556</t>
  </si>
  <si>
    <t>31</t>
  </si>
  <si>
    <t>28653136</t>
  </si>
  <si>
    <t>nákružek lemový PE 100 SDR11 110mm</t>
  </si>
  <si>
    <t>2022749544</t>
  </si>
  <si>
    <t>32</t>
  </si>
  <si>
    <t>28654410</t>
  </si>
  <si>
    <t>příruba volná k lemovému nákružku z polypropylénu 110</t>
  </si>
  <si>
    <t>92916774</t>
  </si>
  <si>
    <t>33</t>
  </si>
  <si>
    <t>891261112</t>
  </si>
  <si>
    <t>Montáž vodovodních šoupátek otevřený výkop DN 100</t>
  </si>
  <si>
    <t>290293053</t>
  </si>
  <si>
    <t>Montáž vodovodních armatur na potrubí šoupátek nebo klapek uzavíracích v otevřeném výkopu nebo v šachtách s osazením zemní soupravy (bez poklopů) DN 100</t>
  </si>
  <si>
    <t>https://podminky.urs.cz/item/CS_URS_2023_02/891261112</t>
  </si>
  <si>
    <t>34</t>
  </si>
  <si>
    <t>42221304</t>
  </si>
  <si>
    <t>šoupátko pitná voda litina GGG 50 krátká stavební dl PN10/16 DN 100x190mm</t>
  </si>
  <si>
    <t>-540354901</t>
  </si>
  <si>
    <t>35</t>
  </si>
  <si>
    <t>MAT02</t>
  </si>
  <si>
    <t>Zemní souprava teleskopická pro šoupata DN80/100 1,3-1,8 m</t>
  </si>
  <si>
    <t>458190462</t>
  </si>
  <si>
    <t>36</t>
  </si>
  <si>
    <t>899401112</t>
  </si>
  <si>
    <t>Osazení poklopů litinových šoupátkových</t>
  </si>
  <si>
    <t>-1284412488</t>
  </si>
  <si>
    <t>https://podminky.urs.cz/item/CS_URS_2023_02/899401112</t>
  </si>
  <si>
    <t>37</t>
  </si>
  <si>
    <t>42291352</t>
  </si>
  <si>
    <t>poklop litinový šoupátkový s podkladovodu deskou</t>
  </si>
  <si>
    <t>435538892</t>
  </si>
  <si>
    <t>poklop litinový šoupátkový pro zemní soupravy osazení do terénu a do vozovky</t>
  </si>
  <si>
    <t>38</t>
  </si>
  <si>
    <t>MAT04</t>
  </si>
  <si>
    <t xml:space="preserve">Spojovací a těsnící materiál - spoj DN100 PN10 (šrouby, matice, podložky, těsnění mezi příruby) </t>
  </si>
  <si>
    <t>kpl</t>
  </si>
  <si>
    <t>-871437635</t>
  </si>
  <si>
    <t>1 spoj:
8x šroub M16x70 nerez
8x matice M 16nerez
8x podložka 16 nerez
1x mezipřírubové těsnění</t>
  </si>
  <si>
    <t>39</t>
  </si>
  <si>
    <t>MAT05</t>
  </si>
  <si>
    <t>Spojovací a těsnící materiál - spoj DN200 PN10 (šrouby, matice, podložky, těsnění mezi příruby)</t>
  </si>
  <si>
    <t>-1666414745</t>
  </si>
  <si>
    <t>1 spoj:
8x šroub M20x80 nerez
12x matice M 20 nerez
12x podložka 20 nerez
1x mezipřírubové těsnění</t>
  </si>
  <si>
    <t>40</t>
  </si>
  <si>
    <t>230220011</t>
  </si>
  <si>
    <t>Montáž orientačního sloupku trasy vodovodu do betonu</t>
  </si>
  <si>
    <t>64</t>
  </si>
  <si>
    <t>2096861236</t>
  </si>
  <si>
    <t>Montáž sloupku orientačního včetně betonu</t>
  </si>
  <si>
    <t>https://podminky.urs.cz/item/CS_URS_2021_01/230220011</t>
  </si>
  <si>
    <t>41</t>
  </si>
  <si>
    <t>MAT06</t>
  </si>
  <si>
    <t>Sloupek ocelový orientační s PE návlekem modro - bílý, výška 2 m, bez patky</t>
  </si>
  <si>
    <t>256</t>
  </si>
  <si>
    <t>374571724</t>
  </si>
  <si>
    <t>elektrospojka SDR11 PE 100 PN16 D 225mm</t>
  </si>
  <si>
    <t>42</t>
  </si>
  <si>
    <t>899721111</t>
  </si>
  <si>
    <t>Signalizační vodič DN do 150 mm na potrubí</t>
  </si>
  <si>
    <t>1867748787</t>
  </si>
  <si>
    <t>Signalizační vodič na potrubí DN do 150 mm</t>
  </si>
  <si>
    <t>https://podminky.urs.cz/item/CS_URS_2023_02/899721111</t>
  </si>
  <si>
    <t>43</t>
  </si>
  <si>
    <t>899722112</t>
  </si>
  <si>
    <t>Krytí potrubí z plastů výstražnou fólií z PVC 25 cm modrá</t>
  </si>
  <si>
    <t>CS ÚRS 2019 01</t>
  </si>
  <si>
    <t>1703740960</t>
  </si>
  <si>
    <t>Krytí potrubí z plastů výstražnou fólií z PVC šířky 25 cm</t>
  </si>
  <si>
    <t>44</t>
  </si>
  <si>
    <t>722290237</t>
  </si>
  <si>
    <t>Proplach a dezinfekce vodovodního potrubí do DN 300</t>
  </si>
  <si>
    <t>-369730666</t>
  </si>
  <si>
    <t>Zkoušky, proplach a desinfekce vodovodního potrubí proplach a desinfekce vodovodního potrubí do DN 300</t>
  </si>
  <si>
    <t>https://podminky.urs.cz/item/CS_URS_2023_02/722290237</t>
  </si>
  <si>
    <t>45</t>
  </si>
  <si>
    <t>892271111</t>
  </si>
  <si>
    <t>Tlaková zkouška vodou potrubí DN 100 nebo 125</t>
  </si>
  <si>
    <t>561121086</t>
  </si>
  <si>
    <t>Tlakové zkoušky vodou na potrubí DN 100 nebo 125</t>
  </si>
  <si>
    <t>https://podminky.urs.cz/item/CS_URS_2023_02/892271111</t>
  </si>
  <si>
    <t>2023-023.2 -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</si>
  <si>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</si>
  <si>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</si>
  <si>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</si>
  <si>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</si>
  <si>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</si>
  <si>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</si>
  <si>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</si>
  <si>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</si>
  <si>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</si>
  <si>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kč</t>
  </si>
  <si>
    <t>1024</t>
  </si>
  <si>
    <t>-773352110</t>
  </si>
  <si>
    <t>013254000</t>
  </si>
  <si>
    <t>Dokumentace skutečného provedení stavby</t>
  </si>
  <si>
    <t>176639466</t>
  </si>
  <si>
    <t>VRN3</t>
  </si>
  <si>
    <t>Zařízení staveniště</t>
  </si>
  <si>
    <t>030001000</t>
  </si>
  <si>
    <t>-1051026870</t>
  </si>
  <si>
    <t>VRN4</t>
  </si>
  <si>
    <t>Inženýrská činnost</t>
  </si>
  <si>
    <t>040001000</t>
  </si>
  <si>
    <t>Inženýrská činnost (vytýčení sítí)</t>
  </si>
  <si>
    <t>449670078</t>
  </si>
  <si>
    <t>Inženýrská činnost - např. vytýčení stávajících inženýrských sítí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</si>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</sst>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2211" TargetMode="External" /><Relationship Id="rId2" Type="http://schemas.openxmlformats.org/officeDocument/2006/relationships/hyperlink" Target="https://podminky.urs.cz/item/CS_URS_2023_02/112101101" TargetMode="External" /><Relationship Id="rId3" Type="http://schemas.openxmlformats.org/officeDocument/2006/relationships/hyperlink" Target="https://podminky.urs.cz/item/CS_URS_2023_02/112155115" TargetMode="External" /><Relationship Id="rId4" Type="http://schemas.openxmlformats.org/officeDocument/2006/relationships/hyperlink" Target="https://podminky.urs.cz/item/CS_URS_2023_02/112155311" TargetMode="External" /><Relationship Id="rId5" Type="http://schemas.openxmlformats.org/officeDocument/2006/relationships/hyperlink" Target="https://podminky.urs.cz/item/CS_URS_2023_02/112251101" TargetMode="External" /><Relationship Id="rId6" Type="http://schemas.openxmlformats.org/officeDocument/2006/relationships/hyperlink" Target="https://podminky.urs.cz/item/CS_URS_2023_02/121151103" TargetMode="External" /><Relationship Id="rId7" Type="http://schemas.openxmlformats.org/officeDocument/2006/relationships/hyperlink" Target="https://podminky.urs.cz/item/CS_URS_2023_02/122702119" TargetMode="External" /><Relationship Id="rId8" Type="http://schemas.openxmlformats.org/officeDocument/2006/relationships/hyperlink" Target="https://podminky.urs.cz/item/CS_URS_2023_02/132251252" TargetMode="External" /><Relationship Id="rId9" Type="http://schemas.openxmlformats.org/officeDocument/2006/relationships/hyperlink" Target="https://podminky.urs.cz/item/CS_URS_2023_02/132351252" TargetMode="External" /><Relationship Id="rId10" Type="http://schemas.openxmlformats.org/officeDocument/2006/relationships/hyperlink" Target="https://podminky.urs.cz/item/CS_URS_2021_01/175151101" TargetMode="External" /><Relationship Id="rId11" Type="http://schemas.openxmlformats.org/officeDocument/2006/relationships/hyperlink" Target="https://podminky.urs.cz/item/CS_URS_2023_02/181351003" TargetMode="External" /><Relationship Id="rId12" Type="http://schemas.openxmlformats.org/officeDocument/2006/relationships/hyperlink" Target="https://podminky.urs.cz/item/CS_URS_2023_02/850355121" TargetMode="External" /><Relationship Id="rId13" Type="http://schemas.openxmlformats.org/officeDocument/2006/relationships/hyperlink" Target="https://podminky.urs.cz/item/CS_URS_2023_02/141721252" TargetMode="External" /><Relationship Id="rId14" Type="http://schemas.openxmlformats.org/officeDocument/2006/relationships/hyperlink" Target="https://podminky.urs.cz/item/CS_URS_2023_02/857264922" TargetMode="External" /><Relationship Id="rId15" Type="http://schemas.openxmlformats.org/officeDocument/2006/relationships/hyperlink" Target="https://podminky.urs.cz/item/CS_URS_2023_02/857354122" TargetMode="External" /><Relationship Id="rId16" Type="http://schemas.openxmlformats.org/officeDocument/2006/relationships/hyperlink" Target="https://podminky.urs.cz/item/CS_URS_2023_02/857362122" TargetMode="External" /><Relationship Id="rId17" Type="http://schemas.openxmlformats.org/officeDocument/2006/relationships/hyperlink" Target="https://podminky.urs.cz/item/CS_URS_2023_02/871251221" TargetMode="External" /><Relationship Id="rId18" Type="http://schemas.openxmlformats.org/officeDocument/2006/relationships/hyperlink" Target="https://podminky.urs.cz/item/CS_URS_2023_02/877265201" TargetMode="External" /><Relationship Id="rId19" Type="http://schemas.openxmlformats.org/officeDocument/2006/relationships/hyperlink" Target="https://podminky.urs.cz/item/CS_URS_2023_02/891261112" TargetMode="External" /><Relationship Id="rId20" Type="http://schemas.openxmlformats.org/officeDocument/2006/relationships/hyperlink" Target="https://podminky.urs.cz/item/CS_URS_2023_02/899401112" TargetMode="External" /><Relationship Id="rId21" Type="http://schemas.openxmlformats.org/officeDocument/2006/relationships/hyperlink" Target="https://podminky.urs.cz/item/CS_URS_2021_01/230220011" TargetMode="External" /><Relationship Id="rId22" Type="http://schemas.openxmlformats.org/officeDocument/2006/relationships/hyperlink" Target="https://podminky.urs.cz/item/CS_URS_2023_02/899721111" TargetMode="External" /><Relationship Id="rId23" Type="http://schemas.openxmlformats.org/officeDocument/2006/relationships/hyperlink" Target="https://podminky.urs.cz/item/CS_URS_2023_02/722290237" TargetMode="External" /><Relationship Id="rId24" Type="http://schemas.openxmlformats.org/officeDocument/2006/relationships/hyperlink" Target="https://podminky.urs.cz/item/CS_URS_2023_02/8922711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35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2023-023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Novostavba výjezdové základny ZZS PK Rokycany - vodovod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Rokycany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18. 12. 2023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ZZS PK, Klatovská 2960/200i, Plzeň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Vodohospodářská společnost Rokycany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Vodohospodářská společnost Rokycany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'2023-023.1 - Vodovod'!J30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'2023-023.1 - Vodovod'!P83</f>
        <v>0</v>
      </c>
      <c r="AV55" s="122">
        <f>'2023-023.1 - Vodovod'!J33</f>
        <v>0</v>
      </c>
      <c r="AW55" s="122">
        <f>'2023-023.1 - Vodovod'!J34</f>
        <v>0</v>
      </c>
      <c r="AX55" s="122">
        <f>'2023-023.1 - Vodovod'!J35</f>
        <v>0</v>
      </c>
      <c r="AY55" s="122">
        <f>'2023-023.1 - Vodovod'!J36</f>
        <v>0</v>
      </c>
      <c r="AZ55" s="122">
        <f>'2023-023.1 - Vodovod'!F33</f>
        <v>0</v>
      </c>
      <c r="BA55" s="122">
        <f>'2023-023.1 - Vodovod'!F34</f>
        <v>0</v>
      </c>
      <c r="BB55" s="122">
        <f>'2023-023.1 - Vodovod'!F35</f>
        <v>0</v>
      </c>
      <c r="BC55" s="122">
        <f>'2023-023.1 - Vodovod'!F36</f>
        <v>0</v>
      </c>
      <c r="BD55" s="124">
        <f>'2023-023.1 - Vodovod'!F37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'2023-023.2 - VRN'!J30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'2023-023.2 - VRN'!P83</f>
        <v>0</v>
      </c>
      <c r="AV56" s="127">
        <f>'2023-023.2 - VRN'!J33</f>
        <v>0</v>
      </c>
      <c r="AW56" s="127">
        <f>'2023-023.2 - VRN'!J34</f>
        <v>0</v>
      </c>
      <c r="AX56" s="127">
        <f>'2023-023.2 - VRN'!J35</f>
        <v>0</v>
      </c>
      <c r="AY56" s="127">
        <f>'2023-023.2 - VRN'!J36</f>
        <v>0</v>
      </c>
      <c r="AZ56" s="127">
        <f>'2023-023.2 - VRN'!F33</f>
        <v>0</v>
      </c>
      <c r="BA56" s="127">
        <f>'2023-023.2 - VRN'!F34</f>
        <v>0</v>
      </c>
      <c r="BB56" s="127">
        <f>'2023-023.2 - VRN'!F35</f>
        <v>0</v>
      </c>
      <c r="BC56" s="127">
        <f>'2023-023.2 - VRN'!F36</f>
        <v>0</v>
      </c>
      <c r="BD56" s="129">
        <f>'2023-023.2 - VRN'!F37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023-023.1 - Vodovod'!C2" display="/"/>
    <hyperlink ref="A56" location="'2023-023.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Novostavba výjezdové základny ZZS PK Rokycany - vodovod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18. 12. 2023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ROUND((SUM(BE83:BE237)),2)</f>
        <v>0</v>
      </c>
      <c r="G33" s="40"/>
      <c r="H33" s="40"/>
      <c r="I33" s="150">
        <v>0.21</v>
      </c>
      <c r="J33" s="149">
        <f>ROUND(((SUM(BE83:BE237))*I33),2)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ROUND((SUM(BF83:BF237)),2)</f>
        <v>0</v>
      </c>
      <c r="G34" s="40"/>
      <c r="H34" s="40"/>
      <c r="I34" s="150">
        <v>0.15</v>
      </c>
      <c r="J34" s="149">
        <f>ROUND(((SUM(BF83:BF237))*I34),2)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ROUND((SUM(BG83:BG237)),2)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ROUND((SUM(BH83:BH237)),2)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ROUND((SUM(BI83:BI237)),2)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Novostavba výjezdové základny ZZS PK Rokycany - vodovod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2023-023.1 - Vodovod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Rokycany</v>
      </c>
      <c r="G52" s="42"/>
      <c r="H52" s="42"/>
      <c r="I52" s="34" t="s">
        <v>23</v>
      </c>
      <c r="J52" s="74" t="str">
        <f>IF(J12="","",J12)</f>
        <v>18. 12. 2023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ZZS PK, Klatovská 2960/200i, Plzeň</v>
      </c>
      <c r="G54" s="42"/>
      <c r="H54" s="42"/>
      <c r="I54" s="34" t="s">
        <v>32</v>
      </c>
      <c r="J54" s="38" t="str">
        <f>E21</f>
        <v>Vodohospodářská společnost Rokycany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Vodohospodářská společnost Rokycany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J156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J164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99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Novostavba výjezdové základny ZZS PK Rokycany - vodovod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89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2023-023.1 - Vodovod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Rokycany</v>
      </c>
      <c r="G77" s="42"/>
      <c r="H77" s="42"/>
      <c r="I77" s="34" t="s">
        <v>23</v>
      </c>
      <c r="J77" s="74" t="str">
        <f>IF(J12="","",J12)</f>
        <v>18. 12. 2023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>ZZS PK, Klatovská 2960/200i, Plzeň</v>
      </c>
      <c r="G79" s="42"/>
      <c r="H79" s="42"/>
      <c r="I79" s="34" t="s">
        <v>32</v>
      </c>
      <c r="J79" s="38" t="str">
        <f>E21</f>
        <v>Vodohospodářská společnost Rokycany s.r.o.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37</v>
      </c>
      <c r="J80" s="38" t="str">
        <f>E24</f>
        <v>Vodohospodářská společnost Rokycany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100</v>
      </c>
      <c r="D82" s="182" t="s">
        <v>59</v>
      </c>
      <c r="E82" s="182" t="s">
        <v>55</v>
      </c>
      <c r="F82" s="182" t="s">
        <v>56</v>
      </c>
      <c r="G82" s="182" t="s">
        <v>101</v>
      </c>
      <c r="H82" s="182" t="s">
        <v>102</v>
      </c>
      <c r="I82" s="182" t="s">
        <v>103</v>
      </c>
      <c r="J82" s="182" t="s">
        <v>93</v>
      </c>
      <c r="K82" s="183" t="s">
        <v>104</v>
      </c>
      <c r="L82" s="184"/>
      <c r="M82" s="94" t="s">
        <v>19</v>
      </c>
      <c r="N82" s="95" t="s">
        <v>44</v>
      </c>
      <c r="O82" s="95" t="s">
        <v>105</v>
      </c>
      <c r="P82" s="95" t="s">
        <v>106</v>
      </c>
      <c r="Q82" s="95" t="s">
        <v>107</v>
      </c>
      <c r="R82" s="95" t="s">
        <v>108</v>
      </c>
      <c r="S82" s="95" t="s">
        <v>109</v>
      </c>
      <c r="T82" s="96" t="s">
        <v>110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111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15.483905000000002</v>
      </c>
      <c r="S83" s="98"/>
      <c r="T83" s="188">
        <f>T84</f>
        <v>0.19949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73</v>
      </c>
      <c r="AU83" s="19" t="s">
        <v>94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73</v>
      </c>
      <c r="E84" s="193" t="s">
        <v>112</v>
      </c>
      <c r="F84" s="193" t="s">
        <v>113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P85+P156+P164</f>
        <v>0</v>
      </c>
      <c r="Q84" s="198"/>
      <c r="R84" s="199">
        <f>R85+R156+R164</f>
        <v>15.483905000000002</v>
      </c>
      <c r="S84" s="198"/>
      <c r="T84" s="200">
        <f>T85+T156+T164</f>
        <v>0.19949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73</v>
      </c>
      <c r="AU84" s="202" t="s">
        <v>74</v>
      </c>
      <c r="AY84" s="201" t="s">
        <v>114</v>
      </c>
      <c r="BK84" s="203">
        <f>BK85+BK156+BK164</f>
        <v>0</v>
      </c>
    </row>
    <row r="85" spans="1:63" s="12" customFormat="1" ht="22.8" customHeight="1">
      <c r="A85" s="12"/>
      <c r="B85" s="190"/>
      <c r="C85" s="191"/>
      <c r="D85" s="192" t="s">
        <v>73</v>
      </c>
      <c r="E85" s="204" t="s">
        <v>82</v>
      </c>
      <c r="F85" s="204" t="s">
        <v>115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SUM(P86:P155)</f>
        <v>0</v>
      </c>
      <c r="Q85" s="198"/>
      <c r="R85" s="199">
        <f>SUM(R86:R155)</f>
        <v>13.801635000000001</v>
      </c>
      <c r="S85" s="198"/>
      <c r="T85" s="200">
        <f>SUM(T86:T155)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82</v>
      </c>
      <c r="AY85" s="201" t="s">
        <v>114</v>
      </c>
      <c r="BK85" s="203">
        <f>SUM(BK86:BK155)</f>
        <v>0</v>
      </c>
    </row>
    <row r="86" spans="1:65" s="2" customFormat="1" ht="33" customHeight="1">
      <c r="A86" s="40"/>
      <c r="B86" s="41"/>
      <c r="C86" s="206" t="s">
        <v>82</v>
      </c>
      <c r="D86" s="206" t="s">
        <v>116</v>
      </c>
      <c r="E86" s="207" t="s">
        <v>117</v>
      </c>
      <c r="F86" s="208" t="s">
        <v>118</v>
      </c>
      <c r="G86" s="209" t="s">
        <v>119</v>
      </c>
      <c r="H86" s="210">
        <v>50</v>
      </c>
      <c r="I86" s="211"/>
      <c r="J86" s="212">
        <f>ROUND(I86*H86,2)</f>
        <v>0</v>
      </c>
      <c r="K86" s="208" t="s">
        <v>120</v>
      </c>
      <c r="L86" s="46"/>
      <c r="M86" s="213" t="s">
        <v>19</v>
      </c>
      <c r="N86" s="214" t="s">
        <v>45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121</v>
      </c>
      <c r="AT86" s="217" t="s">
        <v>116</v>
      </c>
      <c r="AU86" s="217" t="s">
        <v>84</v>
      </c>
      <c r="AY86" s="19" t="s">
        <v>114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82</v>
      </c>
      <c r="BK86" s="218">
        <f>ROUND(I86*H86,2)</f>
        <v>0</v>
      </c>
      <c r="BL86" s="19" t="s">
        <v>121</v>
      </c>
      <c r="BM86" s="217" t="s">
        <v>122</v>
      </c>
    </row>
    <row r="87" spans="1:47" s="2" customFormat="1" ht="12">
      <c r="A87" s="40"/>
      <c r="B87" s="41"/>
      <c r="C87" s="42"/>
      <c r="D87" s="219" t="s">
        <v>123</v>
      </c>
      <c r="E87" s="42"/>
      <c r="F87" s="220" t="s">
        <v>124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123</v>
      </c>
      <c r="AU87" s="19" t="s">
        <v>84</v>
      </c>
    </row>
    <row r="88" spans="1:47" s="2" customFormat="1" ht="12">
      <c r="A88" s="40"/>
      <c r="B88" s="41"/>
      <c r="C88" s="42"/>
      <c r="D88" s="224" t="s">
        <v>125</v>
      </c>
      <c r="E88" s="42"/>
      <c r="F88" s="225" t="s">
        <v>126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125</v>
      </c>
      <c r="AU88" s="19" t="s">
        <v>84</v>
      </c>
    </row>
    <row r="89" spans="1:65" s="2" customFormat="1" ht="24.15" customHeight="1">
      <c r="A89" s="40"/>
      <c r="B89" s="41"/>
      <c r="C89" s="206" t="s">
        <v>84</v>
      </c>
      <c r="D89" s="206" t="s">
        <v>116</v>
      </c>
      <c r="E89" s="207" t="s">
        <v>127</v>
      </c>
      <c r="F89" s="208" t="s">
        <v>128</v>
      </c>
      <c r="G89" s="209" t="s">
        <v>129</v>
      </c>
      <c r="H89" s="210">
        <v>10</v>
      </c>
      <c r="I89" s="211"/>
      <c r="J89" s="212">
        <f>ROUND(I89*H89,2)</f>
        <v>0</v>
      </c>
      <c r="K89" s="208" t="s">
        <v>120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121</v>
      </c>
      <c r="AT89" s="217" t="s">
        <v>116</v>
      </c>
      <c r="AU89" s="217" t="s">
        <v>84</v>
      </c>
      <c r="AY89" s="19" t="s">
        <v>114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121</v>
      </c>
      <c r="BM89" s="217" t="s">
        <v>130</v>
      </c>
    </row>
    <row r="90" spans="1:47" s="2" customFormat="1" ht="12">
      <c r="A90" s="40"/>
      <c r="B90" s="41"/>
      <c r="C90" s="42"/>
      <c r="D90" s="219" t="s">
        <v>123</v>
      </c>
      <c r="E90" s="42"/>
      <c r="F90" s="220" t="s">
        <v>131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123</v>
      </c>
      <c r="AU90" s="19" t="s">
        <v>84</v>
      </c>
    </row>
    <row r="91" spans="1:47" s="2" customFormat="1" ht="12">
      <c r="A91" s="40"/>
      <c r="B91" s="41"/>
      <c r="C91" s="42"/>
      <c r="D91" s="224" t="s">
        <v>125</v>
      </c>
      <c r="E91" s="42"/>
      <c r="F91" s="225" t="s">
        <v>132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125</v>
      </c>
      <c r="AU91" s="19" t="s">
        <v>84</v>
      </c>
    </row>
    <row r="92" spans="1:65" s="2" customFormat="1" ht="24.15" customHeight="1">
      <c r="A92" s="40"/>
      <c r="B92" s="41"/>
      <c r="C92" s="206" t="s">
        <v>133</v>
      </c>
      <c r="D92" s="206" t="s">
        <v>116</v>
      </c>
      <c r="E92" s="207" t="s">
        <v>134</v>
      </c>
      <c r="F92" s="208" t="s">
        <v>135</v>
      </c>
      <c r="G92" s="209" t="s">
        <v>129</v>
      </c>
      <c r="H92" s="210">
        <v>10</v>
      </c>
      <c r="I92" s="211"/>
      <c r="J92" s="212">
        <f>ROUND(I92*H92,2)</f>
        <v>0</v>
      </c>
      <c r="K92" s="208" t="s">
        <v>120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121</v>
      </c>
      <c r="AT92" s="217" t="s">
        <v>116</v>
      </c>
      <c r="AU92" s="217" t="s">
        <v>84</v>
      </c>
      <c r="AY92" s="19" t="s">
        <v>114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121</v>
      </c>
      <c r="BM92" s="217" t="s">
        <v>136</v>
      </c>
    </row>
    <row r="93" spans="1:47" s="2" customFormat="1" ht="12">
      <c r="A93" s="40"/>
      <c r="B93" s="41"/>
      <c r="C93" s="42"/>
      <c r="D93" s="219" t="s">
        <v>123</v>
      </c>
      <c r="E93" s="42"/>
      <c r="F93" s="220" t="s">
        <v>137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123</v>
      </c>
      <c r="AU93" s="19" t="s">
        <v>84</v>
      </c>
    </row>
    <row r="94" spans="1:47" s="2" customFormat="1" ht="12">
      <c r="A94" s="40"/>
      <c r="B94" s="41"/>
      <c r="C94" s="42"/>
      <c r="D94" s="224" t="s">
        <v>125</v>
      </c>
      <c r="E94" s="42"/>
      <c r="F94" s="225" t="s">
        <v>138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125</v>
      </c>
      <c r="AU94" s="19" t="s">
        <v>84</v>
      </c>
    </row>
    <row r="95" spans="1:65" s="2" customFormat="1" ht="24.15" customHeight="1">
      <c r="A95" s="40"/>
      <c r="B95" s="41"/>
      <c r="C95" s="206" t="s">
        <v>121</v>
      </c>
      <c r="D95" s="206" t="s">
        <v>116</v>
      </c>
      <c r="E95" s="207" t="s">
        <v>139</v>
      </c>
      <c r="F95" s="208" t="s">
        <v>140</v>
      </c>
      <c r="G95" s="209" t="s">
        <v>119</v>
      </c>
      <c r="H95" s="210">
        <v>50</v>
      </c>
      <c r="I95" s="211"/>
      <c r="J95" s="212">
        <f>ROUND(I95*H95,2)</f>
        <v>0</v>
      </c>
      <c r="K95" s="208" t="s">
        <v>120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121</v>
      </c>
      <c r="AT95" s="217" t="s">
        <v>116</v>
      </c>
      <c r="AU95" s="217" t="s">
        <v>84</v>
      </c>
      <c r="AY95" s="19" t="s">
        <v>114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121</v>
      </c>
      <c r="BM95" s="217" t="s">
        <v>141</v>
      </c>
    </row>
    <row r="96" spans="1:47" s="2" customFormat="1" ht="12">
      <c r="A96" s="40"/>
      <c r="B96" s="41"/>
      <c r="C96" s="42"/>
      <c r="D96" s="219" t="s">
        <v>123</v>
      </c>
      <c r="E96" s="42"/>
      <c r="F96" s="220" t="s">
        <v>142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123</v>
      </c>
      <c r="AU96" s="19" t="s">
        <v>84</v>
      </c>
    </row>
    <row r="97" spans="1:47" s="2" customFormat="1" ht="12">
      <c r="A97" s="40"/>
      <c r="B97" s="41"/>
      <c r="C97" s="42"/>
      <c r="D97" s="224" t="s">
        <v>125</v>
      </c>
      <c r="E97" s="42"/>
      <c r="F97" s="225" t="s">
        <v>143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125</v>
      </c>
      <c r="AU97" s="19" t="s">
        <v>84</v>
      </c>
    </row>
    <row r="98" spans="1:65" s="2" customFormat="1" ht="21.75" customHeight="1">
      <c r="A98" s="40"/>
      <c r="B98" s="41"/>
      <c r="C98" s="206" t="s">
        <v>144</v>
      </c>
      <c r="D98" s="206" t="s">
        <v>116</v>
      </c>
      <c r="E98" s="207" t="s">
        <v>145</v>
      </c>
      <c r="F98" s="208" t="s">
        <v>146</v>
      </c>
      <c r="G98" s="209" t="s">
        <v>129</v>
      </c>
      <c r="H98" s="210">
        <v>10</v>
      </c>
      <c r="I98" s="211"/>
      <c r="J98" s="212">
        <f>ROUND(I98*H98,2)</f>
        <v>0</v>
      </c>
      <c r="K98" s="208" t="s">
        <v>120</v>
      </c>
      <c r="L98" s="46"/>
      <c r="M98" s="213" t="s">
        <v>19</v>
      </c>
      <c r="N98" s="214" t="s">
        <v>45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121</v>
      </c>
      <c r="AT98" s="217" t="s">
        <v>116</v>
      </c>
      <c r="AU98" s="217" t="s">
        <v>84</v>
      </c>
      <c r="AY98" s="19" t="s">
        <v>114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82</v>
      </c>
      <c r="BK98" s="218">
        <f>ROUND(I98*H98,2)</f>
        <v>0</v>
      </c>
      <c r="BL98" s="19" t="s">
        <v>121</v>
      </c>
      <c r="BM98" s="217" t="s">
        <v>147</v>
      </c>
    </row>
    <row r="99" spans="1:47" s="2" customFormat="1" ht="12">
      <c r="A99" s="40"/>
      <c r="B99" s="41"/>
      <c r="C99" s="42"/>
      <c r="D99" s="219" t="s">
        <v>123</v>
      </c>
      <c r="E99" s="42"/>
      <c r="F99" s="220" t="s">
        <v>148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123</v>
      </c>
      <c r="AU99" s="19" t="s">
        <v>84</v>
      </c>
    </row>
    <row r="100" spans="1:47" s="2" customFormat="1" ht="12">
      <c r="A100" s="40"/>
      <c r="B100" s="41"/>
      <c r="C100" s="42"/>
      <c r="D100" s="224" t="s">
        <v>125</v>
      </c>
      <c r="E100" s="42"/>
      <c r="F100" s="225" t="s">
        <v>149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125</v>
      </c>
      <c r="AU100" s="19" t="s">
        <v>84</v>
      </c>
    </row>
    <row r="101" spans="1:65" s="2" customFormat="1" ht="24.15" customHeight="1">
      <c r="A101" s="40"/>
      <c r="B101" s="41"/>
      <c r="C101" s="206" t="s">
        <v>150</v>
      </c>
      <c r="D101" s="206" t="s">
        <v>116</v>
      </c>
      <c r="E101" s="207" t="s">
        <v>151</v>
      </c>
      <c r="F101" s="208" t="s">
        <v>152</v>
      </c>
      <c r="G101" s="209" t="s">
        <v>119</v>
      </c>
      <c r="H101" s="210">
        <v>32.7</v>
      </c>
      <c r="I101" s="211"/>
      <c r="J101" s="212">
        <f>ROUND(I101*H101,2)</f>
        <v>0</v>
      </c>
      <c r="K101" s="208" t="s">
        <v>120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121</v>
      </c>
      <c r="AT101" s="217" t="s">
        <v>116</v>
      </c>
      <c r="AU101" s="217" t="s">
        <v>84</v>
      </c>
      <c r="AY101" s="19" t="s">
        <v>114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121</v>
      </c>
      <c r="BM101" s="217" t="s">
        <v>153</v>
      </c>
    </row>
    <row r="102" spans="1:47" s="2" customFormat="1" ht="12">
      <c r="A102" s="40"/>
      <c r="B102" s="41"/>
      <c r="C102" s="42"/>
      <c r="D102" s="219" t="s">
        <v>123</v>
      </c>
      <c r="E102" s="42"/>
      <c r="F102" s="220" t="s">
        <v>154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123</v>
      </c>
      <c r="AU102" s="19" t="s">
        <v>84</v>
      </c>
    </row>
    <row r="103" spans="1:47" s="2" customFormat="1" ht="12">
      <c r="A103" s="40"/>
      <c r="B103" s="41"/>
      <c r="C103" s="42"/>
      <c r="D103" s="224" t="s">
        <v>125</v>
      </c>
      <c r="E103" s="42"/>
      <c r="F103" s="225" t="s">
        <v>155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125</v>
      </c>
      <c r="AU103" s="19" t="s">
        <v>84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19</v>
      </c>
      <c r="F104" s="229" t="s">
        <v>157</v>
      </c>
      <c r="G104" s="227"/>
      <c r="H104" s="228" t="s">
        <v>19</v>
      </c>
      <c r="I104" s="230"/>
      <c r="J104" s="227"/>
      <c r="K104" s="227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156</v>
      </c>
      <c r="AU104" s="235" t="s">
        <v>84</v>
      </c>
      <c r="AV104" s="13" t="s">
        <v>82</v>
      </c>
      <c r="AW104" s="13" t="s">
        <v>36</v>
      </c>
      <c r="AX104" s="13" t="s">
        <v>74</v>
      </c>
      <c r="AY104" s="235" t="s">
        <v>114</v>
      </c>
    </row>
    <row r="105" spans="1:51" s="14" customFormat="1" ht="12">
      <c r="A105" s="14"/>
      <c r="B105" s="236"/>
      <c r="C105" s="237"/>
      <c r="D105" s="219" t="s">
        <v>156</v>
      </c>
      <c r="E105" s="238" t="s">
        <v>19</v>
      </c>
      <c r="F105" s="239" t="s">
        <v>158</v>
      </c>
      <c r="G105" s="237"/>
      <c r="H105" s="240">
        <v>20.7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156</v>
      </c>
      <c r="AU105" s="246" t="s">
        <v>84</v>
      </c>
      <c r="AV105" s="14" t="s">
        <v>84</v>
      </c>
      <c r="AW105" s="14" t="s">
        <v>36</v>
      </c>
      <c r="AX105" s="14" t="s">
        <v>74</v>
      </c>
      <c r="AY105" s="246" t="s">
        <v>114</v>
      </c>
    </row>
    <row r="106" spans="1:51" s="13" customFormat="1" ht="12">
      <c r="A106" s="13"/>
      <c r="B106" s="226"/>
      <c r="C106" s="227"/>
      <c r="D106" s="219" t="s">
        <v>156</v>
      </c>
      <c r="E106" s="228" t="s">
        <v>19</v>
      </c>
      <c r="F106" s="229" t="s">
        <v>159</v>
      </c>
      <c r="G106" s="227"/>
      <c r="H106" s="228" t="s">
        <v>19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156</v>
      </c>
      <c r="AU106" s="235" t="s">
        <v>84</v>
      </c>
      <c r="AV106" s="13" t="s">
        <v>82</v>
      </c>
      <c r="AW106" s="13" t="s">
        <v>36</v>
      </c>
      <c r="AX106" s="13" t="s">
        <v>74</v>
      </c>
      <c r="AY106" s="235" t="s">
        <v>114</v>
      </c>
    </row>
    <row r="107" spans="1:51" s="14" customFormat="1" ht="12">
      <c r="A107" s="14"/>
      <c r="B107" s="236"/>
      <c r="C107" s="237"/>
      <c r="D107" s="219" t="s">
        <v>156</v>
      </c>
      <c r="E107" s="238" t="s">
        <v>19</v>
      </c>
      <c r="F107" s="239" t="s">
        <v>160</v>
      </c>
      <c r="G107" s="237"/>
      <c r="H107" s="240">
        <v>12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156</v>
      </c>
      <c r="AU107" s="246" t="s">
        <v>84</v>
      </c>
      <c r="AV107" s="14" t="s">
        <v>84</v>
      </c>
      <c r="AW107" s="14" t="s">
        <v>36</v>
      </c>
      <c r="AX107" s="14" t="s">
        <v>74</v>
      </c>
      <c r="AY107" s="246" t="s">
        <v>114</v>
      </c>
    </row>
    <row r="108" spans="1:51" s="15" customFormat="1" ht="12">
      <c r="A108" s="15"/>
      <c r="B108" s="247"/>
      <c r="C108" s="248"/>
      <c r="D108" s="219" t="s">
        <v>156</v>
      </c>
      <c r="E108" s="249" t="s">
        <v>19</v>
      </c>
      <c r="F108" s="250" t="s">
        <v>161</v>
      </c>
      <c r="G108" s="248"/>
      <c r="H108" s="251">
        <v>32.7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156</v>
      </c>
      <c r="AU108" s="257" t="s">
        <v>84</v>
      </c>
      <c r="AV108" s="15" t="s">
        <v>121</v>
      </c>
      <c r="AW108" s="15" t="s">
        <v>36</v>
      </c>
      <c r="AX108" s="15" t="s">
        <v>82</v>
      </c>
      <c r="AY108" s="257" t="s">
        <v>114</v>
      </c>
    </row>
    <row r="109" spans="1:65" s="2" customFormat="1" ht="33" customHeight="1">
      <c r="A109" s="40"/>
      <c r="B109" s="41"/>
      <c r="C109" s="206" t="s">
        <v>162</v>
      </c>
      <c r="D109" s="206" t="s">
        <v>116</v>
      </c>
      <c r="E109" s="207" t="s">
        <v>163</v>
      </c>
      <c r="F109" s="208" t="s">
        <v>164</v>
      </c>
      <c r="G109" s="209" t="s">
        <v>165</v>
      </c>
      <c r="H109" s="210">
        <v>45.6</v>
      </c>
      <c r="I109" s="211"/>
      <c r="J109" s="212">
        <f>ROUND(I109*H109,2)</f>
        <v>0</v>
      </c>
      <c r="K109" s="208" t="s">
        <v>120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121</v>
      </c>
      <c r="AT109" s="217" t="s">
        <v>116</v>
      </c>
      <c r="AU109" s="217" t="s">
        <v>84</v>
      </c>
      <c r="AY109" s="19" t="s">
        <v>114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121</v>
      </c>
      <c r="BM109" s="217" t="s">
        <v>166</v>
      </c>
    </row>
    <row r="110" spans="1:47" s="2" customFormat="1" ht="12">
      <c r="A110" s="40"/>
      <c r="B110" s="41"/>
      <c r="C110" s="42"/>
      <c r="D110" s="219" t="s">
        <v>123</v>
      </c>
      <c r="E110" s="42"/>
      <c r="F110" s="220" t="s">
        <v>167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123</v>
      </c>
      <c r="AU110" s="19" t="s">
        <v>84</v>
      </c>
    </row>
    <row r="111" spans="1:47" s="2" customFormat="1" ht="12">
      <c r="A111" s="40"/>
      <c r="B111" s="41"/>
      <c r="C111" s="42"/>
      <c r="D111" s="224" t="s">
        <v>125</v>
      </c>
      <c r="E111" s="42"/>
      <c r="F111" s="225" t="s">
        <v>168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125</v>
      </c>
      <c r="AU111" s="19" t="s">
        <v>84</v>
      </c>
    </row>
    <row r="112" spans="1:51" s="13" customFormat="1" ht="12">
      <c r="A112" s="13"/>
      <c r="B112" s="226"/>
      <c r="C112" s="227"/>
      <c r="D112" s="219" t="s">
        <v>156</v>
      </c>
      <c r="E112" s="228" t="s">
        <v>19</v>
      </c>
      <c r="F112" s="229" t="s">
        <v>157</v>
      </c>
      <c r="G112" s="227"/>
      <c r="H112" s="228" t="s">
        <v>19</v>
      </c>
      <c r="I112" s="230"/>
      <c r="J112" s="227"/>
      <c r="K112" s="227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156</v>
      </c>
      <c r="AU112" s="235" t="s">
        <v>84</v>
      </c>
      <c r="AV112" s="13" t="s">
        <v>82</v>
      </c>
      <c r="AW112" s="13" t="s">
        <v>36</v>
      </c>
      <c r="AX112" s="13" t="s">
        <v>74</v>
      </c>
      <c r="AY112" s="235" t="s">
        <v>114</v>
      </c>
    </row>
    <row r="113" spans="1:51" s="14" customFormat="1" ht="12">
      <c r="A113" s="14"/>
      <c r="B113" s="236"/>
      <c r="C113" s="237"/>
      <c r="D113" s="219" t="s">
        <v>156</v>
      </c>
      <c r="E113" s="238" t="s">
        <v>19</v>
      </c>
      <c r="F113" s="239" t="s">
        <v>169</v>
      </c>
      <c r="G113" s="237"/>
      <c r="H113" s="240">
        <v>21.6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156</v>
      </c>
      <c r="AU113" s="246" t="s">
        <v>84</v>
      </c>
      <c r="AV113" s="14" t="s">
        <v>84</v>
      </c>
      <c r="AW113" s="14" t="s">
        <v>36</v>
      </c>
      <c r="AX113" s="14" t="s">
        <v>74</v>
      </c>
      <c r="AY113" s="246" t="s">
        <v>114</v>
      </c>
    </row>
    <row r="114" spans="1:51" s="13" customFormat="1" ht="12">
      <c r="A114" s="13"/>
      <c r="B114" s="226"/>
      <c r="C114" s="227"/>
      <c r="D114" s="219" t="s">
        <v>156</v>
      </c>
      <c r="E114" s="228" t="s">
        <v>19</v>
      </c>
      <c r="F114" s="229" t="s">
        <v>159</v>
      </c>
      <c r="G114" s="227"/>
      <c r="H114" s="228" t="s">
        <v>19</v>
      </c>
      <c r="I114" s="230"/>
      <c r="J114" s="227"/>
      <c r="K114" s="227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156</v>
      </c>
      <c r="AU114" s="235" t="s">
        <v>84</v>
      </c>
      <c r="AV114" s="13" t="s">
        <v>82</v>
      </c>
      <c r="AW114" s="13" t="s">
        <v>36</v>
      </c>
      <c r="AX114" s="13" t="s">
        <v>74</v>
      </c>
      <c r="AY114" s="235" t="s">
        <v>114</v>
      </c>
    </row>
    <row r="115" spans="1:51" s="14" customFormat="1" ht="12">
      <c r="A115" s="14"/>
      <c r="B115" s="236"/>
      <c r="C115" s="237"/>
      <c r="D115" s="219" t="s">
        <v>156</v>
      </c>
      <c r="E115" s="238" t="s">
        <v>19</v>
      </c>
      <c r="F115" s="239" t="s">
        <v>170</v>
      </c>
      <c r="G115" s="237"/>
      <c r="H115" s="240">
        <v>24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156</v>
      </c>
      <c r="AU115" s="246" t="s">
        <v>84</v>
      </c>
      <c r="AV115" s="14" t="s">
        <v>84</v>
      </c>
      <c r="AW115" s="14" t="s">
        <v>36</v>
      </c>
      <c r="AX115" s="14" t="s">
        <v>74</v>
      </c>
      <c r="AY115" s="246" t="s">
        <v>114</v>
      </c>
    </row>
    <row r="116" spans="1:51" s="15" customFormat="1" ht="12">
      <c r="A116" s="15"/>
      <c r="B116" s="247"/>
      <c r="C116" s="248"/>
      <c r="D116" s="219" t="s">
        <v>156</v>
      </c>
      <c r="E116" s="249" t="s">
        <v>19</v>
      </c>
      <c r="F116" s="250" t="s">
        <v>161</v>
      </c>
      <c r="G116" s="248"/>
      <c r="H116" s="251">
        <v>45.6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156</v>
      </c>
      <c r="AU116" s="257" t="s">
        <v>84</v>
      </c>
      <c r="AV116" s="15" t="s">
        <v>121</v>
      </c>
      <c r="AW116" s="15" t="s">
        <v>36</v>
      </c>
      <c r="AX116" s="15" t="s">
        <v>82</v>
      </c>
      <c r="AY116" s="257" t="s">
        <v>114</v>
      </c>
    </row>
    <row r="117" spans="1:65" s="2" customFormat="1" ht="33" customHeight="1">
      <c r="A117" s="40"/>
      <c r="B117" s="41"/>
      <c r="C117" s="206" t="s">
        <v>171</v>
      </c>
      <c r="D117" s="206" t="s">
        <v>116</v>
      </c>
      <c r="E117" s="207" t="s">
        <v>172</v>
      </c>
      <c r="F117" s="208" t="s">
        <v>173</v>
      </c>
      <c r="G117" s="209" t="s">
        <v>165</v>
      </c>
      <c r="H117" s="210">
        <v>22.8</v>
      </c>
      <c r="I117" s="211"/>
      <c r="J117" s="212">
        <f>ROUND(I117*H117,2)</f>
        <v>0</v>
      </c>
      <c r="K117" s="208" t="s">
        <v>120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121</v>
      </c>
      <c r="AT117" s="217" t="s">
        <v>116</v>
      </c>
      <c r="AU117" s="217" t="s">
        <v>84</v>
      </c>
      <c r="AY117" s="19" t="s">
        <v>114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121</v>
      </c>
      <c r="BM117" s="217" t="s">
        <v>174</v>
      </c>
    </row>
    <row r="118" spans="1:47" s="2" customFormat="1" ht="12">
      <c r="A118" s="40"/>
      <c r="B118" s="41"/>
      <c r="C118" s="42"/>
      <c r="D118" s="219" t="s">
        <v>123</v>
      </c>
      <c r="E118" s="42"/>
      <c r="F118" s="220" t="s">
        <v>175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123</v>
      </c>
      <c r="AU118" s="19" t="s">
        <v>84</v>
      </c>
    </row>
    <row r="119" spans="1:47" s="2" customFormat="1" ht="12">
      <c r="A119" s="40"/>
      <c r="B119" s="41"/>
      <c r="C119" s="42"/>
      <c r="D119" s="224" t="s">
        <v>125</v>
      </c>
      <c r="E119" s="42"/>
      <c r="F119" s="225" t="s">
        <v>176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125</v>
      </c>
      <c r="AU119" s="19" t="s">
        <v>84</v>
      </c>
    </row>
    <row r="120" spans="1:51" s="13" customFormat="1" ht="12">
      <c r="A120" s="13"/>
      <c r="B120" s="226"/>
      <c r="C120" s="227"/>
      <c r="D120" s="219" t="s">
        <v>156</v>
      </c>
      <c r="E120" s="228" t="s">
        <v>19</v>
      </c>
      <c r="F120" s="229" t="s">
        <v>177</v>
      </c>
      <c r="G120" s="227"/>
      <c r="H120" s="228" t="s">
        <v>19</v>
      </c>
      <c r="I120" s="230"/>
      <c r="J120" s="227"/>
      <c r="K120" s="227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156</v>
      </c>
      <c r="AU120" s="235" t="s">
        <v>84</v>
      </c>
      <c r="AV120" s="13" t="s">
        <v>82</v>
      </c>
      <c r="AW120" s="13" t="s">
        <v>36</v>
      </c>
      <c r="AX120" s="13" t="s">
        <v>74</v>
      </c>
      <c r="AY120" s="235" t="s">
        <v>114</v>
      </c>
    </row>
    <row r="121" spans="1:51" s="14" customFormat="1" ht="12">
      <c r="A121" s="14"/>
      <c r="B121" s="236"/>
      <c r="C121" s="237"/>
      <c r="D121" s="219" t="s">
        <v>156</v>
      </c>
      <c r="E121" s="238" t="s">
        <v>19</v>
      </c>
      <c r="F121" s="239" t="s">
        <v>178</v>
      </c>
      <c r="G121" s="237"/>
      <c r="H121" s="240">
        <v>22.8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156</v>
      </c>
      <c r="AU121" s="246" t="s">
        <v>84</v>
      </c>
      <c r="AV121" s="14" t="s">
        <v>84</v>
      </c>
      <c r="AW121" s="14" t="s">
        <v>36</v>
      </c>
      <c r="AX121" s="14" t="s">
        <v>82</v>
      </c>
      <c r="AY121" s="246" t="s">
        <v>114</v>
      </c>
    </row>
    <row r="122" spans="1:65" s="2" customFormat="1" ht="33" customHeight="1">
      <c r="A122" s="40"/>
      <c r="B122" s="41"/>
      <c r="C122" s="206" t="s">
        <v>179</v>
      </c>
      <c r="D122" s="206" t="s">
        <v>116</v>
      </c>
      <c r="E122" s="207" t="s">
        <v>180</v>
      </c>
      <c r="F122" s="208" t="s">
        <v>181</v>
      </c>
      <c r="G122" s="209" t="s">
        <v>165</v>
      </c>
      <c r="H122" s="210">
        <v>22.8</v>
      </c>
      <c r="I122" s="211"/>
      <c r="J122" s="212">
        <f>ROUND(I122*H122,2)</f>
        <v>0</v>
      </c>
      <c r="K122" s="208" t="s">
        <v>120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121</v>
      </c>
      <c r="AT122" s="217" t="s">
        <v>116</v>
      </c>
      <c r="AU122" s="217" t="s">
        <v>84</v>
      </c>
      <c r="AY122" s="19" t="s">
        <v>114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121</v>
      </c>
      <c r="BM122" s="217" t="s">
        <v>182</v>
      </c>
    </row>
    <row r="123" spans="1:47" s="2" customFormat="1" ht="12">
      <c r="A123" s="40"/>
      <c r="B123" s="41"/>
      <c r="C123" s="42"/>
      <c r="D123" s="219" t="s">
        <v>123</v>
      </c>
      <c r="E123" s="42"/>
      <c r="F123" s="220" t="s">
        <v>183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123</v>
      </c>
      <c r="AU123" s="19" t="s">
        <v>84</v>
      </c>
    </row>
    <row r="124" spans="1:47" s="2" customFormat="1" ht="12">
      <c r="A124" s="40"/>
      <c r="B124" s="41"/>
      <c r="C124" s="42"/>
      <c r="D124" s="224" t="s">
        <v>125</v>
      </c>
      <c r="E124" s="42"/>
      <c r="F124" s="225" t="s">
        <v>184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125</v>
      </c>
      <c r="AU124" s="19" t="s">
        <v>84</v>
      </c>
    </row>
    <row r="125" spans="1:51" s="13" customFormat="1" ht="12">
      <c r="A125" s="13"/>
      <c r="B125" s="226"/>
      <c r="C125" s="227"/>
      <c r="D125" s="219" t="s">
        <v>156</v>
      </c>
      <c r="E125" s="228" t="s">
        <v>19</v>
      </c>
      <c r="F125" s="229" t="s">
        <v>177</v>
      </c>
      <c r="G125" s="227"/>
      <c r="H125" s="228" t="s">
        <v>19</v>
      </c>
      <c r="I125" s="230"/>
      <c r="J125" s="227"/>
      <c r="K125" s="227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156</v>
      </c>
      <c r="AU125" s="235" t="s">
        <v>84</v>
      </c>
      <c r="AV125" s="13" t="s">
        <v>82</v>
      </c>
      <c r="AW125" s="13" t="s">
        <v>36</v>
      </c>
      <c r="AX125" s="13" t="s">
        <v>74</v>
      </c>
      <c r="AY125" s="235" t="s">
        <v>114</v>
      </c>
    </row>
    <row r="126" spans="1:51" s="14" customFormat="1" ht="12">
      <c r="A126" s="14"/>
      <c r="B126" s="236"/>
      <c r="C126" s="237"/>
      <c r="D126" s="219" t="s">
        <v>156</v>
      </c>
      <c r="E126" s="238" t="s">
        <v>19</v>
      </c>
      <c r="F126" s="239" t="s">
        <v>178</v>
      </c>
      <c r="G126" s="237"/>
      <c r="H126" s="240">
        <v>22.8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156</v>
      </c>
      <c r="AU126" s="246" t="s">
        <v>84</v>
      </c>
      <c r="AV126" s="14" t="s">
        <v>84</v>
      </c>
      <c r="AW126" s="14" t="s">
        <v>36</v>
      </c>
      <c r="AX126" s="14" t="s">
        <v>82</v>
      </c>
      <c r="AY126" s="246" t="s">
        <v>114</v>
      </c>
    </row>
    <row r="127" spans="1:65" s="2" customFormat="1" ht="24.15" customHeight="1">
      <c r="A127" s="40"/>
      <c r="B127" s="41"/>
      <c r="C127" s="206" t="s">
        <v>185</v>
      </c>
      <c r="D127" s="206" t="s">
        <v>116</v>
      </c>
      <c r="E127" s="207" t="s">
        <v>186</v>
      </c>
      <c r="F127" s="208" t="s">
        <v>187</v>
      </c>
      <c r="G127" s="209" t="s">
        <v>165</v>
      </c>
      <c r="H127" s="210">
        <v>38.7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121</v>
      </c>
      <c r="AT127" s="217" t="s">
        <v>116</v>
      </c>
      <c r="AU127" s="217" t="s">
        <v>84</v>
      </c>
      <c r="AY127" s="19" t="s">
        <v>114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121</v>
      </c>
      <c r="BM127" s="217" t="s">
        <v>188</v>
      </c>
    </row>
    <row r="128" spans="1:47" s="2" customFormat="1" ht="12">
      <c r="A128" s="40"/>
      <c r="B128" s="41"/>
      <c r="C128" s="42"/>
      <c r="D128" s="219" t="s">
        <v>123</v>
      </c>
      <c r="E128" s="42"/>
      <c r="F128" s="220" t="s">
        <v>189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123</v>
      </c>
      <c r="AU128" s="19" t="s">
        <v>84</v>
      </c>
    </row>
    <row r="129" spans="1:51" s="13" customFormat="1" ht="12">
      <c r="A129" s="13"/>
      <c r="B129" s="226"/>
      <c r="C129" s="227"/>
      <c r="D129" s="219" t="s">
        <v>156</v>
      </c>
      <c r="E129" s="228" t="s">
        <v>19</v>
      </c>
      <c r="F129" s="229" t="s">
        <v>190</v>
      </c>
      <c r="G129" s="227"/>
      <c r="H129" s="228" t="s">
        <v>19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156</v>
      </c>
      <c r="AU129" s="235" t="s">
        <v>84</v>
      </c>
      <c r="AV129" s="13" t="s">
        <v>82</v>
      </c>
      <c r="AW129" s="13" t="s">
        <v>36</v>
      </c>
      <c r="AX129" s="13" t="s">
        <v>74</v>
      </c>
      <c r="AY129" s="235" t="s">
        <v>114</v>
      </c>
    </row>
    <row r="130" spans="1:51" s="14" customFormat="1" ht="12">
      <c r="A130" s="14"/>
      <c r="B130" s="236"/>
      <c r="C130" s="237"/>
      <c r="D130" s="219" t="s">
        <v>156</v>
      </c>
      <c r="E130" s="238" t="s">
        <v>19</v>
      </c>
      <c r="F130" s="239" t="s">
        <v>191</v>
      </c>
      <c r="G130" s="237"/>
      <c r="H130" s="240">
        <v>45.6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156</v>
      </c>
      <c r="AU130" s="246" t="s">
        <v>84</v>
      </c>
      <c r="AV130" s="14" t="s">
        <v>84</v>
      </c>
      <c r="AW130" s="14" t="s">
        <v>36</v>
      </c>
      <c r="AX130" s="14" t="s">
        <v>74</v>
      </c>
      <c r="AY130" s="246" t="s">
        <v>114</v>
      </c>
    </row>
    <row r="131" spans="1:51" s="13" customFormat="1" ht="12">
      <c r="A131" s="13"/>
      <c r="B131" s="226"/>
      <c r="C131" s="227"/>
      <c r="D131" s="219" t="s">
        <v>156</v>
      </c>
      <c r="E131" s="228" t="s">
        <v>19</v>
      </c>
      <c r="F131" s="229" t="s">
        <v>192</v>
      </c>
      <c r="G131" s="227"/>
      <c r="H131" s="228" t="s">
        <v>19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156</v>
      </c>
      <c r="AU131" s="235" t="s">
        <v>84</v>
      </c>
      <c r="AV131" s="13" t="s">
        <v>82</v>
      </c>
      <c r="AW131" s="13" t="s">
        <v>36</v>
      </c>
      <c r="AX131" s="13" t="s">
        <v>74</v>
      </c>
      <c r="AY131" s="235" t="s">
        <v>114</v>
      </c>
    </row>
    <row r="132" spans="1:51" s="14" customFormat="1" ht="12">
      <c r="A132" s="14"/>
      <c r="B132" s="236"/>
      <c r="C132" s="237"/>
      <c r="D132" s="219" t="s">
        <v>156</v>
      </c>
      <c r="E132" s="238" t="s">
        <v>19</v>
      </c>
      <c r="F132" s="239" t="s">
        <v>193</v>
      </c>
      <c r="G132" s="237"/>
      <c r="H132" s="240">
        <v>-1.38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156</v>
      </c>
      <c r="AU132" s="246" t="s">
        <v>84</v>
      </c>
      <c r="AV132" s="14" t="s">
        <v>84</v>
      </c>
      <c r="AW132" s="14" t="s">
        <v>36</v>
      </c>
      <c r="AX132" s="14" t="s">
        <v>74</v>
      </c>
      <c r="AY132" s="246" t="s">
        <v>114</v>
      </c>
    </row>
    <row r="133" spans="1:51" s="13" customFormat="1" ht="12">
      <c r="A133" s="13"/>
      <c r="B133" s="226"/>
      <c r="C133" s="227"/>
      <c r="D133" s="219" t="s">
        <v>156</v>
      </c>
      <c r="E133" s="228" t="s">
        <v>19</v>
      </c>
      <c r="F133" s="229" t="s">
        <v>194</v>
      </c>
      <c r="G133" s="227"/>
      <c r="H133" s="228" t="s">
        <v>19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156</v>
      </c>
      <c r="AU133" s="235" t="s">
        <v>84</v>
      </c>
      <c r="AV133" s="13" t="s">
        <v>82</v>
      </c>
      <c r="AW133" s="13" t="s">
        <v>36</v>
      </c>
      <c r="AX133" s="13" t="s">
        <v>74</v>
      </c>
      <c r="AY133" s="235" t="s">
        <v>114</v>
      </c>
    </row>
    <row r="134" spans="1:51" s="14" customFormat="1" ht="12">
      <c r="A134" s="14"/>
      <c r="B134" s="236"/>
      <c r="C134" s="237"/>
      <c r="D134" s="219" t="s">
        <v>156</v>
      </c>
      <c r="E134" s="238" t="s">
        <v>19</v>
      </c>
      <c r="F134" s="239" t="s">
        <v>195</v>
      </c>
      <c r="G134" s="237"/>
      <c r="H134" s="240">
        <v>-5.52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156</v>
      </c>
      <c r="AU134" s="246" t="s">
        <v>84</v>
      </c>
      <c r="AV134" s="14" t="s">
        <v>84</v>
      </c>
      <c r="AW134" s="14" t="s">
        <v>36</v>
      </c>
      <c r="AX134" s="14" t="s">
        <v>74</v>
      </c>
      <c r="AY134" s="246" t="s">
        <v>114</v>
      </c>
    </row>
    <row r="135" spans="1:51" s="15" customFormat="1" ht="12">
      <c r="A135" s="15"/>
      <c r="B135" s="247"/>
      <c r="C135" s="248"/>
      <c r="D135" s="219" t="s">
        <v>156</v>
      </c>
      <c r="E135" s="249" t="s">
        <v>19</v>
      </c>
      <c r="F135" s="250" t="s">
        <v>161</v>
      </c>
      <c r="G135" s="248"/>
      <c r="H135" s="251">
        <v>38.7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156</v>
      </c>
      <c r="AU135" s="257" t="s">
        <v>84</v>
      </c>
      <c r="AV135" s="15" t="s">
        <v>121</v>
      </c>
      <c r="AW135" s="15" t="s">
        <v>36</v>
      </c>
      <c r="AX135" s="15" t="s">
        <v>82</v>
      </c>
      <c r="AY135" s="257" t="s">
        <v>114</v>
      </c>
    </row>
    <row r="136" spans="1:65" s="2" customFormat="1" ht="24.15" customHeight="1">
      <c r="A136" s="40"/>
      <c r="B136" s="41"/>
      <c r="C136" s="206" t="s">
        <v>196</v>
      </c>
      <c r="D136" s="206" t="s">
        <v>116</v>
      </c>
      <c r="E136" s="207" t="s">
        <v>197</v>
      </c>
      <c r="F136" s="208" t="s">
        <v>198</v>
      </c>
      <c r="G136" s="209" t="s">
        <v>165</v>
      </c>
      <c r="H136" s="210">
        <v>5.52</v>
      </c>
      <c r="I136" s="211"/>
      <c r="J136" s="212">
        <f>ROUND(I136*H136,2)</f>
        <v>0</v>
      </c>
      <c r="K136" s="208" t="s">
        <v>199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121</v>
      </c>
      <c r="AT136" s="217" t="s">
        <v>116</v>
      </c>
      <c r="AU136" s="217" t="s">
        <v>84</v>
      </c>
      <c r="AY136" s="19" t="s">
        <v>114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121</v>
      </c>
      <c r="BM136" s="217" t="s">
        <v>200</v>
      </c>
    </row>
    <row r="137" spans="1:47" s="2" customFormat="1" ht="12">
      <c r="A137" s="40"/>
      <c r="B137" s="41"/>
      <c r="C137" s="42"/>
      <c r="D137" s="219" t="s">
        <v>123</v>
      </c>
      <c r="E137" s="42"/>
      <c r="F137" s="220" t="s">
        <v>201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123</v>
      </c>
      <c r="AU137" s="19" t="s">
        <v>84</v>
      </c>
    </row>
    <row r="138" spans="1:47" s="2" customFormat="1" ht="12">
      <c r="A138" s="40"/>
      <c r="B138" s="41"/>
      <c r="C138" s="42"/>
      <c r="D138" s="224" t="s">
        <v>125</v>
      </c>
      <c r="E138" s="42"/>
      <c r="F138" s="225" t="s">
        <v>202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125</v>
      </c>
      <c r="AU138" s="19" t="s">
        <v>84</v>
      </c>
    </row>
    <row r="139" spans="1:51" s="13" customFormat="1" ht="12">
      <c r="A139" s="13"/>
      <c r="B139" s="226"/>
      <c r="C139" s="227"/>
      <c r="D139" s="219" t="s">
        <v>156</v>
      </c>
      <c r="E139" s="228" t="s">
        <v>19</v>
      </c>
      <c r="F139" s="229" t="s">
        <v>203</v>
      </c>
      <c r="G139" s="227"/>
      <c r="H139" s="228" t="s">
        <v>19</v>
      </c>
      <c r="I139" s="230"/>
      <c r="J139" s="227"/>
      <c r="K139" s="227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156</v>
      </c>
      <c r="AU139" s="235" t="s">
        <v>84</v>
      </c>
      <c r="AV139" s="13" t="s">
        <v>82</v>
      </c>
      <c r="AW139" s="13" t="s">
        <v>36</v>
      </c>
      <c r="AX139" s="13" t="s">
        <v>74</v>
      </c>
      <c r="AY139" s="235" t="s">
        <v>114</v>
      </c>
    </row>
    <row r="140" spans="1:51" s="14" customFormat="1" ht="12">
      <c r="A140" s="14"/>
      <c r="B140" s="236"/>
      <c r="C140" s="237"/>
      <c r="D140" s="219" t="s">
        <v>156</v>
      </c>
      <c r="E140" s="238" t="s">
        <v>19</v>
      </c>
      <c r="F140" s="239" t="s">
        <v>204</v>
      </c>
      <c r="G140" s="237"/>
      <c r="H140" s="240">
        <v>0.72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156</v>
      </c>
      <c r="AU140" s="246" t="s">
        <v>84</v>
      </c>
      <c r="AV140" s="14" t="s">
        <v>84</v>
      </c>
      <c r="AW140" s="14" t="s">
        <v>36</v>
      </c>
      <c r="AX140" s="14" t="s">
        <v>74</v>
      </c>
      <c r="AY140" s="246" t="s">
        <v>114</v>
      </c>
    </row>
    <row r="141" spans="1:51" s="13" customFormat="1" ht="12">
      <c r="A141" s="13"/>
      <c r="B141" s="226"/>
      <c r="C141" s="227"/>
      <c r="D141" s="219" t="s">
        <v>156</v>
      </c>
      <c r="E141" s="228" t="s">
        <v>19</v>
      </c>
      <c r="F141" s="229" t="s">
        <v>159</v>
      </c>
      <c r="G141" s="227"/>
      <c r="H141" s="228" t="s">
        <v>19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156</v>
      </c>
      <c r="AU141" s="235" t="s">
        <v>84</v>
      </c>
      <c r="AV141" s="13" t="s">
        <v>82</v>
      </c>
      <c r="AW141" s="13" t="s">
        <v>36</v>
      </c>
      <c r="AX141" s="13" t="s">
        <v>74</v>
      </c>
      <c r="AY141" s="235" t="s">
        <v>114</v>
      </c>
    </row>
    <row r="142" spans="1:51" s="14" customFormat="1" ht="12">
      <c r="A142" s="14"/>
      <c r="B142" s="236"/>
      <c r="C142" s="237"/>
      <c r="D142" s="219" t="s">
        <v>156</v>
      </c>
      <c r="E142" s="238" t="s">
        <v>19</v>
      </c>
      <c r="F142" s="239" t="s">
        <v>205</v>
      </c>
      <c r="G142" s="237"/>
      <c r="H142" s="240">
        <v>4.8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156</v>
      </c>
      <c r="AU142" s="246" t="s">
        <v>84</v>
      </c>
      <c r="AV142" s="14" t="s">
        <v>84</v>
      </c>
      <c r="AW142" s="14" t="s">
        <v>36</v>
      </c>
      <c r="AX142" s="14" t="s">
        <v>74</v>
      </c>
      <c r="AY142" s="246" t="s">
        <v>114</v>
      </c>
    </row>
    <row r="143" spans="1:51" s="15" customFormat="1" ht="12">
      <c r="A143" s="15"/>
      <c r="B143" s="247"/>
      <c r="C143" s="248"/>
      <c r="D143" s="219" t="s">
        <v>156</v>
      </c>
      <c r="E143" s="249" t="s">
        <v>19</v>
      </c>
      <c r="F143" s="250" t="s">
        <v>161</v>
      </c>
      <c r="G143" s="248"/>
      <c r="H143" s="251">
        <v>5.52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156</v>
      </c>
      <c r="AU143" s="257" t="s">
        <v>84</v>
      </c>
      <c r="AV143" s="15" t="s">
        <v>121</v>
      </c>
      <c r="AW143" s="15" t="s">
        <v>36</v>
      </c>
      <c r="AX143" s="15" t="s">
        <v>82</v>
      </c>
      <c r="AY143" s="257" t="s">
        <v>114</v>
      </c>
    </row>
    <row r="144" spans="1:65" s="2" customFormat="1" ht="21.75" customHeight="1">
      <c r="A144" s="40"/>
      <c r="B144" s="41"/>
      <c r="C144" s="258" t="s">
        <v>206</v>
      </c>
      <c r="D144" s="258" t="s">
        <v>207</v>
      </c>
      <c r="E144" s="259" t="s">
        <v>208</v>
      </c>
      <c r="F144" s="260" t="s">
        <v>209</v>
      </c>
      <c r="G144" s="261" t="s">
        <v>210</v>
      </c>
      <c r="H144" s="262">
        <v>13.8</v>
      </c>
      <c r="I144" s="263"/>
      <c r="J144" s="264">
        <f>ROUND(I144*H144,2)</f>
        <v>0</v>
      </c>
      <c r="K144" s="260" t="s">
        <v>120</v>
      </c>
      <c r="L144" s="265"/>
      <c r="M144" s="266" t="s">
        <v>19</v>
      </c>
      <c r="N144" s="267" t="s">
        <v>45</v>
      </c>
      <c r="O144" s="86"/>
      <c r="P144" s="215">
        <f>O144*H144</f>
        <v>0</v>
      </c>
      <c r="Q144" s="215">
        <v>1</v>
      </c>
      <c r="R144" s="215">
        <f>Q144*H144</f>
        <v>13.8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171</v>
      </c>
      <c r="AT144" s="217" t="s">
        <v>207</v>
      </c>
      <c r="AU144" s="217" t="s">
        <v>84</v>
      </c>
      <c r="AY144" s="19" t="s">
        <v>114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121</v>
      </c>
      <c r="BM144" s="217" t="s">
        <v>211</v>
      </c>
    </row>
    <row r="145" spans="1:47" s="2" customFormat="1" ht="12">
      <c r="A145" s="40"/>
      <c r="B145" s="41"/>
      <c r="C145" s="42"/>
      <c r="D145" s="219" t="s">
        <v>123</v>
      </c>
      <c r="E145" s="42"/>
      <c r="F145" s="220" t="s">
        <v>212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123</v>
      </c>
      <c r="AU145" s="19" t="s">
        <v>84</v>
      </c>
    </row>
    <row r="146" spans="1:51" s="13" customFormat="1" ht="12">
      <c r="A146" s="13"/>
      <c r="B146" s="226"/>
      <c r="C146" s="227"/>
      <c r="D146" s="219" t="s">
        <v>156</v>
      </c>
      <c r="E146" s="228" t="s">
        <v>19</v>
      </c>
      <c r="F146" s="229" t="s">
        <v>213</v>
      </c>
      <c r="G146" s="227"/>
      <c r="H146" s="228" t="s">
        <v>19</v>
      </c>
      <c r="I146" s="230"/>
      <c r="J146" s="227"/>
      <c r="K146" s="227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156</v>
      </c>
      <c r="AU146" s="235" t="s">
        <v>84</v>
      </c>
      <c r="AV146" s="13" t="s">
        <v>82</v>
      </c>
      <c r="AW146" s="13" t="s">
        <v>36</v>
      </c>
      <c r="AX146" s="13" t="s">
        <v>74</v>
      </c>
      <c r="AY146" s="235" t="s">
        <v>114</v>
      </c>
    </row>
    <row r="147" spans="1:51" s="13" customFormat="1" ht="12">
      <c r="A147" s="13"/>
      <c r="B147" s="226"/>
      <c r="C147" s="227"/>
      <c r="D147" s="219" t="s">
        <v>156</v>
      </c>
      <c r="E147" s="228" t="s">
        <v>19</v>
      </c>
      <c r="F147" s="229" t="s">
        <v>214</v>
      </c>
      <c r="G147" s="227"/>
      <c r="H147" s="228" t="s">
        <v>19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156</v>
      </c>
      <c r="AU147" s="235" t="s">
        <v>84</v>
      </c>
      <c r="AV147" s="13" t="s">
        <v>82</v>
      </c>
      <c r="AW147" s="13" t="s">
        <v>36</v>
      </c>
      <c r="AX147" s="13" t="s">
        <v>74</v>
      </c>
      <c r="AY147" s="235" t="s">
        <v>114</v>
      </c>
    </row>
    <row r="148" spans="1:51" s="14" customFormat="1" ht="12">
      <c r="A148" s="14"/>
      <c r="B148" s="236"/>
      <c r="C148" s="237"/>
      <c r="D148" s="219" t="s">
        <v>156</v>
      </c>
      <c r="E148" s="238" t="s">
        <v>19</v>
      </c>
      <c r="F148" s="239" t="s">
        <v>215</v>
      </c>
      <c r="G148" s="237"/>
      <c r="H148" s="240">
        <v>13.8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156</v>
      </c>
      <c r="AU148" s="246" t="s">
        <v>84</v>
      </c>
      <c r="AV148" s="14" t="s">
        <v>84</v>
      </c>
      <c r="AW148" s="14" t="s">
        <v>36</v>
      </c>
      <c r="AX148" s="14" t="s">
        <v>82</v>
      </c>
      <c r="AY148" s="246" t="s">
        <v>114</v>
      </c>
    </row>
    <row r="149" spans="1:65" s="2" customFormat="1" ht="24.15" customHeight="1">
      <c r="A149" s="40"/>
      <c r="B149" s="41"/>
      <c r="C149" s="206" t="s">
        <v>216</v>
      </c>
      <c r="D149" s="206" t="s">
        <v>116</v>
      </c>
      <c r="E149" s="207" t="s">
        <v>217</v>
      </c>
      <c r="F149" s="208" t="s">
        <v>218</v>
      </c>
      <c r="G149" s="209" t="s">
        <v>119</v>
      </c>
      <c r="H149" s="210">
        <v>32.7</v>
      </c>
      <c r="I149" s="211"/>
      <c r="J149" s="212">
        <f>ROUND(I149*H149,2)</f>
        <v>0</v>
      </c>
      <c r="K149" s="208" t="s">
        <v>120</v>
      </c>
      <c r="L149" s="46"/>
      <c r="M149" s="213" t="s">
        <v>19</v>
      </c>
      <c r="N149" s="214" t="s">
        <v>45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121</v>
      </c>
      <c r="AT149" s="217" t="s">
        <v>116</v>
      </c>
      <c r="AU149" s="217" t="s">
        <v>84</v>
      </c>
      <c r="AY149" s="19" t="s">
        <v>114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121</v>
      </c>
      <c r="BM149" s="217" t="s">
        <v>219</v>
      </c>
    </row>
    <row r="150" spans="1:47" s="2" customFormat="1" ht="12">
      <c r="A150" s="40"/>
      <c r="B150" s="41"/>
      <c r="C150" s="42"/>
      <c r="D150" s="219" t="s">
        <v>123</v>
      </c>
      <c r="E150" s="42"/>
      <c r="F150" s="220" t="s">
        <v>220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123</v>
      </c>
      <c r="AU150" s="19" t="s">
        <v>84</v>
      </c>
    </row>
    <row r="151" spans="1:47" s="2" customFormat="1" ht="12">
      <c r="A151" s="40"/>
      <c r="B151" s="41"/>
      <c r="C151" s="42"/>
      <c r="D151" s="224" t="s">
        <v>125</v>
      </c>
      <c r="E151" s="42"/>
      <c r="F151" s="225" t="s">
        <v>221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125</v>
      </c>
      <c r="AU151" s="19" t="s">
        <v>84</v>
      </c>
    </row>
    <row r="152" spans="1:65" s="2" customFormat="1" ht="16.5" customHeight="1">
      <c r="A152" s="40"/>
      <c r="B152" s="41"/>
      <c r="C152" s="258" t="s">
        <v>222</v>
      </c>
      <c r="D152" s="258" t="s">
        <v>207</v>
      </c>
      <c r="E152" s="259" t="s">
        <v>223</v>
      </c>
      <c r="F152" s="260" t="s">
        <v>224</v>
      </c>
      <c r="G152" s="261" t="s">
        <v>225</v>
      </c>
      <c r="H152" s="262">
        <v>1.635</v>
      </c>
      <c r="I152" s="263"/>
      <c r="J152" s="264">
        <f>ROUND(I152*H152,2)</f>
        <v>0</v>
      </c>
      <c r="K152" s="260" t="s">
        <v>120</v>
      </c>
      <c r="L152" s="265"/>
      <c r="M152" s="266" t="s">
        <v>19</v>
      </c>
      <c r="N152" s="267" t="s">
        <v>45</v>
      </c>
      <c r="O152" s="86"/>
      <c r="P152" s="215">
        <f>O152*H152</f>
        <v>0</v>
      </c>
      <c r="Q152" s="215">
        <v>0.001</v>
      </c>
      <c r="R152" s="215">
        <f>Q152*H152</f>
        <v>0.001635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171</v>
      </c>
      <c r="AT152" s="217" t="s">
        <v>207</v>
      </c>
      <c r="AU152" s="217" t="s">
        <v>84</v>
      </c>
      <c r="AY152" s="19" t="s">
        <v>114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121</v>
      </c>
      <c r="BM152" s="217" t="s">
        <v>226</v>
      </c>
    </row>
    <row r="153" spans="1:47" s="2" customFormat="1" ht="12">
      <c r="A153" s="40"/>
      <c r="B153" s="41"/>
      <c r="C153" s="42"/>
      <c r="D153" s="219" t="s">
        <v>123</v>
      </c>
      <c r="E153" s="42"/>
      <c r="F153" s="220" t="s">
        <v>224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123</v>
      </c>
      <c r="AU153" s="19" t="s">
        <v>84</v>
      </c>
    </row>
    <row r="154" spans="1:51" s="13" customFormat="1" ht="12">
      <c r="A154" s="13"/>
      <c r="B154" s="226"/>
      <c r="C154" s="227"/>
      <c r="D154" s="219" t="s">
        <v>156</v>
      </c>
      <c r="E154" s="228" t="s">
        <v>19</v>
      </c>
      <c r="F154" s="229" t="s">
        <v>227</v>
      </c>
      <c r="G154" s="227"/>
      <c r="H154" s="228" t="s">
        <v>19</v>
      </c>
      <c r="I154" s="230"/>
      <c r="J154" s="227"/>
      <c r="K154" s="227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156</v>
      </c>
      <c r="AU154" s="235" t="s">
        <v>84</v>
      </c>
      <c r="AV154" s="13" t="s">
        <v>82</v>
      </c>
      <c r="AW154" s="13" t="s">
        <v>36</v>
      </c>
      <c r="AX154" s="13" t="s">
        <v>74</v>
      </c>
      <c r="AY154" s="235" t="s">
        <v>114</v>
      </c>
    </row>
    <row r="155" spans="1:51" s="14" customFormat="1" ht="12">
      <c r="A155" s="14"/>
      <c r="B155" s="236"/>
      <c r="C155" s="237"/>
      <c r="D155" s="219" t="s">
        <v>156</v>
      </c>
      <c r="E155" s="238" t="s">
        <v>19</v>
      </c>
      <c r="F155" s="239" t="s">
        <v>228</v>
      </c>
      <c r="G155" s="237"/>
      <c r="H155" s="240">
        <v>1.635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156</v>
      </c>
      <c r="AU155" s="246" t="s">
        <v>84</v>
      </c>
      <c r="AV155" s="14" t="s">
        <v>84</v>
      </c>
      <c r="AW155" s="14" t="s">
        <v>36</v>
      </c>
      <c r="AX155" s="14" t="s">
        <v>82</v>
      </c>
      <c r="AY155" s="246" t="s">
        <v>114</v>
      </c>
    </row>
    <row r="156" spans="1:63" s="12" customFormat="1" ht="22.8" customHeight="1">
      <c r="A156" s="12"/>
      <c r="B156" s="190"/>
      <c r="C156" s="191"/>
      <c r="D156" s="192" t="s">
        <v>73</v>
      </c>
      <c r="E156" s="204" t="s">
        <v>121</v>
      </c>
      <c r="F156" s="204" t="s">
        <v>229</v>
      </c>
      <c r="G156" s="191"/>
      <c r="H156" s="191"/>
      <c r="I156" s="194"/>
      <c r="J156" s="205">
        <f>BK156</f>
        <v>0</v>
      </c>
      <c r="K156" s="191"/>
      <c r="L156" s="196"/>
      <c r="M156" s="197"/>
      <c r="N156" s="198"/>
      <c r="O156" s="198"/>
      <c r="P156" s="199">
        <f>SUM(P157:P163)</f>
        <v>0</v>
      </c>
      <c r="Q156" s="198"/>
      <c r="R156" s="199">
        <f>SUM(R157:R163)</f>
        <v>0</v>
      </c>
      <c r="S156" s="198"/>
      <c r="T156" s="200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82</v>
      </c>
      <c r="AT156" s="202" t="s">
        <v>73</v>
      </c>
      <c r="AU156" s="202" t="s">
        <v>82</v>
      </c>
      <c r="AY156" s="201" t="s">
        <v>114</v>
      </c>
      <c r="BK156" s="203">
        <f>SUM(BK157:BK163)</f>
        <v>0</v>
      </c>
    </row>
    <row r="157" spans="1:65" s="2" customFormat="1" ht="16.5" customHeight="1">
      <c r="A157" s="40"/>
      <c r="B157" s="41"/>
      <c r="C157" s="206" t="s">
        <v>8</v>
      </c>
      <c r="D157" s="206" t="s">
        <v>116</v>
      </c>
      <c r="E157" s="207" t="s">
        <v>230</v>
      </c>
      <c r="F157" s="208" t="s">
        <v>231</v>
      </c>
      <c r="G157" s="209" t="s">
        <v>165</v>
      </c>
      <c r="H157" s="210">
        <v>1.38</v>
      </c>
      <c r="I157" s="211"/>
      <c r="J157" s="212">
        <f>ROUND(I157*H157,2)</f>
        <v>0</v>
      </c>
      <c r="K157" s="208" t="s">
        <v>232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121</v>
      </c>
      <c r="AT157" s="217" t="s">
        <v>116</v>
      </c>
      <c r="AU157" s="217" t="s">
        <v>84</v>
      </c>
      <c r="AY157" s="19" t="s">
        <v>114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121</v>
      </c>
      <c r="BM157" s="217" t="s">
        <v>233</v>
      </c>
    </row>
    <row r="158" spans="1:47" s="2" customFormat="1" ht="12">
      <c r="A158" s="40"/>
      <c r="B158" s="41"/>
      <c r="C158" s="42"/>
      <c r="D158" s="219" t="s">
        <v>123</v>
      </c>
      <c r="E158" s="42"/>
      <c r="F158" s="220" t="s">
        <v>234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123</v>
      </c>
      <c r="AU158" s="19" t="s">
        <v>84</v>
      </c>
    </row>
    <row r="159" spans="1:51" s="13" customFormat="1" ht="12">
      <c r="A159" s="13"/>
      <c r="B159" s="226"/>
      <c r="C159" s="227"/>
      <c r="D159" s="219" t="s">
        <v>156</v>
      </c>
      <c r="E159" s="228" t="s">
        <v>19</v>
      </c>
      <c r="F159" s="229" t="s">
        <v>203</v>
      </c>
      <c r="G159" s="227"/>
      <c r="H159" s="228" t="s">
        <v>19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156</v>
      </c>
      <c r="AU159" s="235" t="s">
        <v>84</v>
      </c>
      <c r="AV159" s="13" t="s">
        <v>82</v>
      </c>
      <c r="AW159" s="13" t="s">
        <v>36</v>
      </c>
      <c r="AX159" s="13" t="s">
        <v>74</v>
      </c>
      <c r="AY159" s="235" t="s">
        <v>114</v>
      </c>
    </row>
    <row r="160" spans="1:51" s="14" customFormat="1" ht="12">
      <c r="A160" s="14"/>
      <c r="B160" s="236"/>
      <c r="C160" s="237"/>
      <c r="D160" s="219" t="s">
        <v>156</v>
      </c>
      <c r="E160" s="238" t="s">
        <v>19</v>
      </c>
      <c r="F160" s="239" t="s">
        <v>235</v>
      </c>
      <c r="G160" s="237"/>
      <c r="H160" s="240">
        <v>0.18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156</v>
      </c>
      <c r="AU160" s="246" t="s">
        <v>84</v>
      </c>
      <c r="AV160" s="14" t="s">
        <v>84</v>
      </c>
      <c r="AW160" s="14" t="s">
        <v>36</v>
      </c>
      <c r="AX160" s="14" t="s">
        <v>74</v>
      </c>
      <c r="AY160" s="246" t="s">
        <v>114</v>
      </c>
    </row>
    <row r="161" spans="1:51" s="13" customFormat="1" ht="12">
      <c r="A161" s="13"/>
      <c r="B161" s="226"/>
      <c r="C161" s="227"/>
      <c r="D161" s="219" t="s">
        <v>156</v>
      </c>
      <c r="E161" s="228" t="s">
        <v>19</v>
      </c>
      <c r="F161" s="229" t="s">
        <v>159</v>
      </c>
      <c r="G161" s="227"/>
      <c r="H161" s="228" t="s">
        <v>19</v>
      </c>
      <c r="I161" s="230"/>
      <c r="J161" s="227"/>
      <c r="K161" s="227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156</v>
      </c>
      <c r="AU161" s="235" t="s">
        <v>84</v>
      </c>
      <c r="AV161" s="13" t="s">
        <v>82</v>
      </c>
      <c r="AW161" s="13" t="s">
        <v>36</v>
      </c>
      <c r="AX161" s="13" t="s">
        <v>74</v>
      </c>
      <c r="AY161" s="235" t="s">
        <v>114</v>
      </c>
    </row>
    <row r="162" spans="1:51" s="14" customFormat="1" ht="12">
      <c r="A162" s="14"/>
      <c r="B162" s="236"/>
      <c r="C162" s="237"/>
      <c r="D162" s="219" t="s">
        <v>156</v>
      </c>
      <c r="E162" s="238" t="s">
        <v>19</v>
      </c>
      <c r="F162" s="239" t="s">
        <v>236</v>
      </c>
      <c r="G162" s="237"/>
      <c r="H162" s="240">
        <v>1.2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156</v>
      </c>
      <c r="AU162" s="246" t="s">
        <v>84</v>
      </c>
      <c r="AV162" s="14" t="s">
        <v>84</v>
      </c>
      <c r="AW162" s="14" t="s">
        <v>36</v>
      </c>
      <c r="AX162" s="14" t="s">
        <v>74</v>
      </c>
      <c r="AY162" s="246" t="s">
        <v>114</v>
      </c>
    </row>
    <row r="163" spans="1:51" s="15" customFormat="1" ht="12">
      <c r="A163" s="15"/>
      <c r="B163" s="247"/>
      <c r="C163" s="248"/>
      <c r="D163" s="219" t="s">
        <v>156</v>
      </c>
      <c r="E163" s="249" t="s">
        <v>19</v>
      </c>
      <c r="F163" s="250" t="s">
        <v>161</v>
      </c>
      <c r="G163" s="248"/>
      <c r="H163" s="251">
        <v>1.38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156</v>
      </c>
      <c r="AU163" s="257" t="s">
        <v>84</v>
      </c>
      <c r="AV163" s="15" t="s">
        <v>121</v>
      </c>
      <c r="AW163" s="15" t="s">
        <v>36</v>
      </c>
      <c r="AX163" s="15" t="s">
        <v>82</v>
      </c>
      <c r="AY163" s="257" t="s">
        <v>114</v>
      </c>
    </row>
    <row r="164" spans="1:63" s="12" customFormat="1" ht="22.8" customHeight="1">
      <c r="A164" s="12"/>
      <c r="B164" s="190"/>
      <c r="C164" s="191"/>
      <c r="D164" s="192" t="s">
        <v>73</v>
      </c>
      <c r="E164" s="204" t="s">
        <v>171</v>
      </c>
      <c r="F164" s="204" t="s">
        <v>237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SUM(P165:P237)</f>
        <v>0</v>
      </c>
      <c r="Q164" s="198"/>
      <c r="R164" s="199">
        <f>SUM(R165:R237)</f>
        <v>1.6822700000000002</v>
      </c>
      <c r="S164" s="198"/>
      <c r="T164" s="200">
        <f>SUM(T165:T237)</f>
        <v>0.19949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82</v>
      </c>
      <c r="AT164" s="202" t="s">
        <v>73</v>
      </c>
      <c r="AU164" s="202" t="s">
        <v>82</v>
      </c>
      <c r="AY164" s="201" t="s">
        <v>114</v>
      </c>
      <c r="BK164" s="203">
        <f>SUM(BK165:BK237)</f>
        <v>0</v>
      </c>
    </row>
    <row r="165" spans="1:65" s="2" customFormat="1" ht="24.15" customHeight="1">
      <c r="A165" s="40"/>
      <c r="B165" s="41"/>
      <c r="C165" s="206" t="s">
        <v>238</v>
      </c>
      <c r="D165" s="206" t="s">
        <v>116</v>
      </c>
      <c r="E165" s="207" t="s">
        <v>239</v>
      </c>
      <c r="F165" s="208" t="s">
        <v>240</v>
      </c>
      <c r="G165" s="209" t="s">
        <v>129</v>
      </c>
      <c r="H165" s="210">
        <v>1</v>
      </c>
      <c r="I165" s="211"/>
      <c r="J165" s="212">
        <f>ROUND(I165*H165,2)</f>
        <v>0</v>
      </c>
      <c r="K165" s="208" t="s">
        <v>120</v>
      </c>
      <c r="L165" s="46"/>
      <c r="M165" s="213" t="s">
        <v>19</v>
      </c>
      <c r="N165" s="214" t="s">
        <v>45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121</v>
      </c>
      <c r="AT165" s="217" t="s">
        <v>116</v>
      </c>
      <c r="AU165" s="217" t="s">
        <v>84</v>
      </c>
      <c r="AY165" s="19" t="s">
        <v>114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82</v>
      </c>
      <c r="BK165" s="218">
        <f>ROUND(I165*H165,2)</f>
        <v>0</v>
      </c>
      <c r="BL165" s="19" t="s">
        <v>121</v>
      </c>
      <c r="BM165" s="217" t="s">
        <v>241</v>
      </c>
    </row>
    <row r="166" spans="1:47" s="2" customFormat="1" ht="12">
      <c r="A166" s="40"/>
      <c r="B166" s="41"/>
      <c r="C166" s="42"/>
      <c r="D166" s="219" t="s">
        <v>123</v>
      </c>
      <c r="E166" s="42"/>
      <c r="F166" s="220" t="s">
        <v>240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123</v>
      </c>
      <c r="AU166" s="19" t="s">
        <v>84</v>
      </c>
    </row>
    <row r="167" spans="1:47" s="2" customFormat="1" ht="12">
      <c r="A167" s="40"/>
      <c r="B167" s="41"/>
      <c r="C167" s="42"/>
      <c r="D167" s="224" t="s">
        <v>125</v>
      </c>
      <c r="E167" s="42"/>
      <c r="F167" s="225" t="s">
        <v>242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125</v>
      </c>
      <c r="AU167" s="19" t="s">
        <v>84</v>
      </c>
    </row>
    <row r="168" spans="1:65" s="2" customFormat="1" ht="44.25" customHeight="1">
      <c r="A168" s="40"/>
      <c r="B168" s="41"/>
      <c r="C168" s="206" t="s">
        <v>243</v>
      </c>
      <c r="D168" s="206" t="s">
        <v>116</v>
      </c>
      <c r="E168" s="207" t="s">
        <v>244</v>
      </c>
      <c r="F168" s="208" t="s">
        <v>245</v>
      </c>
      <c r="G168" s="209" t="s">
        <v>246</v>
      </c>
      <c r="H168" s="210">
        <v>223</v>
      </c>
      <c r="I168" s="211"/>
      <c r="J168" s="212">
        <f>ROUND(I168*H168,2)</f>
        <v>0</v>
      </c>
      <c r="K168" s="208" t="s">
        <v>120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0.0027</v>
      </c>
      <c r="R168" s="215">
        <f>Q168*H168</f>
        <v>0.6021000000000001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121</v>
      </c>
      <c r="AT168" s="217" t="s">
        <v>116</v>
      </c>
      <c r="AU168" s="217" t="s">
        <v>84</v>
      </c>
      <c r="AY168" s="19" t="s">
        <v>114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121</v>
      </c>
      <c r="BM168" s="217" t="s">
        <v>247</v>
      </c>
    </row>
    <row r="169" spans="1:47" s="2" customFormat="1" ht="12">
      <c r="A169" s="40"/>
      <c r="B169" s="41"/>
      <c r="C169" s="42"/>
      <c r="D169" s="219" t="s">
        <v>123</v>
      </c>
      <c r="E169" s="42"/>
      <c r="F169" s="220" t="s">
        <v>248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123</v>
      </c>
      <c r="AU169" s="19" t="s">
        <v>84</v>
      </c>
    </row>
    <row r="170" spans="1:47" s="2" customFormat="1" ht="12">
      <c r="A170" s="40"/>
      <c r="B170" s="41"/>
      <c r="C170" s="42"/>
      <c r="D170" s="224" t="s">
        <v>125</v>
      </c>
      <c r="E170" s="42"/>
      <c r="F170" s="225" t="s">
        <v>249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125</v>
      </c>
      <c r="AU170" s="19" t="s">
        <v>84</v>
      </c>
    </row>
    <row r="171" spans="1:65" s="2" customFormat="1" ht="24.15" customHeight="1">
      <c r="A171" s="40"/>
      <c r="B171" s="41"/>
      <c r="C171" s="206" t="s">
        <v>250</v>
      </c>
      <c r="D171" s="206" t="s">
        <v>116</v>
      </c>
      <c r="E171" s="207" t="s">
        <v>251</v>
      </c>
      <c r="F171" s="208" t="s">
        <v>252</v>
      </c>
      <c r="G171" s="209" t="s">
        <v>129</v>
      </c>
      <c r="H171" s="210">
        <v>1</v>
      </c>
      <c r="I171" s="211"/>
      <c r="J171" s="212">
        <f>ROUND(I171*H171,2)</f>
        <v>0</v>
      </c>
      <c r="K171" s="208" t="s">
        <v>120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0.00249</v>
      </c>
      <c r="R171" s="215">
        <f>Q171*H171</f>
        <v>0.00249</v>
      </c>
      <c r="S171" s="215">
        <v>0.19949</v>
      </c>
      <c r="T171" s="216">
        <f>S171*H171</f>
        <v>0.19949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121</v>
      </c>
      <c r="AT171" s="217" t="s">
        <v>116</v>
      </c>
      <c r="AU171" s="217" t="s">
        <v>84</v>
      </c>
      <c r="AY171" s="19" t="s">
        <v>114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121</v>
      </c>
      <c r="BM171" s="217" t="s">
        <v>253</v>
      </c>
    </row>
    <row r="172" spans="1:47" s="2" customFormat="1" ht="12">
      <c r="A172" s="40"/>
      <c r="B172" s="41"/>
      <c r="C172" s="42"/>
      <c r="D172" s="219" t="s">
        <v>123</v>
      </c>
      <c r="E172" s="42"/>
      <c r="F172" s="220" t="s">
        <v>254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123</v>
      </c>
      <c r="AU172" s="19" t="s">
        <v>84</v>
      </c>
    </row>
    <row r="173" spans="1:47" s="2" customFormat="1" ht="12">
      <c r="A173" s="40"/>
      <c r="B173" s="41"/>
      <c r="C173" s="42"/>
      <c r="D173" s="224" t="s">
        <v>125</v>
      </c>
      <c r="E173" s="42"/>
      <c r="F173" s="225" t="s">
        <v>255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125</v>
      </c>
      <c r="AU173" s="19" t="s">
        <v>84</v>
      </c>
    </row>
    <row r="174" spans="1:65" s="2" customFormat="1" ht="24.15" customHeight="1">
      <c r="A174" s="40"/>
      <c r="B174" s="41"/>
      <c r="C174" s="258" t="s">
        <v>256</v>
      </c>
      <c r="D174" s="258" t="s">
        <v>207</v>
      </c>
      <c r="E174" s="259" t="s">
        <v>257</v>
      </c>
      <c r="F174" s="260" t="s">
        <v>258</v>
      </c>
      <c r="G174" s="261" t="s">
        <v>129</v>
      </c>
      <c r="H174" s="262">
        <v>1</v>
      </c>
      <c r="I174" s="263"/>
      <c r="J174" s="264">
        <f>ROUND(I174*H174,2)</f>
        <v>0</v>
      </c>
      <c r="K174" s="260" t="s">
        <v>120</v>
      </c>
      <c r="L174" s="265"/>
      <c r="M174" s="266" t="s">
        <v>19</v>
      </c>
      <c r="N174" s="267" t="s">
        <v>45</v>
      </c>
      <c r="O174" s="86"/>
      <c r="P174" s="215">
        <f>O174*H174</f>
        <v>0</v>
      </c>
      <c r="Q174" s="215">
        <v>0.0197</v>
      </c>
      <c r="R174" s="215">
        <f>Q174*H174</f>
        <v>0.0197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171</v>
      </c>
      <c r="AT174" s="217" t="s">
        <v>207</v>
      </c>
      <c r="AU174" s="217" t="s">
        <v>84</v>
      </c>
      <c r="AY174" s="19" t="s">
        <v>114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121</v>
      </c>
      <c r="BM174" s="217" t="s">
        <v>259</v>
      </c>
    </row>
    <row r="175" spans="1:47" s="2" customFormat="1" ht="12">
      <c r="A175" s="40"/>
      <c r="B175" s="41"/>
      <c r="C175" s="42"/>
      <c r="D175" s="219" t="s">
        <v>123</v>
      </c>
      <c r="E175" s="42"/>
      <c r="F175" s="220" t="s">
        <v>258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123</v>
      </c>
      <c r="AU175" s="19" t="s">
        <v>84</v>
      </c>
    </row>
    <row r="176" spans="1:65" s="2" customFormat="1" ht="24.15" customHeight="1">
      <c r="A176" s="40"/>
      <c r="B176" s="41"/>
      <c r="C176" s="206" t="s">
        <v>260</v>
      </c>
      <c r="D176" s="206" t="s">
        <v>116</v>
      </c>
      <c r="E176" s="207" t="s">
        <v>261</v>
      </c>
      <c r="F176" s="208" t="s">
        <v>262</v>
      </c>
      <c r="G176" s="209" t="s">
        <v>129</v>
      </c>
      <c r="H176" s="210">
        <v>1</v>
      </c>
      <c r="I176" s="211"/>
      <c r="J176" s="212">
        <f>ROUND(I176*H176,2)</f>
        <v>0</v>
      </c>
      <c r="K176" s="208" t="s">
        <v>120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0.00429</v>
      </c>
      <c r="R176" s="215">
        <f>Q176*H176</f>
        <v>0.00429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121</v>
      </c>
      <c r="AT176" s="217" t="s">
        <v>116</v>
      </c>
      <c r="AU176" s="217" t="s">
        <v>84</v>
      </c>
      <c r="AY176" s="19" t="s">
        <v>114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121</v>
      </c>
      <c r="BM176" s="217" t="s">
        <v>263</v>
      </c>
    </row>
    <row r="177" spans="1:47" s="2" customFormat="1" ht="12">
      <c r="A177" s="40"/>
      <c r="B177" s="41"/>
      <c r="C177" s="42"/>
      <c r="D177" s="219" t="s">
        <v>123</v>
      </c>
      <c r="E177" s="42"/>
      <c r="F177" s="220" t="s">
        <v>264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123</v>
      </c>
      <c r="AU177" s="19" t="s">
        <v>84</v>
      </c>
    </row>
    <row r="178" spans="1:47" s="2" customFormat="1" ht="12">
      <c r="A178" s="40"/>
      <c r="B178" s="41"/>
      <c r="C178" s="42"/>
      <c r="D178" s="224" t="s">
        <v>125</v>
      </c>
      <c r="E178" s="42"/>
      <c r="F178" s="225" t="s">
        <v>265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125</v>
      </c>
      <c r="AU178" s="19" t="s">
        <v>84</v>
      </c>
    </row>
    <row r="179" spans="1:65" s="2" customFormat="1" ht="33" customHeight="1">
      <c r="A179" s="40"/>
      <c r="B179" s="41"/>
      <c r="C179" s="258" t="s">
        <v>7</v>
      </c>
      <c r="D179" s="258" t="s">
        <v>207</v>
      </c>
      <c r="E179" s="259" t="s">
        <v>266</v>
      </c>
      <c r="F179" s="260" t="s">
        <v>267</v>
      </c>
      <c r="G179" s="261" t="s">
        <v>129</v>
      </c>
      <c r="H179" s="262">
        <v>1</v>
      </c>
      <c r="I179" s="263"/>
      <c r="J179" s="264">
        <f>ROUND(I179*H179,2)</f>
        <v>0</v>
      </c>
      <c r="K179" s="260" t="s">
        <v>120</v>
      </c>
      <c r="L179" s="265"/>
      <c r="M179" s="266" t="s">
        <v>19</v>
      </c>
      <c r="N179" s="267" t="s">
        <v>45</v>
      </c>
      <c r="O179" s="86"/>
      <c r="P179" s="215">
        <f>O179*H179</f>
        <v>0</v>
      </c>
      <c r="Q179" s="215">
        <v>0.043</v>
      </c>
      <c r="R179" s="215">
        <f>Q179*H179</f>
        <v>0.043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171</v>
      </c>
      <c r="AT179" s="217" t="s">
        <v>207</v>
      </c>
      <c r="AU179" s="217" t="s">
        <v>84</v>
      </c>
      <c r="AY179" s="19" t="s">
        <v>114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121</v>
      </c>
      <c r="BM179" s="217" t="s">
        <v>268</v>
      </c>
    </row>
    <row r="180" spans="1:47" s="2" customFormat="1" ht="12">
      <c r="A180" s="40"/>
      <c r="B180" s="41"/>
      <c r="C180" s="42"/>
      <c r="D180" s="219" t="s">
        <v>123</v>
      </c>
      <c r="E180" s="42"/>
      <c r="F180" s="220" t="s">
        <v>267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123</v>
      </c>
      <c r="AU180" s="19" t="s">
        <v>84</v>
      </c>
    </row>
    <row r="181" spans="1:65" s="2" customFormat="1" ht="24.15" customHeight="1">
      <c r="A181" s="40"/>
      <c r="B181" s="41"/>
      <c r="C181" s="206" t="s">
        <v>269</v>
      </c>
      <c r="D181" s="206" t="s">
        <v>116</v>
      </c>
      <c r="E181" s="207" t="s">
        <v>270</v>
      </c>
      <c r="F181" s="208" t="s">
        <v>271</v>
      </c>
      <c r="G181" s="209" t="s">
        <v>129</v>
      </c>
      <c r="H181" s="210">
        <v>2</v>
      </c>
      <c r="I181" s="211"/>
      <c r="J181" s="212">
        <f>ROUND(I181*H181,2)</f>
        <v>0</v>
      </c>
      <c r="K181" s="208" t="s">
        <v>120</v>
      </c>
      <c r="L181" s="46"/>
      <c r="M181" s="213" t="s">
        <v>19</v>
      </c>
      <c r="N181" s="214" t="s">
        <v>45</v>
      </c>
      <c r="O181" s="86"/>
      <c r="P181" s="215">
        <f>O181*H181</f>
        <v>0</v>
      </c>
      <c r="Q181" s="215">
        <v>0.00505</v>
      </c>
      <c r="R181" s="215">
        <f>Q181*H181</f>
        <v>0.0101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121</v>
      </c>
      <c r="AT181" s="217" t="s">
        <v>116</v>
      </c>
      <c r="AU181" s="217" t="s">
        <v>84</v>
      </c>
      <c r="AY181" s="19" t="s">
        <v>114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82</v>
      </c>
      <c r="BK181" s="218">
        <f>ROUND(I181*H181,2)</f>
        <v>0</v>
      </c>
      <c r="BL181" s="19" t="s">
        <v>121</v>
      </c>
      <c r="BM181" s="217" t="s">
        <v>272</v>
      </c>
    </row>
    <row r="182" spans="1:47" s="2" customFormat="1" ht="12">
      <c r="A182" s="40"/>
      <c r="B182" s="41"/>
      <c r="C182" s="42"/>
      <c r="D182" s="219" t="s">
        <v>123</v>
      </c>
      <c r="E182" s="42"/>
      <c r="F182" s="220" t="s">
        <v>273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123</v>
      </c>
      <c r="AU182" s="19" t="s">
        <v>84</v>
      </c>
    </row>
    <row r="183" spans="1:47" s="2" customFormat="1" ht="12">
      <c r="A183" s="40"/>
      <c r="B183" s="41"/>
      <c r="C183" s="42"/>
      <c r="D183" s="224" t="s">
        <v>125</v>
      </c>
      <c r="E183" s="42"/>
      <c r="F183" s="225" t="s">
        <v>274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125</v>
      </c>
      <c r="AU183" s="19" t="s">
        <v>84</v>
      </c>
    </row>
    <row r="184" spans="1:65" s="2" customFormat="1" ht="21.75" customHeight="1">
      <c r="A184" s="40"/>
      <c r="B184" s="41"/>
      <c r="C184" s="258" t="s">
        <v>275</v>
      </c>
      <c r="D184" s="258" t="s">
        <v>207</v>
      </c>
      <c r="E184" s="259" t="s">
        <v>276</v>
      </c>
      <c r="F184" s="260" t="s">
        <v>277</v>
      </c>
      <c r="G184" s="261" t="s">
        <v>129</v>
      </c>
      <c r="H184" s="262">
        <v>2</v>
      </c>
      <c r="I184" s="263"/>
      <c r="J184" s="264">
        <f>ROUND(I184*H184,2)</f>
        <v>0</v>
      </c>
      <c r="K184" s="260" t="s">
        <v>19</v>
      </c>
      <c r="L184" s="265"/>
      <c r="M184" s="266" t="s">
        <v>19</v>
      </c>
      <c r="N184" s="267" t="s">
        <v>45</v>
      </c>
      <c r="O184" s="86"/>
      <c r="P184" s="215">
        <f>O184*H184</f>
        <v>0</v>
      </c>
      <c r="Q184" s="215">
        <v>0.0248</v>
      </c>
      <c r="R184" s="215">
        <f>Q184*H184</f>
        <v>0.0496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171</v>
      </c>
      <c r="AT184" s="217" t="s">
        <v>207</v>
      </c>
      <c r="AU184" s="217" t="s">
        <v>84</v>
      </c>
      <c r="AY184" s="19" t="s">
        <v>114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82</v>
      </c>
      <c r="BK184" s="218">
        <f>ROUND(I184*H184,2)</f>
        <v>0</v>
      </c>
      <c r="BL184" s="19" t="s">
        <v>121</v>
      </c>
      <c r="BM184" s="217" t="s">
        <v>278</v>
      </c>
    </row>
    <row r="185" spans="1:47" s="2" customFormat="1" ht="12">
      <c r="A185" s="40"/>
      <c r="B185" s="41"/>
      <c r="C185" s="42"/>
      <c r="D185" s="219" t="s">
        <v>123</v>
      </c>
      <c r="E185" s="42"/>
      <c r="F185" s="220" t="s">
        <v>277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123</v>
      </c>
      <c r="AU185" s="19" t="s">
        <v>84</v>
      </c>
    </row>
    <row r="186" spans="1:65" s="2" customFormat="1" ht="24.15" customHeight="1">
      <c r="A186" s="40"/>
      <c r="B186" s="41"/>
      <c r="C186" s="206" t="s">
        <v>279</v>
      </c>
      <c r="D186" s="206" t="s">
        <v>116</v>
      </c>
      <c r="E186" s="207" t="s">
        <v>280</v>
      </c>
      <c r="F186" s="208" t="s">
        <v>281</v>
      </c>
      <c r="G186" s="209" t="s">
        <v>246</v>
      </c>
      <c r="H186" s="210">
        <v>18</v>
      </c>
      <c r="I186" s="211"/>
      <c r="J186" s="212">
        <f>ROUND(I186*H186,2)</f>
        <v>0</v>
      </c>
      <c r="K186" s="208" t="s">
        <v>120</v>
      </c>
      <c r="L186" s="46"/>
      <c r="M186" s="213" t="s">
        <v>19</v>
      </c>
      <c r="N186" s="214" t="s">
        <v>45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121</v>
      </c>
      <c r="AT186" s="217" t="s">
        <v>116</v>
      </c>
      <c r="AU186" s="217" t="s">
        <v>84</v>
      </c>
      <c r="AY186" s="19" t="s">
        <v>114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82</v>
      </c>
      <c r="BK186" s="218">
        <f>ROUND(I186*H186,2)</f>
        <v>0</v>
      </c>
      <c r="BL186" s="19" t="s">
        <v>121</v>
      </c>
      <c r="BM186" s="217" t="s">
        <v>282</v>
      </c>
    </row>
    <row r="187" spans="1:47" s="2" customFormat="1" ht="12">
      <c r="A187" s="40"/>
      <c r="B187" s="41"/>
      <c r="C187" s="42"/>
      <c r="D187" s="219" t="s">
        <v>123</v>
      </c>
      <c r="E187" s="42"/>
      <c r="F187" s="220" t="s">
        <v>283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123</v>
      </c>
      <c r="AU187" s="19" t="s">
        <v>84</v>
      </c>
    </row>
    <row r="188" spans="1:47" s="2" customFormat="1" ht="12">
      <c r="A188" s="40"/>
      <c r="B188" s="41"/>
      <c r="C188" s="42"/>
      <c r="D188" s="224" t="s">
        <v>125</v>
      </c>
      <c r="E188" s="42"/>
      <c r="F188" s="225" t="s">
        <v>284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125</v>
      </c>
      <c r="AU188" s="19" t="s">
        <v>84</v>
      </c>
    </row>
    <row r="189" spans="1:65" s="2" customFormat="1" ht="24.15" customHeight="1">
      <c r="A189" s="40"/>
      <c r="B189" s="41"/>
      <c r="C189" s="258" t="s">
        <v>285</v>
      </c>
      <c r="D189" s="258" t="s">
        <v>207</v>
      </c>
      <c r="E189" s="259" t="s">
        <v>286</v>
      </c>
      <c r="F189" s="260" t="s">
        <v>287</v>
      </c>
      <c r="G189" s="261" t="s">
        <v>246</v>
      </c>
      <c r="H189" s="262">
        <v>241</v>
      </c>
      <c r="I189" s="263"/>
      <c r="J189" s="264">
        <f>ROUND(I189*H189,2)</f>
        <v>0</v>
      </c>
      <c r="K189" s="260" t="s">
        <v>19</v>
      </c>
      <c r="L189" s="265"/>
      <c r="M189" s="266" t="s">
        <v>19</v>
      </c>
      <c r="N189" s="267" t="s">
        <v>45</v>
      </c>
      <c r="O189" s="86"/>
      <c r="P189" s="215">
        <f>O189*H189</f>
        <v>0</v>
      </c>
      <c r="Q189" s="215">
        <v>0.00216</v>
      </c>
      <c r="R189" s="215">
        <f>Q189*H189</f>
        <v>0.52056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171</v>
      </c>
      <c r="AT189" s="217" t="s">
        <v>207</v>
      </c>
      <c r="AU189" s="217" t="s">
        <v>84</v>
      </c>
      <c r="AY189" s="19" t="s">
        <v>114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121</v>
      </c>
      <c r="BM189" s="217" t="s">
        <v>288</v>
      </c>
    </row>
    <row r="190" spans="1:47" s="2" customFormat="1" ht="12">
      <c r="A190" s="40"/>
      <c r="B190" s="41"/>
      <c r="C190" s="42"/>
      <c r="D190" s="219" t="s">
        <v>123</v>
      </c>
      <c r="E190" s="42"/>
      <c r="F190" s="220" t="s">
        <v>287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123</v>
      </c>
      <c r="AU190" s="19" t="s">
        <v>84</v>
      </c>
    </row>
    <row r="191" spans="1:65" s="2" customFormat="1" ht="24.15" customHeight="1">
      <c r="A191" s="40"/>
      <c r="B191" s="41"/>
      <c r="C191" s="206" t="s">
        <v>289</v>
      </c>
      <c r="D191" s="206" t="s">
        <v>116</v>
      </c>
      <c r="E191" s="207" t="s">
        <v>290</v>
      </c>
      <c r="F191" s="208" t="s">
        <v>291</v>
      </c>
      <c r="G191" s="209" t="s">
        <v>129</v>
      </c>
      <c r="H191" s="210">
        <v>26</v>
      </c>
      <c r="I191" s="211"/>
      <c r="J191" s="212">
        <f>ROUND(I191*H191,2)</f>
        <v>0</v>
      </c>
      <c r="K191" s="208" t="s">
        <v>120</v>
      </c>
      <c r="L191" s="46"/>
      <c r="M191" s="213" t="s">
        <v>19</v>
      </c>
      <c r="N191" s="214" t="s">
        <v>45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121</v>
      </c>
      <c r="AT191" s="217" t="s">
        <v>116</v>
      </c>
      <c r="AU191" s="217" t="s">
        <v>84</v>
      </c>
      <c r="AY191" s="19" t="s">
        <v>114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82</v>
      </c>
      <c r="BK191" s="218">
        <f>ROUND(I191*H191,2)</f>
        <v>0</v>
      </c>
      <c r="BL191" s="19" t="s">
        <v>121</v>
      </c>
      <c r="BM191" s="217" t="s">
        <v>292</v>
      </c>
    </row>
    <row r="192" spans="1:47" s="2" customFormat="1" ht="12">
      <c r="A192" s="40"/>
      <c r="B192" s="41"/>
      <c r="C192" s="42"/>
      <c r="D192" s="219" t="s">
        <v>123</v>
      </c>
      <c r="E192" s="42"/>
      <c r="F192" s="220" t="s">
        <v>293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123</v>
      </c>
      <c r="AU192" s="19" t="s">
        <v>84</v>
      </c>
    </row>
    <row r="193" spans="1:47" s="2" customFormat="1" ht="12">
      <c r="A193" s="40"/>
      <c r="B193" s="41"/>
      <c r="C193" s="42"/>
      <c r="D193" s="224" t="s">
        <v>125</v>
      </c>
      <c r="E193" s="42"/>
      <c r="F193" s="225" t="s">
        <v>294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125</v>
      </c>
      <c r="AU193" s="19" t="s">
        <v>84</v>
      </c>
    </row>
    <row r="194" spans="1:65" s="2" customFormat="1" ht="16.5" customHeight="1">
      <c r="A194" s="40"/>
      <c r="B194" s="41"/>
      <c r="C194" s="258" t="s">
        <v>295</v>
      </c>
      <c r="D194" s="258" t="s">
        <v>207</v>
      </c>
      <c r="E194" s="259" t="s">
        <v>296</v>
      </c>
      <c r="F194" s="260" t="s">
        <v>297</v>
      </c>
      <c r="G194" s="261" t="s">
        <v>129</v>
      </c>
      <c r="H194" s="262">
        <v>26</v>
      </c>
      <c r="I194" s="263"/>
      <c r="J194" s="264">
        <f>ROUND(I194*H194,2)</f>
        <v>0</v>
      </c>
      <c r="K194" s="260" t="s">
        <v>120</v>
      </c>
      <c r="L194" s="265"/>
      <c r="M194" s="266" t="s">
        <v>19</v>
      </c>
      <c r="N194" s="267" t="s">
        <v>45</v>
      </c>
      <c r="O194" s="86"/>
      <c r="P194" s="215">
        <f>O194*H194</f>
        <v>0</v>
      </c>
      <c r="Q194" s="215">
        <v>0.00072</v>
      </c>
      <c r="R194" s="215">
        <f>Q194*H194</f>
        <v>0.01872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171</v>
      </c>
      <c r="AT194" s="217" t="s">
        <v>207</v>
      </c>
      <c r="AU194" s="217" t="s">
        <v>84</v>
      </c>
      <c r="AY194" s="19" t="s">
        <v>114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121</v>
      </c>
      <c r="BM194" s="217" t="s">
        <v>298</v>
      </c>
    </row>
    <row r="195" spans="1:47" s="2" customFormat="1" ht="12">
      <c r="A195" s="40"/>
      <c r="B195" s="41"/>
      <c r="C195" s="42"/>
      <c r="D195" s="219" t="s">
        <v>123</v>
      </c>
      <c r="E195" s="42"/>
      <c r="F195" s="220" t="s">
        <v>297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123</v>
      </c>
      <c r="AU195" s="19" t="s">
        <v>84</v>
      </c>
    </row>
    <row r="196" spans="1:65" s="2" customFormat="1" ht="33" customHeight="1">
      <c r="A196" s="40"/>
      <c r="B196" s="41"/>
      <c r="C196" s="206" t="s">
        <v>299</v>
      </c>
      <c r="D196" s="206" t="s">
        <v>116</v>
      </c>
      <c r="E196" s="207" t="s">
        <v>300</v>
      </c>
      <c r="F196" s="208" t="s">
        <v>301</v>
      </c>
      <c r="G196" s="209" t="s">
        <v>129</v>
      </c>
      <c r="H196" s="210">
        <v>12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121</v>
      </c>
      <c r="AT196" s="217" t="s">
        <v>116</v>
      </c>
      <c r="AU196" s="217" t="s">
        <v>84</v>
      </c>
      <c r="AY196" s="19" t="s">
        <v>114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121</v>
      </c>
      <c r="BM196" s="217" t="s">
        <v>302</v>
      </c>
    </row>
    <row r="197" spans="1:47" s="2" customFormat="1" ht="12">
      <c r="A197" s="40"/>
      <c r="B197" s="41"/>
      <c r="C197" s="42"/>
      <c r="D197" s="219" t="s">
        <v>123</v>
      </c>
      <c r="E197" s="42"/>
      <c r="F197" s="220" t="s">
        <v>293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123</v>
      </c>
      <c r="AU197" s="19" t="s">
        <v>84</v>
      </c>
    </row>
    <row r="198" spans="1:65" s="2" customFormat="1" ht="16.5" customHeight="1">
      <c r="A198" s="40"/>
      <c r="B198" s="41"/>
      <c r="C198" s="258" t="s">
        <v>303</v>
      </c>
      <c r="D198" s="258" t="s">
        <v>207</v>
      </c>
      <c r="E198" s="259" t="s">
        <v>304</v>
      </c>
      <c r="F198" s="260" t="s">
        <v>305</v>
      </c>
      <c r="G198" s="261" t="s">
        <v>129</v>
      </c>
      <c r="H198" s="262">
        <v>2</v>
      </c>
      <c r="I198" s="263"/>
      <c r="J198" s="264">
        <f>ROUND(I198*H198,2)</f>
        <v>0</v>
      </c>
      <c r="K198" s="260" t="s">
        <v>120</v>
      </c>
      <c r="L198" s="265"/>
      <c r="M198" s="266" t="s">
        <v>19</v>
      </c>
      <c r="N198" s="267" t="s">
        <v>45</v>
      </c>
      <c r="O198" s="86"/>
      <c r="P198" s="215">
        <f>O198*H198</f>
        <v>0</v>
      </c>
      <c r="Q198" s="215">
        <v>0.00121</v>
      </c>
      <c r="R198" s="215">
        <f>Q198*H198</f>
        <v>0.00242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171</v>
      </c>
      <c r="AT198" s="217" t="s">
        <v>207</v>
      </c>
      <c r="AU198" s="217" t="s">
        <v>84</v>
      </c>
      <c r="AY198" s="19" t="s">
        <v>114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121</v>
      </c>
      <c r="BM198" s="217" t="s">
        <v>306</v>
      </c>
    </row>
    <row r="199" spans="1:47" s="2" customFormat="1" ht="12">
      <c r="A199" s="40"/>
      <c r="B199" s="41"/>
      <c r="C199" s="42"/>
      <c r="D199" s="219" t="s">
        <v>123</v>
      </c>
      <c r="E199" s="42"/>
      <c r="F199" s="220" t="s">
        <v>305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123</v>
      </c>
      <c r="AU199" s="19" t="s">
        <v>84</v>
      </c>
    </row>
    <row r="200" spans="1:65" s="2" customFormat="1" ht="21.75" customHeight="1">
      <c r="A200" s="40"/>
      <c r="B200" s="41"/>
      <c r="C200" s="258" t="s">
        <v>307</v>
      </c>
      <c r="D200" s="258" t="s">
        <v>207</v>
      </c>
      <c r="E200" s="259" t="s">
        <v>308</v>
      </c>
      <c r="F200" s="260" t="s">
        <v>309</v>
      </c>
      <c r="G200" s="261" t="s">
        <v>129</v>
      </c>
      <c r="H200" s="262">
        <v>2</v>
      </c>
      <c r="I200" s="263"/>
      <c r="J200" s="264">
        <f>ROUND(I200*H200,2)</f>
        <v>0</v>
      </c>
      <c r="K200" s="260" t="s">
        <v>19</v>
      </c>
      <c r="L200" s="265"/>
      <c r="M200" s="266" t="s">
        <v>19</v>
      </c>
      <c r="N200" s="267" t="s">
        <v>45</v>
      </c>
      <c r="O200" s="86"/>
      <c r="P200" s="215">
        <f>O200*H200</f>
        <v>0</v>
      </c>
      <c r="Q200" s="215">
        <v>0.00039</v>
      </c>
      <c r="R200" s="215">
        <f>Q200*H200</f>
        <v>0.00078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171</v>
      </c>
      <c r="AT200" s="217" t="s">
        <v>207</v>
      </c>
      <c r="AU200" s="217" t="s">
        <v>84</v>
      </c>
      <c r="AY200" s="19" t="s">
        <v>114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121</v>
      </c>
      <c r="BM200" s="217" t="s">
        <v>310</v>
      </c>
    </row>
    <row r="201" spans="1:47" s="2" customFormat="1" ht="12">
      <c r="A201" s="40"/>
      <c r="B201" s="41"/>
      <c r="C201" s="42"/>
      <c r="D201" s="219" t="s">
        <v>123</v>
      </c>
      <c r="E201" s="42"/>
      <c r="F201" s="220" t="s">
        <v>309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123</v>
      </c>
      <c r="AU201" s="19" t="s">
        <v>84</v>
      </c>
    </row>
    <row r="202" spans="1:65" s="2" customFormat="1" ht="16.5" customHeight="1">
      <c r="A202" s="40"/>
      <c r="B202" s="41"/>
      <c r="C202" s="258" t="s">
        <v>311</v>
      </c>
      <c r="D202" s="258" t="s">
        <v>207</v>
      </c>
      <c r="E202" s="259" t="s">
        <v>312</v>
      </c>
      <c r="F202" s="260" t="s">
        <v>313</v>
      </c>
      <c r="G202" s="261" t="s">
        <v>129</v>
      </c>
      <c r="H202" s="262">
        <v>4</v>
      </c>
      <c r="I202" s="263"/>
      <c r="J202" s="264">
        <f>ROUND(I202*H202,2)</f>
        <v>0</v>
      </c>
      <c r="K202" s="260" t="s">
        <v>120</v>
      </c>
      <c r="L202" s="265"/>
      <c r="M202" s="266" t="s">
        <v>19</v>
      </c>
      <c r="N202" s="267" t="s">
        <v>45</v>
      </c>
      <c r="O202" s="86"/>
      <c r="P202" s="215">
        <f>O202*H202</f>
        <v>0</v>
      </c>
      <c r="Q202" s="215">
        <v>0.00072</v>
      </c>
      <c r="R202" s="215">
        <f>Q202*H202</f>
        <v>0.00288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171</v>
      </c>
      <c r="AT202" s="217" t="s">
        <v>207</v>
      </c>
      <c r="AU202" s="217" t="s">
        <v>84</v>
      </c>
      <c r="AY202" s="19" t="s">
        <v>114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121</v>
      </c>
      <c r="BM202" s="217" t="s">
        <v>314</v>
      </c>
    </row>
    <row r="203" spans="1:47" s="2" customFormat="1" ht="12">
      <c r="A203" s="40"/>
      <c r="B203" s="41"/>
      <c r="C203" s="42"/>
      <c r="D203" s="219" t="s">
        <v>123</v>
      </c>
      <c r="E203" s="42"/>
      <c r="F203" s="220" t="s">
        <v>313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123</v>
      </c>
      <c r="AU203" s="19" t="s">
        <v>84</v>
      </c>
    </row>
    <row r="204" spans="1:65" s="2" customFormat="1" ht="24.15" customHeight="1">
      <c r="A204" s="40"/>
      <c r="B204" s="41"/>
      <c r="C204" s="258" t="s">
        <v>315</v>
      </c>
      <c r="D204" s="258" t="s">
        <v>207</v>
      </c>
      <c r="E204" s="259" t="s">
        <v>316</v>
      </c>
      <c r="F204" s="260" t="s">
        <v>317</v>
      </c>
      <c r="G204" s="261" t="s">
        <v>129</v>
      </c>
      <c r="H204" s="262">
        <v>4</v>
      </c>
      <c r="I204" s="263"/>
      <c r="J204" s="264">
        <f>ROUND(I204*H204,2)</f>
        <v>0</v>
      </c>
      <c r="K204" s="260" t="s">
        <v>120</v>
      </c>
      <c r="L204" s="265"/>
      <c r="M204" s="266" t="s">
        <v>19</v>
      </c>
      <c r="N204" s="267" t="s">
        <v>45</v>
      </c>
      <c r="O204" s="86"/>
      <c r="P204" s="215">
        <f>O204*H204</f>
        <v>0</v>
      </c>
      <c r="Q204" s="215">
        <v>0.004</v>
      </c>
      <c r="R204" s="215">
        <f>Q204*H204</f>
        <v>0.016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171</v>
      </c>
      <c r="AT204" s="217" t="s">
        <v>207</v>
      </c>
      <c r="AU204" s="217" t="s">
        <v>84</v>
      </c>
      <c r="AY204" s="19" t="s">
        <v>114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121</v>
      </c>
      <c r="BM204" s="217" t="s">
        <v>318</v>
      </c>
    </row>
    <row r="205" spans="1:47" s="2" customFormat="1" ht="12">
      <c r="A205" s="40"/>
      <c r="B205" s="41"/>
      <c r="C205" s="42"/>
      <c r="D205" s="219" t="s">
        <v>123</v>
      </c>
      <c r="E205" s="42"/>
      <c r="F205" s="220" t="s">
        <v>317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123</v>
      </c>
      <c r="AU205" s="19" t="s">
        <v>84</v>
      </c>
    </row>
    <row r="206" spans="1:65" s="2" customFormat="1" ht="21.75" customHeight="1">
      <c r="A206" s="40"/>
      <c r="B206" s="41"/>
      <c r="C206" s="206" t="s">
        <v>319</v>
      </c>
      <c r="D206" s="206" t="s">
        <v>116</v>
      </c>
      <c r="E206" s="207" t="s">
        <v>320</v>
      </c>
      <c r="F206" s="208" t="s">
        <v>321</v>
      </c>
      <c r="G206" s="209" t="s">
        <v>129</v>
      </c>
      <c r="H206" s="210">
        <v>3</v>
      </c>
      <c r="I206" s="211"/>
      <c r="J206" s="212">
        <f>ROUND(I206*H206,2)</f>
        <v>0</v>
      </c>
      <c r="K206" s="208" t="s">
        <v>120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0.00165</v>
      </c>
      <c r="R206" s="215">
        <f>Q206*H206</f>
        <v>0.0049499999999999995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121</v>
      </c>
      <c r="AT206" s="217" t="s">
        <v>116</v>
      </c>
      <c r="AU206" s="217" t="s">
        <v>84</v>
      </c>
      <c r="AY206" s="19" t="s">
        <v>114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121</v>
      </c>
      <c r="BM206" s="217" t="s">
        <v>322</v>
      </c>
    </row>
    <row r="207" spans="1:47" s="2" customFormat="1" ht="12">
      <c r="A207" s="40"/>
      <c r="B207" s="41"/>
      <c r="C207" s="42"/>
      <c r="D207" s="219" t="s">
        <v>123</v>
      </c>
      <c r="E207" s="42"/>
      <c r="F207" s="220" t="s">
        <v>323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123</v>
      </c>
      <c r="AU207" s="19" t="s">
        <v>84</v>
      </c>
    </row>
    <row r="208" spans="1:47" s="2" customFormat="1" ht="12">
      <c r="A208" s="40"/>
      <c r="B208" s="41"/>
      <c r="C208" s="42"/>
      <c r="D208" s="224" t="s">
        <v>125</v>
      </c>
      <c r="E208" s="42"/>
      <c r="F208" s="225" t="s">
        <v>324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125</v>
      </c>
      <c r="AU208" s="19" t="s">
        <v>84</v>
      </c>
    </row>
    <row r="209" spans="1:65" s="2" customFormat="1" ht="24.15" customHeight="1">
      <c r="A209" s="40"/>
      <c r="B209" s="41"/>
      <c r="C209" s="258" t="s">
        <v>325</v>
      </c>
      <c r="D209" s="258" t="s">
        <v>207</v>
      </c>
      <c r="E209" s="259" t="s">
        <v>326</v>
      </c>
      <c r="F209" s="260" t="s">
        <v>327</v>
      </c>
      <c r="G209" s="261" t="s">
        <v>129</v>
      </c>
      <c r="H209" s="262">
        <v>3</v>
      </c>
      <c r="I209" s="263"/>
      <c r="J209" s="264">
        <f>ROUND(I209*H209,2)</f>
        <v>0</v>
      </c>
      <c r="K209" s="260" t="s">
        <v>120</v>
      </c>
      <c r="L209" s="265"/>
      <c r="M209" s="266" t="s">
        <v>19</v>
      </c>
      <c r="N209" s="267" t="s">
        <v>45</v>
      </c>
      <c r="O209" s="86"/>
      <c r="P209" s="215">
        <f>O209*H209</f>
        <v>0</v>
      </c>
      <c r="Q209" s="215">
        <v>0.023</v>
      </c>
      <c r="R209" s="215">
        <f>Q209*H209</f>
        <v>0.069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171</v>
      </c>
      <c r="AT209" s="217" t="s">
        <v>207</v>
      </c>
      <c r="AU209" s="217" t="s">
        <v>84</v>
      </c>
      <c r="AY209" s="19" t="s">
        <v>114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82</v>
      </c>
      <c r="BK209" s="218">
        <f>ROUND(I209*H209,2)</f>
        <v>0</v>
      </c>
      <c r="BL209" s="19" t="s">
        <v>121</v>
      </c>
      <c r="BM209" s="217" t="s">
        <v>328</v>
      </c>
    </row>
    <row r="210" spans="1:47" s="2" customFormat="1" ht="12">
      <c r="A210" s="40"/>
      <c r="B210" s="41"/>
      <c r="C210" s="42"/>
      <c r="D210" s="219" t="s">
        <v>123</v>
      </c>
      <c r="E210" s="42"/>
      <c r="F210" s="220" t="s">
        <v>327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123</v>
      </c>
      <c r="AU210" s="19" t="s">
        <v>84</v>
      </c>
    </row>
    <row r="211" spans="1:65" s="2" customFormat="1" ht="24.15" customHeight="1">
      <c r="A211" s="40"/>
      <c r="B211" s="41"/>
      <c r="C211" s="258" t="s">
        <v>329</v>
      </c>
      <c r="D211" s="258" t="s">
        <v>207</v>
      </c>
      <c r="E211" s="259" t="s">
        <v>330</v>
      </c>
      <c r="F211" s="260" t="s">
        <v>331</v>
      </c>
      <c r="G211" s="261" t="s">
        <v>129</v>
      </c>
      <c r="H211" s="262">
        <v>3</v>
      </c>
      <c r="I211" s="263"/>
      <c r="J211" s="264">
        <f>ROUND(I211*H211,2)</f>
        <v>0</v>
      </c>
      <c r="K211" s="260" t="s">
        <v>19</v>
      </c>
      <c r="L211" s="265"/>
      <c r="M211" s="266" t="s">
        <v>19</v>
      </c>
      <c r="N211" s="267" t="s">
        <v>45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171</v>
      </c>
      <c r="AT211" s="217" t="s">
        <v>207</v>
      </c>
      <c r="AU211" s="217" t="s">
        <v>84</v>
      </c>
      <c r="AY211" s="19" t="s">
        <v>114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82</v>
      </c>
      <c r="BK211" s="218">
        <f>ROUND(I211*H211,2)</f>
        <v>0</v>
      </c>
      <c r="BL211" s="19" t="s">
        <v>121</v>
      </c>
      <c r="BM211" s="217" t="s">
        <v>332</v>
      </c>
    </row>
    <row r="212" spans="1:47" s="2" customFormat="1" ht="12">
      <c r="A212" s="40"/>
      <c r="B212" s="41"/>
      <c r="C212" s="42"/>
      <c r="D212" s="219" t="s">
        <v>123</v>
      </c>
      <c r="E212" s="42"/>
      <c r="F212" s="220" t="s">
        <v>331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123</v>
      </c>
      <c r="AU212" s="19" t="s">
        <v>84</v>
      </c>
    </row>
    <row r="213" spans="1:65" s="2" customFormat="1" ht="16.5" customHeight="1">
      <c r="A213" s="40"/>
      <c r="B213" s="41"/>
      <c r="C213" s="206" t="s">
        <v>333</v>
      </c>
      <c r="D213" s="206" t="s">
        <v>116</v>
      </c>
      <c r="E213" s="207" t="s">
        <v>334</v>
      </c>
      <c r="F213" s="208" t="s">
        <v>335</v>
      </c>
      <c r="G213" s="209" t="s">
        <v>129</v>
      </c>
      <c r="H213" s="210">
        <v>3</v>
      </c>
      <c r="I213" s="211"/>
      <c r="J213" s="212">
        <f>ROUND(I213*H213,2)</f>
        <v>0</v>
      </c>
      <c r="K213" s="208" t="s">
        <v>120</v>
      </c>
      <c r="L213" s="46"/>
      <c r="M213" s="213" t="s">
        <v>19</v>
      </c>
      <c r="N213" s="214" t="s">
        <v>45</v>
      </c>
      <c r="O213" s="86"/>
      <c r="P213" s="215">
        <f>O213*H213</f>
        <v>0</v>
      </c>
      <c r="Q213" s="215">
        <v>0.04</v>
      </c>
      <c r="R213" s="215">
        <f>Q213*H213</f>
        <v>0.12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121</v>
      </c>
      <c r="AT213" s="217" t="s">
        <v>116</v>
      </c>
      <c r="AU213" s="217" t="s">
        <v>84</v>
      </c>
      <c r="AY213" s="19" t="s">
        <v>114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82</v>
      </c>
      <c r="BK213" s="218">
        <f>ROUND(I213*H213,2)</f>
        <v>0</v>
      </c>
      <c r="BL213" s="19" t="s">
        <v>121</v>
      </c>
      <c r="BM213" s="217" t="s">
        <v>336</v>
      </c>
    </row>
    <row r="214" spans="1:47" s="2" customFormat="1" ht="12">
      <c r="A214" s="40"/>
      <c r="B214" s="41"/>
      <c r="C214" s="42"/>
      <c r="D214" s="219" t="s">
        <v>123</v>
      </c>
      <c r="E214" s="42"/>
      <c r="F214" s="220" t="s">
        <v>335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123</v>
      </c>
      <c r="AU214" s="19" t="s">
        <v>84</v>
      </c>
    </row>
    <row r="215" spans="1:47" s="2" customFormat="1" ht="12">
      <c r="A215" s="40"/>
      <c r="B215" s="41"/>
      <c r="C215" s="42"/>
      <c r="D215" s="224" t="s">
        <v>125</v>
      </c>
      <c r="E215" s="42"/>
      <c r="F215" s="225" t="s">
        <v>337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125</v>
      </c>
      <c r="AU215" s="19" t="s">
        <v>84</v>
      </c>
    </row>
    <row r="216" spans="1:65" s="2" customFormat="1" ht="21.75" customHeight="1">
      <c r="A216" s="40"/>
      <c r="B216" s="41"/>
      <c r="C216" s="258" t="s">
        <v>338</v>
      </c>
      <c r="D216" s="258" t="s">
        <v>207</v>
      </c>
      <c r="E216" s="259" t="s">
        <v>339</v>
      </c>
      <c r="F216" s="260" t="s">
        <v>340</v>
      </c>
      <c r="G216" s="261" t="s">
        <v>129</v>
      </c>
      <c r="H216" s="262">
        <v>3</v>
      </c>
      <c r="I216" s="263"/>
      <c r="J216" s="264">
        <f>ROUND(I216*H216,2)</f>
        <v>0</v>
      </c>
      <c r="K216" s="260" t="s">
        <v>120</v>
      </c>
      <c r="L216" s="265"/>
      <c r="M216" s="266" t="s">
        <v>19</v>
      </c>
      <c r="N216" s="267" t="s">
        <v>45</v>
      </c>
      <c r="O216" s="86"/>
      <c r="P216" s="215">
        <f>O216*H216</f>
        <v>0</v>
      </c>
      <c r="Q216" s="215">
        <v>0.0133</v>
      </c>
      <c r="R216" s="215">
        <f>Q216*H216</f>
        <v>0.0399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171</v>
      </c>
      <c r="AT216" s="217" t="s">
        <v>207</v>
      </c>
      <c r="AU216" s="217" t="s">
        <v>84</v>
      </c>
      <c r="AY216" s="19" t="s">
        <v>114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82</v>
      </c>
      <c r="BK216" s="218">
        <f>ROUND(I216*H216,2)</f>
        <v>0</v>
      </c>
      <c r="BL216" s="19" t="s">
        <v>121</v>
      </c>
      <c r="BM216" s="217" t="s">
        <v>341</v>
      </c>
    </row>
    <row r="217" spans="1:47" s="2" customFormat="1" ht="12">
      <c r="A217" s="40"/>
      <c r="B217" s="41"/>
      <c r="C217" s="42"/>
      <c r="D217" s="219" t="s">
        <v>123</v>
      </c>
      <c r="E217" s="42"/>
      <c r="F217" s="220" t="s">
        <v>342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123</v>
      </c>
      <c r="AU217" s="19" t="s">
        <v>84</v>
      </c>
    </row>
    <row r="218" spans="1:65" s="2" customFormat="1" ht="33" customHeight="1">
      <c r="A218" s="40"/>
      <c r="B218" s="41"/>
      <c r="C218" s="258" t="s">
        <v>343</v>
      </c>
      <c r="D218" s="258" t="s">
        <v>207</v>
      </c>
      <c r="E218" s="259" t="s">
        <v>344</v>
      </c>
      <c r="F218" s="260" t="s">
        <v>345</v>
      </c>
      <c r="G218" s="261" t="s">
        <v>346</v>
      </c>
      <c r="H218" s="262">
        <v>7</v>
      </c>
      <c r="I218" s="263"/>
      <c r="J218" s="264">
        <f>ROUND(I218*H218,2)</f>
        <v>0</v>
      </c>
      <c r="K218" s="260" t="s">
        <v>19</v>
      </c>
      <c r="L218" s="265"/>
      <c r="M218" s="266" t="s">
        <v>19</v>
      </c>
      <c r="N218" s="267" t="s">
        <v>45</v>
      </c>
      <c r="O218" s="86"/>
      <c r="P218" s="215">
        <f>O218*H218</f>
        <v>0</v>
      </c>
      <c r="Q218" s="215">
        <v>0.008</v>
      </c>
      <c r="R218" s="215">
        <f>Q218*H218</f>
        <v>0.056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171</v>
      </c>
      <c r="AT218" s="217" t="s">
        <v>207</v>
      </c>
      <c r="AU218" s="217" t="s">
        <v>84</v>
      </c>
      <c r="AY218" s="19" t="s">
        <v>114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121</v>
      </c>
      <c r="BM218" s="217" t="s">
        <v>347</v>
      </c>
    </row>
    <row r="219" spans="1:47" s="2" customFormat="1" ht="12">
      <c r="A219" s="40"/>
      <c r="B219" s="41"/>
      <c r="C219" s="42"/>
      <c r="D219" s="219" t="s">
        <v>123</v>
      </c>
      <c r="E219" s="42"/>
      <c r="F219" s="220" t="s">
        <v>348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123</v>
      </c>
      <c r="AU219" s="19" t="s">
        <v>84</v>
      </c>
    </row>
    <row r="220" spans="1:65" s="2" customFormat="1" ht="33" customHeight="1">
      <c r="A220" s="40"/>
      <c r="B220" s="41"/>
      <c r="C220" s="258" t="s">
        <v>349</v>
      </c>
      <c r="D220" s="258" t="s">
        <v>207</v>
      </c>
      <c r="E220" s="259" t="s">
        <v>350</v>
      </c>
      <c r="F220" s="260" t="s">
        <v>351</v>
      </c>
      <c r="G220" s="261" t="s">
        <v>346</v>
      </c>
      <c r="H220" s="262">
        <v>2</v>
      </c>
      <c r="I220" s="263"/>
      <c r="J220" s="264">
        <f>ROUND(I220*H220,2)</f>
        <v>0</v>
      </c>
      <c r="K220" s="260" t="s">
        <v>19</v>
      </c>
      <c r="L220" s="265"/>
      <c r="M220" s="266" t="s">
        <v>19</v>
      </c>
      <c r="N220" s="267" t="s">
        <v>45</v>
      </c>
      <c r="O220" s="86"/>
      <c r="P220" s="215">
        <f>O220*H220</f>
        <v>0</v>
      </c>
      <c r="Q220" s="215">
        <v>0.008</v>
      </c>
      <c r="R220" s="215">
        <f>Q220*H220</f>
        <v>0.016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171</v>
      </c>
      <c r="AT220" s="217" t="s">
        <v>207</v>
      </c>
      <c r="AU220" s="217" t="s">
        <v>84</v>
      </c>
      <c r="AY220" s="19" t="s">
        <v>114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121</v>
      </c>
      <c r="BM220" s="217" t="s">
        <v>352</v>
      </c>
    </row>
    <row r="221" spans="1:47" s="2" customFormat="1" ht="12">
      <c r="A221" s="40"/>
      <c r="B221" s="41"/>
      <c r="C221" s="42"/>
      <c r="D221" s="219" t="s">
        <v>123</v>
      </c>
      <c r="E221" s="42"/>
      <c r="F221" s="220" t="s">
        <v>353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123</v>
      </c>
      <c r="AU221" s="19" t="s">
        <v>84</v>
      </c>
    </row>
    <row r="222" spans="1:65" s="2" customFormat="1" ht="21.75" customHeight="1">
      <c r="A222" s="40"/>
      <c r="B222" s="41"/>
      <c r="C222" s="206" t="s">
        <v>354</v>
      </c>
      <c r="D222" s="206" t="s">
        <v>116</v>
      </c>
      <c r="E222" s="207" t="s">
        <v>355</v>
      </c>
      <c r="F222" s="208" t="s">
        <v>356</v>
      </c>
      <c r="G222" s="209" t="s">
        <v>129</v>
      </c>
      <c r="H222" s="210">
        <v>5</v>
      </c>
      <c r="I222" s="211"/>
      <c r="J222" s="212">
        <f>ROUND(I222*H222,2)</f>
        <v>0</v>
      </c>
      <c r="K222" s="208" t="s">
        <v>199</v>
      </c>
      <c r="L222" s="46"/>
      <c r="M222" s="213" t="s">
        <v>19</v>
      </c>
      <c r="N222" s="214" t="s">
        <v>45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357</v>
      </c>
      <c r="AT222" s="217" t="s">
        <v>116</v>
      </c>
      <c r="AU222" s="217" t="s">
        <v>84</v>
      </c>
      <c r="AY222" s="19" t="s">
        <v>114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82</v>
      </c>
      <c r="BK222" s="218">
        <f>ROUND(I222*H222,2)</f>
        <v>0</v>
      </c>
      <c r="BL222" s="19" t="s">
        <v>357</v>
      </c>
      <c r="BM222" s="217" t="s">
        <v>358</v>
      </c>
    </row>
    <row r="223" spans="1:47" s="2" customFormat="1" ht="12">
      <c r="A223" s="40"/>
      <c r="B223" s="41"/>
      <c r="C223" s="42"/>
      <c r="D223" s="219" t="s">
        <v>123</v>
      </c>
      <c r="E223" s="42"/>
      <c r="F223" s="220" t="s">
        <v>359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123</v>
      </c>
      <c r="AU223" s="19" t="s">
        <v>84</v>
      </c>
    </row>
    <row r="224" spans="1:47" s="2" customFormat="1" ht="12">
      <c r="A224" s="40"/>
      <c r="B224" s="41"/>
      <c r="C224" s="42"/>
      <c r="D224" s="224" t="s">
        <v>125</v>
      </c>
      <c r="E224" s="42"/>
      <c r="F224" s="225" t="s">
        <v>360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125</v>
      </c>
      <c r="AU224" s="19" t="s">
        <v>84</v>
      </c>
    </row>
    <row r="225" spans="1:65" s="2" customFormat="1" ht="24.15" customHeight="1">
      <c r="A225" s="40"/>
      <c r="B225" s="41"/>
      <c r="C225" s="258" t="s">
        <v>361</v>
      </c>
      <c r="D225" s="258" t="s">
        <v>207</v>
      </c>
      <c r="E225" s="259" t="s">
        <v>362</v>
      </c>
      <c r="F225" s="260" t="s">
        <v>363</v>
      </c>
      <c r="G225" s="261" t="s">
        <v>129</v>
      </c>
      <c r="H225" s="262">
        <v>5</v>
      </c>
      <c r="I225" s="263"/>
      <c r="J225" s="264">
        <f>ROUND(I225*H225,2)</f>
        <v>0</v>
      </c>
      <c r="K225" s="260" t="s">
        <v>19</v>
      </c>
      <c r="L225" s="265"/>
      <c r="M225" s="266" t="s">
        <v>19</v>
      </c>
      <c r="N225" s="267" t="s">
        <v>45</v>
      </c>
      <c r="O225" s="86"/>
      <c r="P225" s="215">
        <f>O225*H225</f>
        <v>0</v>
      </c>
      <c r="Q225" s="215">
        <v>0.00359</v>
      </c>
      <c r="R225" s="215">
        <f>Q225*H225</f>
        <v>0.01795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364</v>
      </c>
      <c r="AT225" s="217" t="s">
        <v>207</v>
      </c>
      <c r="AU225" s="217" t="s">
        <v>84</v>
      </c>
      <c r="AY225" s="19" t="s">
        <v>114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82</v>
      </c>
      <c r="BK225" s="218">
        <f>ROUND(I225*H225,2)</f>
        <v>0</v>
      </c>
      <c r="BL225" s="19" t="s">
        <v>357</v>
      </c>
      <c r="BM225" s="217" t="s">
        <v>365</v>
      </c>
    </row>
    <row r="226" spans="1:47" s="2" customFormat="1" ht="12">
      <c r="A226" s="40"/>
      <c r="B226" s="41"/>
      <c r="C226" s="42"/>
      <c r="D226" s="219" t="s">
        <v>123</v>
      </c>
      <c r="E226" s="42"/>
      <c r="F226" s="220" t="s">
        <v>366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123</v>
      </c>
      <c r="AU226" s="19" t="s">
        <v>84</v>
      </c>
    </row>
    <row r="227" spans="1:65" s="2" customFormat="1" ht="16.5" customHeight="1">
      <c r="A227" s="40"/>
      <c r="B227" s="41"/>
      <c r="C227" s="206" t="s">
        <v>367</v>
      </c>
      <c r="D227" s="206" t="s">
        <v>116</v>
      </c>
      <c r="E227" s="207" t="s">
        <v>368</v>
      </c>
      <c r="F227" s="208" t="s">
        <v>369</v>
      </c>
      <c r="G227" s="209" t="s">
        <v>246</v>
      </c>
      <c r="H227" s="210">
        <v>245</v>
      </c>
      <c r="I227" s="211"/>
      <c r="J227" s="212">
        <f>ROUND(I227*H227,2)</f>
        <v>0</v>
      </c>
      <c r="K227" s="208" t="s">
        <v>120</v>
      </c>
      <c r="L227" s="46"/>
      <c r="M227" s="213" t="s">
        <v>19</v>
      </c>
      <c r="N227" s="214" t="s">
        <v>45</v>
      </c>
      <c r="O227" s="86"/>
      <c r="P227" s="215">
        <f>O227*H227</f>
        <v>0</v>
      </c>
      <c r="Q227" s="215">
        <v>0.00019</v>
      </c>
      <c r="R227" s="215">
        <f>Q227*H227</f>
        <v>0.04655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121</v>
      </c>
      <c r="AT227" s="217" t="s">
        <v>116</v>
      </c>
      <c r="AU227" s="217" t="s">
        <v>84</v>
      </c>
      <c r="AY227" s="19" t="s">
        <v>114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82</v>
      </c>
      <c r="BK227" s="218">
        <f>ROUND(I227*H227,2)</f>
        <v>0</v>
      </c>
      <c r="BL227" s="19" t="s">
        <v>121</v>
      </c>
      <c r="BM227" s="217" t="s">
        <v>370</v>
      </c>
    </row>
    <row r="228" spans="1:47" s="2" customFormat="1" ht="12">
      <c r="A228" s="40"/>
      <c r="B228" s="41"/>
      <c r="C228" s="42"/>
      <c r="D228" s="219" t="s">
        <v>123</v>
      </c>
      <c r="E228" s="42"/>
      <c r="F228" s="220" t="s">
        <v>371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123</v>
      </c>
      <c r="AU228" s="19" t="s">
        <v>84</v>
      </c>
    </row>
    <row r="229" spans="1:47" s="2" customFormat="1" ht="12">
      <c r="A229" s="40"/>
      <c r="B229" s="41"/>
      <c r="C229" s="42"/>
      <c r="D229" s="224" t="s">
        <v>125</v>
      </c>
      <c r="E229" s="42"/>
      <c r="F229" s="225" t="s">
        <v>372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125</v>
      </c>
      <c r="AU229" s="19" t="s">
        <v>84</v>
      </c>
    </row>
    <row r="230" spans="1:65" s="2" customFormat="1" ht="24.15" customHeight="1">
      <c r="A230" s="40"/>
      <c r="B230" s="41"/>
      <c r="C230" s="206" t="s">
        <v>373</v>
      </c>
      <c r="D230" s="206" t="s">
        <v>116</v>
      </c>
      <c r="E230" s="207" t="s">
        <v>374</v>
      </c>
      <c r="F230" s="208" t="s">
        <v>375</v>
      </c>
      <c r="G230" s="209" t="s">
        <v>246</v>
      </c>
      <c r="H230" s="210">
        <v>241</v>
      </c>
      <c r="I230" s="211"/>
      <c r="J230" s="212">
        <f>ROUND(I230*H230,2)</f>
        <v>0</v>
      </c>
      <c r="K230" s="208" t="s">
        <v>376</v>
      </c>
      <c r="L230" s="46"/>
      <c r="M230" s="213" t="s">
        <v>19</v>
      </c>
      <c r="N230" s="214" t="s">
        <v>45</v>
      </c>
      <c r="O230" s="86"/>
      <c r="P230" s="215">
        <f>O230*H230</f>
        <v>0</v>
      </c>
      <c r="Q230" s="215">
        <v>7E-05</v>
      </c>
      <c r="R230" s="215">
        <f>Q230*H230</f>
        <v>0.01687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121</v>
      </c>
      <c r="AT230" s="217" t="s">
        <v>116</v>
      </c>
      <c r="AU230" s="217" t="s">
        <v>84</v>
      </c>
      <c r="AY230" s="19" t="s">
        <v>114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82</v>
      </c>
      <c r="BK230" s="218">
        <f>ROUND(I230*H230,2)</f>
        <v>0</v>
      </c>
      <c r="BL230" s="19" t="s">
        <v>121</v>
      </c>
      <c r="BM230" s="217" t="s">
        <v>377</v>
      </c>
    </row>
    <row r="231" spans="1:47" s="2" customFormat="1" ht="12">
      <c r="A231" s="40"/>
      <c r="B231" s="41"/>
      <c r="C231" s="42"/>
      <c r="D231" s="219" t="s">
        <v>123</v>
      </c>
      <c r="E231" s="42"/>
      <c r="F231" s="220" t="s">
        <v>378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123</v>
      </c>
      <c r="AU231" s="19" t="s">
        <v>84</v>
      </c>
    </row>
    <row r="232" spans="1:65" s="2" customFormat="1" ht="21.75" customHeight="1">
      <c r="A232" s="40"/>
      <c r="B232" s="41"/>
      <c r="C232" s="206" t="s">
        <v>379</v>
      </c>
      <c r="D232" s="206" t="s">
        <v>116</v>
      </c>
      <c r="E232" s="207" t="s">
        <v>380</v>
      </c>
      <c r="F232" s="208" t="s">
        <v>381</v>
      </c>
      <c r="G232" s="209" t="s">
        <v>246</v>
      </c>
      <c r="H232" s="210">
        <v>241</v>
      </c>
      <c r="I232" s="211"/>
      <c r="J232" s="212">
        <f>ROUND(I232*H232,2)</f>
        <v>0</v>
      </c>
      <c r="K232" s="208" t="s">
        <v>120</v>
      </c>
      <c r="L232" s="46"/>
      <c r="M232" s="213" t="s">
        <v>19</v>
      </c>
      <c r="N232" s="214" t="s">
        <v>45</v>
      </c>
      <c r="O232" s="86"/>
      <c r="P232" s="215">
        <f>O232*H232</f>
        <v>0</v>
      </c>
      <c r="Q232" s="215">
        <v>1E-05</v>
      </c>
      <c r="R232" s="215">
        <f>Q232*H232</f>
        <v>0.0024100000000000002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238</v>
      </c>
      <c r="AT232" s="217" t="s">
        <v>116</v>
      </c>
      <c r="AU232" s="217" t="s">
        <v>84</v>
      </c>
      <c r="AY232" s="19" t="s">
        <v>114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82</v>
      </c>
      <c r="BK232" s="218">
        <f>ROUND(I232*H232,2)</f>
        <v>0</v>
      </c>
      <c r="BL232" s="19" t="s">
        <v>238</v>
      </c>
      <c r="BM232" s="217" t="s">
        <v>382</v>
      </c>
    </row>
    <row r="233" spans="1:47" s="2" customFormat="1" ht="12">
      <c r="A233" s="40"/>
      <c r="B233" s="41"/>
      <c r="C233" s="42"/>
      <c r="D233" s="219" t="s">
        <v>123</v>
      </c>
      <c r="E233" s="42"/>
      <c r="F233" s="220" t="s">
        <v>383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123</v>
      </c>
      <c r="AU233" s="19" t="s">
        <v>84</v>
      </c>
    </row>
    <row r="234" spans="1:47" s="2" customFormat="1" ht="12">
      <c r="A234" s="40"/>
      <c r="B234" s="41"/>
      <c r="C234" s="42"/>
      <c r="D234" s="224" t="s">
        <v>125</v>
      </c>
      <c r="E234" s="42"/>
      <c r="F234" s="225" t="s">
        <v>384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125</v>
      </c>
      <c r="AU234" s="19" t="s">
        <v>84</v>
      </c>
    </row>
    <row r="235" spans="1:65" s="2" customFormat="1" ht="21.75" customHeight="1">
      <c r="A235" s="40"/>
      <c r="B235" s="41"/>
      <c r="C235" s="206" t="s">
        <v>385</v>
      </c>
      <c r="D235" s="206" t="s">
        <v>116</v>
      </c>
      <c r="E235" s="207" t="s">
        <v>386</v>
      </c>
      <c r="F235" s="208" t="s">
        <v>387</v>
      </c>
      <c r="G235" s="209" t="s">
        <v>246</v>
      </c>
      <c r="H235" s="210">
        <v>241</v>
      </c>
      <c r="I235" s="211"/>
      <c r="J235" s="212">
        <f>ROUND(I235*H235,2)</f>
        <v>0</v>
      </c>
      <c r="K235" s="208" t="s">
        <v>120</v>
      </c>
      <c r="L235" s="46"/>
      <c r="M235" s="213" t="s">
        <v>19</v>
      </c>
      <c r="N235" s="214" t="s">
        <v>45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121</v>
      </c>
      <c r="AT235" s="217" t="s">
        <v>116</v>
      </c>
      <c r="AU235" s="217" t="s">
        <v>84</v>
      </c>
      <c r="AY235" s="19" t="s">
        <v>114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82</v>
      </c>
      <c r="BK235" s="218">
        <f>ROUND(I235*H235,2)</f>
        <v>0</v>
      </c>
      <c r="BL235" s="19" t="s">
        <v>121</v>
      </c>
      <c r="BM235" s="217" t="s">
        <v>388</v>
      </c>
    </row>
    <row r="236" spans="1:47" s="2" customFormat="1" ht="12">
      <c r="A236" s="40"/>
      <c r="B236" s="41"/>
      <c r="C236" s="42"/>
      <c r="D236" s="219" t="s">
        <v>123</v>
      </c>
      <c r="E236" s="42"/>
      <c r="F236" s="220" t="s">
        <v>389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123</v>
      </c>
      <c r="AU236" s="19" t="s">
        <v>84</v>
      </c>
    </row>
    <row r="237" spans="1:47" s="2" customFormat="1" ht="12">
      <c r="A237" s="40"/>
      <c r="B237" s="41"/>
      <c r="C237" s="42"/>
      <c r="D237" s="224" t="s">
        <v>125</v>
      </c>
      <c r="E237" s="42"/>
      <c r="F237" s="225" t="s">
        <v>390</v>
      </c>
      <c r="G237" s="42"/>
      <c r="H237" s="42"/>
      <c r="I237" s="221"/>
      <c r="J237" s="42"/>
      <c r="K237" s="42"/>
      <c r="L237" s="46"/>
      <c r="M237" s="268"/>
      <c r="N237" s="269"/>
      <c r="O237" s="270"/>
      <c r="P237" s="270"/>
      <c r="Q237" s="270"/>
      <c r="R237" s="270"/>
      <c r="S237" s="270"/>
      <c r="T237" s="271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125</v>
      </c>
      <c r="AU237" s="19" t="s">
        <v>84</v>
      </c>
    </row>
    <row r="238" spans="1:31" s="2" customFormat="1" ht="6.95" customHeight="1">
      <c r="A238" s="40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46"/>
      <c r="M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</row>
  </sheetData>
  <sheetProtection password="CC35" sheet="1" objects="1" scenarios="1" formatColumns="0" formatRows="0" autoFilter="0"/>
  <autoFilter ref="C82:K23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111212211"/>
    <hyperlink ref="F91" r:id="rId2" display="https://podminky.urs.cz/item/CS_URS_2023_02/112101101"/>
    <hyperlink ref="F94" r:id="rId3" display="https://podminky.urs.cz/item/CS_URS_2023_02/112155115"/>
    <hyperlink ref="F97" r:id="rId4" display="https://podminky.urs.cz/item/CS_URS_2023_02/112155311"/>
    <hyperlink ref="F100" r:id="rId5" display="https://podminky.urs.cz/item/CS_URS_2023_02/112251101"/>
    <hyperlink ref="F103" r:id="rId6" display="https://podminky.urs.cz/item/CS_URS_2023_02/121151103"/>
    <hyperlink ref="F111" r:id="rId7" display="https://podminky.urs.cz/item/CS_URS_2023_02/122702119"/>
    <hyperlink ref="F119" r:id="rId8" display="https://podminky.urs.cz/item/CS_URS_2023_02/132251252"/>
    <hyperlink ref="F124" r:id="rId9" display="https://podminky.urs.cz/item/CS_URS_2023_02/132351252"/>
    <hyperlink ref="F138" r:id="rId10" display="https://podminky.urs.cz/item/CS_URS_2021_01/175151101"/>
    <hyperlink ref="F151" r:id="rId11" display="https://podminky.urs.cz/item/CS_URS_2023_02/181351003"/>
    <hyperlink ref="F167" r:id="rId12" display="https://podminky.urs.cz/item/CS_URS_2023_02/850355121"/>
    <hyperlink ref="F170" r:id="rId13" display="https://podminky.urs.cz/item/CS_URS_2023_02/141721252"/>
    <hyperlink ref="F173" r:id="rId14" display="https://podminky.urs.cz/item/CS_URS_2023_02/857264922"/>
    <hyperlink ref="F178" r:id="rId15" display="https://podminky.urs.cz/item/CS_URS_2023_02/857354122"/>
    <hyperlink ref="F183" r:id="rId16" display="https://podminky.urs.cz/item/CS_URS_2023_02/857362122"/>
    <hyperlink ref="F188" r:id="rId17" display="https://podminky.urs.cz/item/CS_URS_2023_02/871251221"/>
    <hyperlink ref="F193" r:id="rId18" display="https://podminky.urs.cz/item/CS_URS_2023_02/877265201"/>
    <hyperlink ref="F208" r:id="rId19" display="https://podminky.urs.cz/item/CS_URS_2023_02/891261112"/>
    <hyperlink ref="F215" r:id="rId20" display="https://podminky.urs.cz/item/CS_URS_2023_02/899401112"/>
    <hyperlink ref="F224" r:id="rId21" display="https://podminky.urs.cz/item/CS_URS_2021_01/230220011"/>
    <hyperlink ref="F229" r:id="rId22" display="https://podminky.urs.cz/item/CS_URS_2023_02/899721111"/>
    <hyperlink ref="F234" r:id="rId23" display="https://podminky.urs.cz/item/CS_URS_2023_02/722290237"/>
    <hyperlink ref="F237" r:id="rId24" display="https://podminky.urs.cz/item/CS_URS_2023_02/89227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Novostavba výjezdové základny ZZS PK Rokycany - vodovod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18. 12. 2023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ROUND((SUM(BE83:BE95)),2)</f>
        <v>0</v>
      </c>
      <c r="G33" s="40"/>
      <c r="H33" s="40"/>
      <c r="I33" s="150">
        <v>0.21</v>
      </c>
      <c r="J33" s="149">
        <f>ROUND(((SUM(BE83:BE95))*I33),2)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ROUND((SUM(BF83:BF95)),2)</f>
        <v>0</v>
      </c>
      <c r="G34" s="40"/>
      <c r="H34" s="40"/>
      <c r="I34" s="150">
        <v>0.15</v>
      </c>
      <c r="J34" s="149">
        <f>ROUND(((SUM(BF83:BF95))*I34),2)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ROUND((SUM(BG83:BG95)),2)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ROUND((SUM(BH83:BH95)),2)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ROUND((SUM(BI83:BI95)),2)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Novostavba výjezdové základny ZZS PK Rokycany - vodovod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2023-023.2 -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Rokycany</v>
      </c>
      <c r="G52" s="42"/>
      <c r="H52" s="42"/>
      <c r="I52" s="34" t="s">
        <v>23</v>
      </c>
      <c r="J52" s="74" t="str">
        <f>IF(J12="","",J12)</f>
        <v>18. 12. 2023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ZZS PK, Klatovská 2960/200i, Plzeň</v>
      </c>
      <c r="G54" s="42"/>
      <c r="H54" s="42"/>
      <c r="I54" s="34" t="s">
        <v>32</v>
      </c>
      <c r="J54" s="38" t="str">
        <f>E21</f>
        <v>Vodohospodářská společnost Rokycany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Vodohospodářská společnost Rokycany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392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393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394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395</v>
      </c>
      <c r="E63" s="176"/>
      <c r="F63" s="176"/>
      <c r="G63" s="176"/>
      <c r="H63" s="176"/>
      <c r="I63" s="176"/>
      <c r="J63" s="177">
        <f>J93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99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Novostavba výjezdové základny ZZS PK Rokycany - vodovod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89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2023-023.2 -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Rokycany</v>
      </c>
      <c r="G77" s="42"/>
      <c r="H77" s="42"/>
      <c r="I77" s="34" t="s">
        <v>23</v>
      </c>
      <c r="J77" s="74" t="str">
        <f>IF(J12="","",J12)</f>
        <v>18. 12. 2023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>ZZS PK, Klatovská 2960/200i, Plzeň</v>
      </c>
      <c r="G79" s="42"/>
      <c r="H79" s="42"/>
      <c r="I79" s="34" t="s">
        <v>32</v>
      </c>
      <c r="J79" s="38" t="str">
        <f>E21</f>
        <v>Vodohospodářská společnost Rokycany s.r.o.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37</v>
      </c>
      <c r="J80" s="38" t="str">
        <f>E24</f>
        <v>Vodohospodářská společnost Rokycany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100</v>
      </c>
      <c r="D82" s="182" t="s">
        <v>59</v>
      </c>
      <c r="E82" s="182" t="s">
        <v>55</v>
      </c>
      <c r="F82" s="182" t="s">
        <v>56</v>
      </c>
      <c r="G82" s="182" t="s">
        <v>101</v>
      </c>
      <c r="H82" s="182" t="s">
        <v>102</v>
      </c>
      <c r="I82" s="182" t="s">
        <v>103</v>
      </c>
      <c r="J82" s="182" t="s">
        <v>93</v>
      </c>
      <c r="K82" s="183" t="s">
        <v>104</v>
      </c>
      <c r="L82" s="184"/>
      <c r="M82" s="94" t="s">
        <v>19</v>
      </c>
      <c r="N82" s="95" t="s">
        <v>44</v>
      </c>
      <c r="O82" s="95" t="s">
        <v>105</v>
      </c>
      <c r="P82" s="95" t="s">
        <v>106</v>
      </c>
      <c r="Q82" s="95" t="s">
        <v>107</v>
      </c>
      <c r="R82" s="95" t="s">
        <v>108</v>
      </c>
      <c r="S82" s="95" t="s">
        <v>109</v>
      </c>
      <c r="T82" s="96" t="s">
        <v>110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111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73</v>
      </c>
      <c r="AU83" s="19" t="s">
        <v>94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73</v>
      </c>
      <c r="E84" s="193" t="s">
        <v>86</v>
      </c>
      <c r="F84" s="193" t="s">
        <v>396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P85+P90+P93</f>
        <v>0</v>
      </c>
      <c r="Q84" s="198"/>
      <c r="R84" s="199">
        <f>R85+R90+R93</f>
        <v>0</v>
      </c>
      <c r="S84" s="198"/>
      <c r="T84" s="200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144</v>
      </c>
      <c r="AT84" s="202" t="s">
        <v>73</v>
      </c>
      <c r="AU84" s="202" t="s">
        <v>74</v>
      </c>
      <c r="AY84" s="201" t="s">
        <v>114</v>
      </c>
      <c r="BK84" s="203">
        <f>BK85+BK90+BK93</f>
        <v>0</v>
      </c>
    </row>
    <row r="85" spans="1:63" s="12" customFormat="1" ht="22.8" customHeight="1">
      <c r="A85" s="12"/>
      <c r="B85" s="190"/>
      <c r="C85" s="191"/>
      <c r="D85" s="192" t="s">
        <v>73</v>
      </c>
      <c r="E85" s="204" t="s">
        <v>397</v>
      </c>
      <c r="F85" s="204" t="s">
        <v>398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SUM(P86:P89)</f>
        <v>0</v>
      </c>
      <c r="Q85" s="198"/>
      <c r="R85" s="199">
        <f>SUM(R86:R89)</f>
        <v>0</v>
      </c>
      <c r="S85" s="198"/>
      <c r="T85" s="200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144</v>
      </c>
      <c r="AT85" s="202" t="s">
        <v>73</v>
      </c>
      <c r="AU85" s="202" t="s">
        <v>82</v>
      </c>
      <c r="AY85" s="201" t="s">
        <v>114</v>
      </c>
      <c r="BK85" s="203">
        <f>SUM(BK86:BK89)</f>
        <v>0</v>
      </c>
    </row>
    <row r="86" spans="1:65" s="2" customFormat="1" ht="16.5" customHeight="1">
      <c r="A86" s="40"/>
      <c r="B86" s="41"/>
      <c r="C86" s="206" t="s">
        <v>82</v>
      </c>
      <c r="D86" s="206" t="s">
        <v>116</v>
      </c>
      <c r="E86" s="207" t="s">
        <v>399</v>
      </c>
      <c r="F86" s="208" t="s">
        <v>400</v>
      </c>
      <c r="G86" s="209" t="s">
        <v>401</v>
      </c>
      <c r="H86" s="210">
        <v>1</v>
      </c>
      <c r="I86" s="211"/>
      <c r="J86" s="212">
        <f>ROUND(I86*H86,2)</f>
        <v>0</v>
      </c>
      <c r="K86" s="208" t="s">
        <v>232</v>
      </c>
      <c r="L86" s="46"/>
      <c r="M86" s="213" t="s">
        <v>19</v>
      </c>
      <c r="N86" s="214" t="s">
        <v>45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402</v>
      </c>
      <c r="AT86" s="217" t="s">
        <v>116</v>
      </c>
      <c r="AU86" s="217" t="s">
        <v>84</v>
      </c>
      <c r="AY86" s="19" t="s">
        <v>114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82</v>
      </c>
      <c r="BK86" s="218">
        <f>ROUND(I86*H86,2)</f>
        <v>0</v>
      </c>
      <c r="BL86" s="19" t="s">
        <v>402</v>
      </c>
      <c r="BM86" s="217" t="s">
        <v>403</v>
      </c>
    </row>
    <row r="87" spans="1:47" s="2" customFormat="1" ht="12">
      <c r="A87" s="40"/>
      <c r="B87" s="41"/>
      <c r="C87" s="42"/>
      <c r="D87" s="219" t="s">
        <v>123</v>
      </c>
      <c r="E87" s="42"/>
      <c r="F87" s="220" t="s">
        <v>400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123</v>
      </c>
      <c r="AU87" s="19" t="s">
        <v>84</v>
      </c>
    </row>
    <row r="88" spans="1:65" s="2" customFormat="1" ht="16.5" customHeight="1">
      <c r="A88" s="40"/>
      <c r="B88" s="41"/>
      <c r="C88" s="206" t="s">
        <v>84</v>
      </c>
      <c r="D88" s="206" t="s">
        <v>116</v>
      </c>
      <c r="E88" s="207" t="s">
        <v>404</v>
      </c>
      <c r="F88" s="208" t="s">
        <v>405</v>
      </c>
      <c r="G88" s="209" t="s">
        <v>401</v>
      </c>
      <c r="H88" s="210">
        <v>1</v>
      </c>
      <c r="I88" s="211"/>
      <c r="J88" s="212">
        <f>ROUND(I88*H88,2)</f>
        <v>0</v>
      </c>
      <c r="K88" s="208" t="s">
        <v>232</v>
      </c>
      <c r="L88" s="46"/>
      <c r="M88" s="213" t="s">
        <v>19</v>
      </c>
      <c r="N88" s="214" t="s">
        <v>45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402</v>
      </c>
      <c r="AT88" s="217" t="s">
        <v>116</v>
      </c>
      <c r="AU88" s="217" t="s">
        <v>84</v>
      </c>
      <c r="AY88" s="19" t="s">
        <v>114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82</v>
      </c>
      <c r="BK88" s="218">
        <f>ROUND(I88*H88,2)</f>
        <v>0</v>
      </c>
      <c r="BL88" s="19" t="s">
        <v>402</v>
      </c>
      <c r="BM88" s="217" t="s">
        <v>406</v>
      </c>
    </row>
    <row r="89" spans="1:47" s="2" customFormat="1" ht="12">
      <c r="A89" s="40"/>
      <c r="B89" s="41"/>
      <c r="C89" s="42"/>
      <c r="D89" s="219" t="s">
        <v>123</v>
      </c>
      <c r="E89" s="42"/>
      <c r="F89" s="220" t="s">
        <v>405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123</v>
      </c>
      <c r="AU89" s="19" t="s">
        <v>84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407</v>
      </c>
      <c r="F90" s="204" t="s">
        <v>408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SUM(P91:P92)</f>
        <v>0</v>
      </c>
      <c r="Q90" s="198"/>
      <c r="R90" s="199">
        <f>SUM(R91:R92)</f>
        <v>0</v>
      </c>
      <c r="S90" s="198"/>
      <c r="T90" s="20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144</v>
      </c>
      <c r="AT90" s="202" t="s">
        <v>73</v>
      </c>
      <c r="AU90" s="202" t="s">
        <v>82</v>
      </c>
      <c r="AY90" s="201" t="s">
        <v>114</v>
      </c>
      <c r="BK90" s="203">
        <f>SUM(BK91:BK92)</f>
        <v>0</v>
      </c>
    </row>
    <row r="91" spans="1:65" s="2" customFormat="1" ht="16.5" customHeight="1">
      <c r="A91" s="40"/>
      <c r="B91" s="41"/>
      <c r="C91" s="206" t="s">
        <v>133</v>
      </c>
      <c r="D91" s="206" t="s">
        <v>116</v>
      </c>
      <c r="E91" s="207" t="s">
        <v>409</v>
      </c>
      <c r="F91" s="208" t="s">
        <v>408</v>
      </c>
      <c r="G91" s="209" t="s">
        <v>401</v>
      </c>
      <c r="H91" s="210">
        <v>1</v>
      </c>
      <c r="I91" s="211"/>
      <c r="J91" s="212">
        <f>ROUND(I91*H91,2)</f>
        <v>0</v>
      </c>
      <c r="K91" s="208" t="s">
        <v>232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402</v>
      </c>
      <c r="AT91" s="217" t="s">
        <v>116</v>
      </c>
      <c r="AU91" s="217" t="s">
        <v>84</v>
      </c>
      <c r="AY91" s="19" t="s">
        <v>114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402</v>
      </c>
      <c r="BM91" s="217" t="s">
        <v>410</v>
      </c>
    </row>
    <row r="92" spans="1:47" s="2" customFormat="1" ht="12">
      <c r="A92" s="40"/>
      <c r="B92" s="41"/>
      <c r="C92" s="42"/>
      <c r="D92" s="219" t="s">
        <v>123</v>
      </c>
      <c r="E92" s="42"/>
      <c r="F92" s="220" t="s">
        <v>408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123</v>
      </c>
      <c r="AU92" s="19" t="s">
        <v>84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411</v>
      </c>
      <c r="F93" s="204" t="s">
        <v>412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SUM(P94:P95)</f>
        <v>0</v>
      </c>
      <c r="Q93" s="198"/>
      <c r="R93" s="199">
        <f>SUM(R94:R95)</f>
        <v>0</v>
      </c>
      <c r="S93" s="198"/>
      <c r="T93" s="200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144</v>
      </c>
      <c r="AT93" s="202" t="s">
        <v>73</v>
      </c>
      <c r="AU93" s="202" t="s">
        <v>82</v>
      </c>
      <c r="AY93" s="201" t="s">
        <v>114</v>
      </c>
      <c r="BK93" s="203">
        <f>SUM(BK94:BK95)</f>
        <v>0</v>
      </c>
    </row>
    <row r="94" spans="1:65" s="2" customFormat="1" ht="16.5" customHeight="1">
      <c r="A94" s="40"/>
      <c r="B94" s="41"/>
      <c r="C94" s="206" t="s">
        <v>121</v>
      </c>
      <c r="D94" s="206" t="s">
        <v>116</v>
      </c>
      <c r="E94" s="207" t="s">
        <v>413</v>
      </c>
      <c r="F94" s="208" t="s">
        <v>414</v>
      </c>
      <c r="G94" s="209" t="s">
        <v>401</v>
      </c>
      <c r="H94" s="210">
        <v>1</v>
      </c>
      <c r="I94" s="211"/>
      <c r="J94" s="212">
        <f>ROUND(I94*H94,2)</f>
        <v>0</v>
      </c>
      <c r="K94" s="208" t="s">
        <v>232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402</v>
      </c>
      <c r="AT94" s="217" t="s">
        <v>116</v>
      </c>
      <c r="AU94" s="217" t="s">
        <v>84</v>
      </c>
      <c r="AY94" s="19" t="s">
        <v>114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402</v>
      </c>
      <c r="BM94" s="217" t="s">
        <v>415</v>
      </c>
    </row>
    <row r="95" spans="1:47" s="2" customFormat="1" ht="12">
      <c r="A95" s="40"/>
      <c r="B95" s="41"/>
      <c r="C95" s="42"/>
      <c r="D95" s="219" t="s">
        <v>123</v>
      </c>
      <c r="E95" s="42"/>
      <c r="F95" s="220" t="s">
        <v>416</v>
      </c>
      <c r="G95" s="42"/>
      <c r="H95" s="42"/>
      <c r="I95" s="221"/>
      <c r="J95" s="42"/>
      <c r="K95" s="42"/>
      <c r="L95" s="46"/>
      <c r="M95" s="268"/>
      <c r="N95" s="269"/>
      <c r="O95" s="270"/>
      <c r="P95" s="270"/>
      <c r="Q95" s="270"/>
      <c r="R95" s="270"/>
      <c r="S95" s="270"/>
      <c r="T95" s="271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123</v>
      </c>
      <c r="AU95" s="19" t="s">
        <v>84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417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418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419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420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421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422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423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424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425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426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427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81</v>
      </c>
      <c r="F18" s="283" t="s">
        <v>428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429</v>
      </c>
      <c r="F19" s="283" t="s">
        <v>430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431</v>
      </c>
      <c r="F20" s="283" t="s">
        <v>432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433</v>
      </c>
      <c r="F21" s="283" t="s">
        <v>434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435</v>
      </c>
      <c r="F22" s="283" t="s">
        <v>436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437</v>
      </c>
      <c r="F23" s="283" t="s">
        <v>438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439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440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441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442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443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444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445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446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447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100</v>
      </c>
      <c r="F36" s="283"/>
      <c r="G36" s="283" t="s">
        <v>448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449</v>
      </c>
      <c r="F37" s="283"/>
      <c r="G37" s="283" t="s">
        <v>450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55</v>
      </c>
      <c r="F38" s="283"/>
      <c r="G38" s="283" t="s">
        <v>451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56</v>
      </c>
      <c r="F39" s="283"/>
      <c r="G39" s="283" t="s">
        <v>452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101</v>
      </c>
      <c r="F40" s="283"/>
      <c r="G40" s="283" t="s">
        <v>453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102</v>
      </c>
      <c r="F41" s="283"/>
      <c r="G41" s="283" t="s">
        <v>454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455</v>
      </c>
      <c r="F42" s="283"/>
      <c r="G42" s="283" t="s">
        <v>456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457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458</v>
      </c>
      <c r="F44" s="283"/>
      <c r="G44" s="283" t="s">
        <v>459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104</v>
      </c>
      <c r="F45" s="283"/>
      <c r="G45" s="283" t="s">
        <v>460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461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462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463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464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465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466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467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468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469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470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471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472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473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474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475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476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477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478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479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480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481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482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483</v>
      </c>
      <c r="D76" s="301"/>
      <c r="E76" s="301"/>
      <c r="F76" s="301" t="s">
        <v>484</v>
      </c>
      <c r="G76" s="302"/>
      <c r="H76" s="301" t="s">
        <v>56</v>
      </c>
      <c r="I76" s="301" t="s">
        <v>59</v>
      </c>
      <c r="J76" s="301" t="s">
        <v>485</v>
      </c>
      <c r="K76" s="300"/>
    </row>
    <row r="77" spans="2:11" s="1" customFormat="1" ht="17.25" customHeight="1">
      <c r="B77" s="298"/>
      <c r="C77" s="303" t="s">
        <v>486</v>
      </c>
      <c r="D77" s="303"/>
      <c r="E77" s="303"/>
      <c r="F77" s="304" t="s">
        <v>487</v>
      </c>
      <c r="G77" s="305"/>
      <c r="H77" s="303"/>
      <c r="I77" s="303"/>
      <c r="J77" s="303" t="s">
        <v>488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55</v>
      </c>
      <c r="D79" s="308"/>
      <c r="E79" s="308"/>
      <c r="F79" s="309" t="s">
        <v>489</v>
      </c>
      <c r="G79" s="310"/>
      <c r="H79" s="286" t="s">
        <v>490</v>
      </c>
      <c r="I79" s="286" t="s">
        <v>491</v>
      </c>
      <c r="J79" s="286">
        <v>20</v>
      </c>
      <c r="K79" s="300"/>
    </row>
    <row r="80" spans="2:11" s="1" customFormat="1" ht="15" customHeight="1">
      <c r="B80" s="298"/>
      <c r="C80" s="286" t="s">
        <v>492</v>
      </c>
      <c r="D80" s="286"/>
      <c r="E80" s="286"/>
      <c r="F80" s="309" t="s">
        <v>489</v>
      </c>
      <c r="G80" s="310"/>
      <c r="H80" s="286" t="s">
        <v>493</v>
      </c>
      <c r="I80" s="286" t="s">
        <v>491</v>
      </c>
      <c r="J80" s="286">
        <v>120</v>
      </c>
      <c r="K80" s="300"/>
    </row>
    <row r="81" spans="2:11" s="1" customFormat="1" ht="15" customHeight="1">
      <c r="B81" s="311"/>
      <c r="C81" s="286" t="s">
        <v>494</v>
      </c>
      <c r="D81" s="286"/>
      <c r="E81" s="286"/>
      <c r="F81" s="309" t="s">
        <v>495</v>
      </c>
      <c r="G81" s="310"/>
      <c r="H81" s="286" t="s">
        <v>496</v>
      </c>
      <c r="I81" s="286" t="s">
        <v>491</v>
      </c>
      <c r="J81" s="286">
        <v>50</v>
      </c>
      <c r="K81" s="300"/>
    </row>
    <row r="82" spans="2:11" s="1" customFormat="1" ht="15" customHeight="1">
      <c r="B82" s="311"/>
      <c r="C82" s="286" t="s">
        <v>497</v>
      </c>
      <c r="D82" s="286"/>
      <c r="E82" s="286"/>
      <c r="F82" s="309" t="s">
        <v>489</v>
      </c>
      <c r="G82" s="310"/>
      <c r="H82" s="286" t="s">
        <v>498</v>
      </c>
      <c r="I82" s="286" t="s">
        <v>499</v>
      </c>
      <c r="J82" s="286"/>
      <c r="K82" s="300"/>
    </row>
    <row r="83" spans="2:11" s="1" customFormat="1" ht="15" customHeight="1">
      <c r="B83" s="311"/>
      <c r="C83" s="312" t="s">
        <v>500</v>
      </c>
      <c r="D83" s="312"/>
      <c r="E83" s="312"/>
      <c r="F83" s="313" t="s">
        <v>495</v>
      </c>
      <c r="G83" s="312"/>
      <c r="H83" s="312" t="s">
        <v>501</v>
      </c>
      <c r="I83" s="312" t="s">
        <v>491</v>
      </c>
      <c r="J83" s="312">
        <v>15</v>
      </c>
      <c r="K83" s="300"/>
    </row>
    <row r="84" spans="2:11" s="1" customFormat="1" ht="15" customHeight="1">
      <c r="B84" s="311"/>
      <c r="C84" s="312" t="s">
        <v>502</v>
      </c>
      <c r="D84" s="312"/>
      <c r="E84" s="312"/>
      <c r="F84" s="313" t="s">
        <v>495</v>
      </c>
      <c r="G84" s="312"/>
      <c r="H84" s="312" t="s">
        <v>503</v>
      </c>
      <c r="I84" s="312" t="s">
        <v>491</v>
      </c>
      <c r="J84" s="312">
        <v>15</v>
      </c>
      <c r="K84" s="300"/>
    </row>
    <row r="85" spans="2:11" s="1" customFormat="1" ht="15" customHeight="1">
      <c r="B85" s="311"/>
      <c r="C85" s="312" t="s">
        <v>504</v>
      </c>
      <c r="D85" s="312"/>
      <c r="E85" s="312"/>
      <c r="F85" s="313" t="s">
        <v>495</v>
      </c>
      <c r="G85" s="312"/>
      <c r="H85" s="312" t="s">
        <v>505</v>
      </c>
      <c r="I85" s="312" t="s">
        <v>491</v>
      </c>
      <c r="J85" s="312">
        <v>20</v>
      </c>
      <c r="K85" s="300"/>
    </row>
    <row r="86" spans="2:11" s="1" customFormat="1" ht="15" customHeight="1">
      <c r="B86" s="311"/>
      <c r="C86" s="312" t="s">
        <v>506</v>
      </c>
      <c r="D86" s="312"/>
      <c r="E86" s="312"/>
      <c r="F86" s="313" t="s">
        <v>495</v>
      </c>
      <c r="G86" s="312"/>
      <c r="H86" s="312" t="s">
        <v>507</v>
      </c>
      <c r="I86" s="312" t="s">
        <v>491</v>
      </c>
      <c r="J86" s="312">
        <v>20</v>
      </c>
      <c r="K86" s="300"/>
    </row>
    <row r="87" spans="2:11" s="1" customFormat="1" ht="15" customHeight="1">
      <c r="B87" s="311"/>
      <c r="C87" s="286" t="s">
        <v>508</v>
      </c>
      <c r="D87" s="286"/>
      <c r="E87" s="286"/>
      <c r="F87" s="309" t="s">
        <v>495</v>
      </c>
      <c r="G87" s="310"/>
      <c r="H87" s="286" t="s">
        <v>509</v>
      </c>
      <c r="I87" s="286" t="s">
        <v>491</v>
      </c>
      <c r="J87" s="286">
        <v>50</v>
      </c>
      <c r="K87" s="300"/>
    </row>
    <row r="88" spans="2:11" s="1" customFormat="1" ht="15" customHeight="1">
      <c r="B88" s="311"/>
      <c r="C88" s="286" t="s">
        <v>510</v>
      </c>
      <c r="D88" s="286"/>
      <c r="E88" s="286"/>
      <c r="F88" s="309" t="s">
        <v>495</v>
      </c>
      <c r="G88" s="310"/>
      <c r="H88" s="286" t="s">
        <v>511</v>
      </c>
      <c r="I88" s="286" t="s">
        <v>491</v>
      </c>
      <c r="J88" s="286">
        <v>20</v>
      </c>
      <c r="K88" s="300"/>
    </row>
    <row r="89" spans="2:11" s="1" customFormat="1" ht="15" customHeight="1">
      <c r="B89" s="311"/>
      <c r="C89" s="286" t="s">
        <v>512</v>
      </c>
      <c r="D89" s="286"/>
      <c r="E89" s="286"/>
      <c r="F89" s="309" t="s">
        <v>495</v>
      </c>
      <c r="G89" s="310"/>
      <c r="H89" s="286" t="s">
        <v>513</v>
      </c>
      <c r="I89" s="286" t="s">
        <v>491</v>
      </c>
      <c r="J89" s="286">
        <v>20</v>
      </c>
      <c r="K89" s="300"/>
    </row>
    <row r="90" spans="2:11" s="1" customFormat="1" ht="15" customHeight="1">
      <c r="B90" s="311"/>
      <c r="C90" s="286" t="s">
        <v>514</v>
      </c>
      <c r="D90" s="286"/>
      <c r="E90" s="286"/>
      <c r="F90" s="309" t="s">
        <v>495</v>
      </c>
      <c r="G90" s="310"/>
      <c r="H90" s="286" t="s">
        <v>515</v>
      </c>
      <c r="I90" s="286" t="s">
        <v>491</v>
      </c>
      <c r="J90" s="286">
        <v>50</v>
      </c>
      <c r="K90" s="300"/>
    </row>
    <row r="91" spans="2:11" s="1" customFormat="1" ht="15" customHeight="1">
      <c r="B91" s="311"/>
      <c r="C91" s="286" t="s">
        <v>516</v>
      </c>
      <c r="D91" s="286"/>
      <c r="E91" s="286"/>
      <c r="F91" s="309" t="s">
        <v>495</v>
      </c>
      <c r="G91" s="310"/>
      <c r="H91" s="286" t="s">
        <v>516</v>
      </c>
      <c r="I91" s="286" t="s">
        <v>491</v>
      </c>
      <c r="J91" s="286">
        <v>50</v>
      </c>
      <c r="K91" s="300"/>
    </row>
    <row r="92" spans="2:11" s="1" customFormat="1" ht="15" customHeight="1">
      <c r="B92" s="311"/>
      <c r="C92" s="286" t="s">
        <v>517</v>
      </c>
      <c r="D92" s="286"/>
      <c r="E92" s="286"/>
      <c r="F92" s="309" t="s">
        <v>495</v>
      </c>
      <c r="G92" s="310"/>
      <c r="H92" s="286" t="s">
        <v>518</v>
      </c>
      <c r="I92" s="286" t="s">
        <v>491</v>
      </c>
      <c r="J92" s="286">
        <v>255</v>
      </c>
      <c r="K92" s="300"/>
    </row>
    <row r="93" spans="2:11" s="1" customFormat="1" ht="15" customHeight="1">
      <c r="B93" s="311"/>
      <c r="C93" s="286" t="s">
        <v>519</v>
      </c>
      <c r="D93" s="286"/>
      <c r="E93" s="286"/>
      <c r="F93" s="309" t="s">
        <v>489</v>
      </c>
      <c r="G93" s="310"/>
      <c r="H93" s="286" t="s">
        <v>520</v>
      </c>
      <c r="I93" s="286" t="s">
        <v>521</v>
      </c>
      <c r="J93" s="286"/>
      <c r="K93" s="300"/>
    </row>
    <row r="94" spans="2:11" s="1" customFormat="1" ht="15" customHeight="1">
      <c r="B94" s="311"/>
      <c r="C94" s="286" t="s">
        <v>522</v>
      </c>
      <c r="D94" s="286"/>
      <c r="E94" s="286"/>
      <c r="F94" s="309" t="s">
        <v>489</v>
      </c>
      <c r="G94" s="310"/>
      <c r="H94" s="286" t="s">
        <v>523</v>
      </c>
      <c r="I94" s="286" t="s">
        <v>524</v>
      </c>
      <c r="J94" s="286"/>
      <c r="K94" s="300"/>
    </row>
    <row r="95" spans="2:11" s="1" customFormat="1" ht="15" customHeight="1">
      <c r="B95" s="311"/>
      <c r="C95" s="286" t="s">
        <v>525</v>
      </c>
      <c r="D95" s="286"/>
      <c r="E95" s="286"/>
      <c r="F95" s="309" t="s">
        <v>489</v>
      </c>
      <c r="G95" s="310"/>
      <c r="H95" s="286" t="s">
        <v>525</v>
      </c>
      <c r="I95" s="286" t="s">
        <v>524</v>
      </c>
      <c r="J95" s="286"/>
      <c r="K95" s="300"/>
    </row>
    <row r="96" spans="2:11" s="1" customFormat="1" ht="15" customHeight="1">
      <c r="B96" s="311"/>
      <c r="C96" s="286" t="s">
        <v>40</v>
      </c>
      <c r="D96" s="286"/>
      <c r="E96" s="286"/>
      <c r="F96" s="309" t="s">
        <v>489</v>
      </c>
      <c r="G96" s="310"/>
      <c r="H96" s="286" t="s">
        <v>526</v>
      </c>
      <c r="I96" s="286" t="s">
        <v>524</v>
      </c>
      <c r="J96" s="286"/>
      <c r="K96" s="300"/>
    </row>
    <row r="97" spans="2:11" s="1" customFormat="1" ht="15" customHeight="1">
      <c r="B97" s="311"/>
      <c r="C97" s="286" t="s">
        <v>50</v>
      </c>
      <c r="D97" s="286"/>
      <c r="E97" s="286"/>
      <c r="F97" s="309" t="s">
        <v>489</v>
      </c>
      <c r="G97" s="310"/>
      <c r="H97" s="286" t="s">
        <v>527</v>
      </c>
      <c r="I97" s="286" t="s">
        <v>524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528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483</v>
      </c>
      <c r="D103" s="301"/>
      <c r="E103" s="301"/>
      <c r="F103" s="301" t="s">
        <v>484</v>
      </c>
      <c r="G103" s="302"/>
      <c r="H103" s="301" t="s">
        <v>56</v>
      </c>
      <c r="I103" s="301" t="s">
        <v>59</v>
      </c>
      <c r="J103" s="301" t="s">
        <v>485</v>
      </c>
      <c r="K103" s="300"/>
    </row>
    <row r="104" spans="2:11" s="1" customFormat="1" ht="17.25" customHeight="1">
      <c r="B104" s="298"/>
      <c r="C104" s="303" t="s">
        <v>486</v>
      </c>
      <c r="D104" s="303"/>
      <c r="E104" s="303"/>
      <c r="F104" s="304" t="s">
        <v>487</v>
      </c>
      <c r="G104" s="305"/>
      <c r="H104" s="303"/>
      <c r="I104" s="303"/>
      <c r="J104" s="303" t="s">
        <v>488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55</v>
      </c>
      <c r="D106" s="308"/>
      <c r="E106" s="308"/>
      <c r="F106" s="309" t="s">
        <v>489</v>
      </c>
      <c r="G106" s="286"/>
      <c r="H106" s="286" t="s">
        <v>529</v>
      </c>
      <c r="I106" s="286" t="s">
        <v>491</v>
      </c>
      <c r="J106" s="286">
        <v>20</v>
      </c>
      <c r="K106" s="300"/>
    </row>
    <row r="107" spans="2:11" s="1" customFormat="1" ht="15" customHeight="1">
      <c r="B107" s="298"/>
      <c r="C107" s="286" t="s">
        <v>492</v>
      </c>
      <c r="D107" s="286"/>
      <c r="E107" s="286"/>
      <c r="F107" s="309" t="s">
        <v>489</v>
      </c>
      <c r="G107" s="286"/>
      <c r="H107" s="286" t="s">
        <v>529</v>
      </c>
      <c r="I107" s="286" t="s">
        <v>491</v>
      </c>
      <c r="J107" s="286">
        <v>120</v>
      </c>
      <c r="K107" s="300"/>
    </row>
    <row r="108" spans="2:11" s="1" customFormat="1" ht="15" customHeight="1">
      <c r="B108" s="311"/>
      <c r="C108" s="286" t="s">
        <v>494</v>
      </c>
      <c r="D108" s="286"/>
      <c r="E108" s="286"/>
      <c r="F108" s="309" t="s">
        <v>495</v>
      </c>
      <c r="G108" s="286"/>
      <c r="H108" s="286" t="s">
        <v>529</v>
      </c>
      <c r="I108" s="286" t="s">
        <v>491</v>
      </c>
      <c r="J108" s="286">
        <v>50</v>
      </c>
      <c r="K108" s="300"/>
    </row>
    <row r="109" spans="2:11" s="1" customFormat="1" ht="15" customHeight="1">
      <c r="B109" s="311"/>
      <c r="C109" s="286" t="s">
        <v>497</v>
      </c>
      <c r="D109" s="286"/>
      <c r="E109" s="286"/>
      <c r="F109" s="309" t="s">
        <v>489</v>
      </c>
      <c r="G109" s="286"/>
      <c r="H109" s="286" t="s">
        <v>529</v>
      </c>
      <c r="I109" s="286" t="s">
        <v>499</v>
      </c>
      <c r="J109" s="286"/>
      <c r="K109" s="300"/>
    </row>
    <row r="110" spans="2:11" s="1" customFormat="1" ht="15" customHeight="1">
      <c r="B110" s="311"/>
      <c r="C110" s="286" t="s">
        <v>508</v>
      </c>
      <c r="D110" s="286"/>
      <c r="E110" s="286"/>
      <c r="F110" s="309" t="s">
        <v>495</v>
      </c>
      <c r="G110" s="286"/>
      <c r="H110" s="286" t="s">
        <v>529</v>
      </c>
      <c r="I110" s="286" t="s">
        <v>491</v>
      </c>
      <c r="J110" s="286">
        <v>50</v>
      </c>
      <c r="K110" s="300"/>
    </row>
    <row r="111" spans="2:11" s="1" customFormat="1" ht="15" customHeight="1">
      <c r="B111" s="311"/>
      <c r="C111" s="286" t="s">
        <v>516</v>
      </c>
      <c r="D111" s="286"/>
      <c r="E111" s="286"/>
      <c r="F111" s="309" t="s">
        <v>495</v>
      </c>
      <c r="G111" s="286"/>
      <c r="H111" s="286" t="s">
        <v>529</v>
      </c>
      <c r="I111" s="286" t="s">
        <v>491</v>
      </c>
      <c r="J111" s="286">
        <v>50</v>
      </c>
      <c r="K111" s="300"/>
    </row>
    <row r="112" spans="2:11" s="1" customFormat="1" ht="15" customHeight="1">
      <c r="B112" s="311"/>
      <c r="C112" s="286" t="s">
        <v>514</v>
      </c>
      <c r="D112" s="286"/>
      <c r="E112" s="286"/>
      <c r="F112" s="309" t="s">
        <v>495</v>
      </c>
      <c r="G112" s="286"/>
      <c r="H112" s="286" t="s">
        <v>529</v>
      </c>
      <c r="I112" s="286" t="s">
        <v>491</v>
      </c>
      <c r="J112" s="286">
        <v>50</v>
      </c>
      <c r="K112" s="300"/>
    </row>
    <row r="113" spans="2:11" s="1" customFormat="1" ht="15" customHeight="1">
      <c r="B113" s="311"/>
      <c r="C113" s="286" t="s">
        <v>55</v>
      </c>
      <c r="D113" s="286"/>
      <c r="E113" s="286"/>
      <c r="F113" s="309" t="s">
        <v>489</v>
      </c>
      <c r="G113" s="286"/>
      <c r="H113" s="286" t="s">
        <v>530</v>
      </c>
      <c r="I113" s="286" t="s">
        <v>491</v>
      </c>
      <c r="J113" s="286">
        <v>20</v>
      </c>
      <c r="K113" s="300"/>
    </row>
    <row r="114" spans="2:11" s="1" customFormat="1" ht="15" customHeight="1">
      <c r="B114" s="311"/>
      <c r="C114" s="286" t="s">
        <v>531</v>
      </c>
      <c r="D114" s="286"/>
      <c r="E114" s="286"/>
      <c r="F114" s="309" t="s">
        <v>489</v>
      </c>
      <c r="G114" s="286"/>
      <c r="H114" s="286" t="s">
        <v>532</v>
      </c>
      <c r="I114" s="286" t="s">
        <v>491</v>
      </c>
      <c r="J114" s="286">
        <v>120</v>
      </c>
      <c r="K114" s="300"/>
    </row>
    <row r="115" spans="2:11" s="1" customFormat="1" ht="15" customHeight="1">
      <c r="B115" s="311"/>
      <c r="C115" s="286" t="s">
        <v>40</v>
      </c>
      <c r="D115" s="286"/>
      <c r="E115" s="286"/>
      <c r="F115" s="309" t="s">
        <v>489</v>
      </c>
      <c r="G115" s="286"/>
      <c r="H115" s="286" t="s">
        <v>533</v>
      </c>
      <c r="I115" s="286" t="s">
        <v>524</v>
      </c>
      <c r="J115" s="286"/>
      <c r="K115" s="300"/>
    </row>
    <row r="116" spans="2:11" s="1" customFormat="1" ht="15" customHeight="1">
      <c r="B116" s="311"/>
      <c r="C116" s="286" t="s">
        <v>50</v>
      </c>
      <c r="D116" s="286"/>
      <c r="E116" s="286"/>
      <c r="F116" s="309" t="s">
        <v>489</v>
      </c>
      <c r="G116" s="286"/>
      <c r="H116" s="286" t="s">
        <v>534</v>
      </c>
      <c r="I116" s="286" t="s">
        <v>524</v>
      </c>
      <c r="J116" s="286"/>
      <c r="K116" s="300"/>
    </row>
    <row r="117" spans="2:11" s="1" customFormat="1" ht="15" customHeight="1">
      <c r="B117" s="311"/>
      <c r="C117" s="286" t="s">
        <v>59</v>
      </c>
      <c r="D117" s="286"/>
      <c r="E117" s="286"/>
      <c r="F117" s="309" t="s">
        <v>489</v>
      </c>
      <c r="G117" s="286"/>
      <c r="H117" s="286" t="s">
        <v>535</v>
      </c>
      <c r="I117" s="286" t="s">
        <v>536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537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483</v>
      </c>
      <c r="D123" s="301"/>
      <c r="E123" s="301"/>
      <c r="F123" s="301" t="s">
        <v>484</v>
      </c>
      <c r="G123" s="302"/>
      <c r="H123" s="301" t="s">
        <v>56</v>
      </c>
      <c r="I123" s="301" t="s">
        <v>59</v>
      </c>
      <c r="J123" s="301" t="s">
        <v>485</v>
      </c>
      <c r="K123" s="330"/>
    </row>
    <row r="124" spans="2:11" s="1" customFormat="1" ht="17.25" customHeight="1">
      <c r="B124" s="329"/>
      <c r="C124" s="303" t="s">
        <v>486</v>
      </c>
      <c r="D124" s="303"/>
      <c r="E124" s="303"/>
      <c r="F124" s="304" t="s">
        <v>487</v>
      </c>
      <c r="G124" s="305"/>
      <c r="H124" s="303"/>
      <c r="I124" s="303"/>
      <c r="J124" s="303" t="s">
        <v>488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492</v>
      </c>
      <c r="D126" s="308"/>
      <c r="E126" s="308"/>
      <c r="F126" s="309" t="s">
        <v>489</v>
      </c>
      <c r="G126" s="286"/>
      <c r="H126" s="286" t="s">
        <v>529</v>
      </c>
      <c r="I126" s="286" t="s">
        <v>491</v>
      </c>
      <c r="J126" s="286">
        <v>120</v>
      </c>
      <c r="K126" s="334"/>
    </row>
    <row r="127" spans="2:11" s="1" customFormat="1" ht="15" customHeight="1">
      <c r="B127" s="331"/>
      <c r="C127" s="286" t="s">
        <v>538</v>
      </c>
      <c r="D127" s="286"/>
      <c r="E127" s="286"/>
      <c r="F127" s="309" t="s">
        <v>489</v>
      </c>
      <c r="G127" s="286"/>
      <c r="H127" s="286" t="s">
        <v>539</v>
      </c>
      <c r="I127" s="286" t="s">
        <v>491</v>
      </c>
      <c r="J127" s="286" t="s">
        <v>540</v>
      </c>
      <c r="K127" s="334"/>
    </row>
    <row r="128" spans="2:11" s="1" customFormat="1" ht="15" customHeight="1">
      <c r="B128" s="331"/>
      <c r="C128" s="286" t="s">
        <v>437</v>
      </c>
      <c r="D128" s="286"/>
      <c r="E128" s="286"/>
      <c r="F128" s="309" t="s">
        <v>489</v>
      </c>
      <c r="G128" s="286"/>
      <c r="H128" s="286" t="s">
        <v>541</v>
      </c>
      <c r="I128" s="286" t="s">
        <v>491</v>
      </c>
      <c r="J128" s="286" t="s">
        <v>540</v>
      </c>
      <c r="K128" s="334"/>
    </row>
    <row r="129" spans="2:11" s="1" customFormat="1" ht="15" customHeight="1">
      <c r="B129" s="331"/>
      <c r="C129" s="286" t="s">
        <v>500</v>
      </c>
      <c r="D129" s="286"/>
      <c r="E129" s="286"/>
      <c r="F129" s="309" t="s">
        <v>495</v>
      </c>
      <c r="G129" s="286"/>
      <c r="H129" s="286" t="s">
        <v>501</v>
      </c>
      <c r="I129" s="286" t="s">
        <v>491</v>
      </c>
      <c r="J129" s="286">
        <v>15</v>
      </c>
      <c r="K129" s="334"/>
    </row>
    <row r="130" spans="2:11" s="1" customFormat="1" ht="15" customHeight="1">
      <c r="B130" s="331"/>
      <c r="C130" s="312" t="s">
        <v>502</v>
      </c>
      <c r="D130" s="312"/>
      <c r="E130" s="312"/>
      <c r="F130" s="313" t="s">
        <v>495</v>
      </c>
      <c r="G130" s="312"/>
      <c r="H130" s="312" t="s">
        <v>503</v>
      </c>
      <c r="I130" s="312" t="s">
        <v>491</v>
      </c>
      <c r="J130" s="312">
        <v>15</v>
      </c>
      <c r="K130" s="334"/>
    </row>
    <row r="131" spans="2:11" s="1" customFormat="1" ht="15" customHeight="1">
      <c r="B131" s="331"/>
      <c r="C131" s="312" t="s">
        <v>504</v>
      </c>
      <c r="D131" s="312"/>
      <c r="E131" s="312"/>
      <c r="F131" s="313" t="s">
        <v>495</v>
      </c>
      <c r="G131" s="312"/>
      <c r="H131" s="312" t="s">
        <v>505</v>
      </c>
      <c r="I131" s="312" t="s">
        <v>491</v>
      </c>
      <c r="J131" s="312">
        <v>20</v>
      </c>
      <c r="K131" s="334"/>
    </row>
    <row r="132" spans="2:11" s="1" customFormat="1" ht="15" customHeight="1">
      <c r="B132" s="331"/>
      <c r="C132" s="312" t="s">
        <v>506</v>
      </c>
      <c r="D132" s="312"/>
      <c r="E132" s="312"/>
      <c r="F132" s="313" t="s">
        <v>495</v>
      </c>
      <c r="G132" s="312"/>
      <c r="H132" s="312" t="s">
        <v>507</v>
      </c>
      <c r="I132" s="312" t="s">
        <v>491</v>
      </c>
      <c r="J132" s="312">
        <v>20</v>
      </c>
      <c r="K132" s="334"/>
    </row>
    <row r="133" spans="2:11" s="1" customFormat="1" ht="15" customHeight="1">
      <c r="B133" s="331"/>
      <c r="C133" s="286" t="s">
        <v>494</v>
      </c>
      <c r="D133" s="286"/>
      <c r="E133" s="286"/>
      <c r="F133" s="309" t="s">
        <v>495</v>
      </c>
      <c r="G133" s="286"/>
      <c r="H133" s="286" t="s">
        <v>529</v>
      </c>
      <c r="I133" s="286" t="s">
        <v>491</v>
      </c>
      <c r="J133" s="286">
        <v>50</v>
      </c>
      <c r="K133" s="334"/>
    </row>
    <row r="134" spans="2:11" s="1" customFormat="1" ht="15" customHeight="1">
      <c r="B134" s="331"/>
      <c r="C134" s="286" t="s">
        <v>508</v>
      </c>
      <c r="D134" s="286"/>
      <c r="E134" s="286"/>
      <c r="F134" s="309" t="s">
        <v>495</v>
      </c>
      <c r="G134" s="286"/>
      <c r="H134" s="286" t="s">
        <v>529</v>
      </c>
      <c r="I134" s="286" t="s">
        <v>491</v>
      </c>
      <c r="J134" s="286">
        <v>50</v>
      </c>
      <c r="K134" s="334"/>
    </row>
    <row r="135" spans="2:11" s="1" customFormat="1" ht="15" customHeight="1">
      <c r="B135" s="331"/>
      <c r="C135" s="286" t="s">
        <v>514</v>
      </c>
      <c r="D135" s="286"/>
      <c r="E135" s="286"/>
      <c r="F135" s="309" t="s">
        <v>495</v>
      </c>
      <c r="G135" s="286"/>
      <c r="H135" s="286" t="s">
        <v>529</v>
      </c>
      <c r="I135" s="286" t="s">
        <v>491</v>
      </c>
      <c r="J135" s="286">
        <v>50</v>
      </c>
      <c r="K135" s="334"/>
    </row>
    <row r="136" spans="2:11" s="1" customFormat="1" ht="15" customHeight="1">
      <c r="B136" s="331"/>
      <c r="C136" s="286" t="s">
        <v>516</v>
      </c>
      <c r="D136" s="286"/>
      <c r="E136" s="286"/>
      <c r="F136" s="309" t="s">
        <v>495</v>
      </c>
      <c r="G136" s="286"/>
      <c r="H136" s="286" t="s">
        <v>529</v>
      </c>
      <c r="I136" s="286" t="s">
        <v>491</v>
      </c>
      <c r="J136" s="286">
        <v>50</v>
      </c>
      <c r="K136" s="334"/>
    </row>
    <row r="137" spans="2:11" s="1" customFormat="1" ht="15" customHeight="1">
      <c r="B137" s="331"/>
      <c r="C137" s="286" t="s">
        <v>517</v>
      </c>
      <c r="D137" s="286"/>
      <c r="E137" s="286"/>
      <c r="F137" s="309" t="s">
        <v>495</v>
      </c>
      <c r="G137" s="286"/>
      <c r="H137" s="286" t="s">
        <v>542</v>
      </c>
      <c r="I137" s="286" t="s">
        <v>491</v>
      </c>
      <c r="J137" s="286">
        <v>255</v>
      </c>
      <c r="K137" s="334"/>
    </row>
    <row r="138" spans="2:11" s="1" customFormat="1" ht="15" customHeight="1">
      <c r="B138" s="331"/>
      <c r="C138" s="286" t="s">
        <v>519</v>
      </c>
      <c r="D138" s="286"/>
      <c r="E138" s="286"/>
      <c r="F138" s="309" t="s">
        <v>489</v>
      </c>
      <c r="G138" s="286"/>
      <c r="H138" s="286" t="s">
        <v>543</v>
      </c>
      <c r="I138" s="286" t="s">
        <v>521</v>
      </c>
      <c r="J138" s="286"/>
      <c r="K138" s="334"/>
    </row>
    <row r="139" spans="2:11" s="1" customFormat="1" ht="15" customHeight="1">
      <c r="B139" s="331"/>
      <c r="C139" s="286" t="s">
        <v>522</v>
      </c>
      <c r="D139" s="286"/>
      <c r="E139" s="286"/>
      <c r="F139" s="309" t="s">
        <v>489</v>
      </c>
      <c r="G139" s="286"/>
      <c r="H139" s="286" t="s">
        <v>544</v>
      </c>
      <c r="I139" s="286" t="s">
        <v>524</v>
      </c>
      <c r="J139" s="286"/>
      <c r="K139" s="334"/>
    </row>
    <row r="140" spans="2:11" s="1" customFormat="1" ht="15" customHeight="1">
      <c r="B140" s="331"/>
      <c r="C140" s="286" t="s">
        <v>525</v>
      </c>
      <c r="D140" s="286"/>
      <c r="E140" s="286"/>
      <c r="F140" s="309" t="s">
        <v>489</v>
      </c>
      <c r="G140" s="286"/>
      <c r="H140" s="286" t="s">
        <v>525</v>
      </c>
      <c r="I140" s="286" t="s">
        <v>524</v>
      </c>
      <c r="J140" s="286"/>
      <c r="K140" s="334"/>
    </row>
    <row r="141" spans="2:11" s="1" customFormat="1" ht="15" customHeight="1">
      <c r="B141" s="331"/>
      <c r="C141" s="286" t="s">
        <v>40</v>
      </c>
      <c r="D141" s="286"/>
      <c r="E141" s="286"/>
      <c r="F141" s="309" t="s">
        <v>489</v>
      </c>
      <c r="G141" s="286"/>
      <c r="H141" s="286" t="s">
        <v>545</v>
      </c>
      <c r="I141" s="286" t="s">
        <v>524</v>
      </c>
      <c r="J141" s="286"/>
      <c r="K141" s="334"/>
    </row>
    <row r="142" spans="2:11" s="1" customFormat="1" ht="15" customHeight="1">
      <c r="B142" s="331"/>
      <c r="C142" s="286" t="s">
        <v>546</v>
      </c>
      <c r="D142" s="286"/>
      <c r="E142" s="286"/>
      <c r="F142" s="309" t="s">
        <v>489</v>
      </c>
      <c r="G142" s="286"/>
      <c r="H142" s="286" t="s">
        <v>547</v>
      </c>
      <c r="I142" s="286" t="s">
        <v>524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548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483</v>
      </c>
      <c r="D148" s="301"/>
      <c r="E148" s="301"/>
      <c r="F148" s="301" t="s">
        <v>484</v>
      </c>
      <c r="G148" s="302"/>
      <c r="H148" s="301" t="s">
        <v>56</v>
      </c>
      <c r="I148" s="301" t="s">
        <v>59</v>
      </c>
      <c r="J148" s="301" t="s">
        <v>485</v>
      </c>
      <c r="K148" s="300"/>
    </row>
    <row r="149" spans="2:11" s="1" customFormat="1" ht="17.25" customHeight="1">
      <c r="B149" s="298"/>
      <c r="C149" s="303" t="s">
        <v>486</v>
      </c>
      <c r="D149" s="303"/>
      <c r="E149" s="303"/>
      <c r="F149" s="304" t="s">
        <v>487</v>
      </c>
      <c r="G149" s="305"/>
      <c r="H149" s="303"/>
      <c r="I149" s="303"/>
      <c r="J149" s="303" t="s">
        <v>488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492</v>
      </c>
      <c r="D151" s="286"/>
      <c r="E151" s="286"/>
      <c r="F151" s="339" t="s">
        <v>489</v>
      </c>
      <c r="G151" s="286"/>
      <c r="H151" s="338" t="s">
        <v>529</v>
      </c>
      <c r="I151" s="338" t="s">
        <v>491</v>
      </c>
      <c r="J151" s="338">
        <v>120</v>
      </c>
      <c r="K151" s="334"/>
    </row>
    <row r="152" spans="2:11" s="1" customFormat="1" ht="15" customHeight="1">
      <c r="B152" s="311"/>
      <c r="C152" s="338" t="s">
        <v>538</v>
      </c>
      <c r="D152" s="286"/>
      <c r="E152" s="286"/>
      <c r="F152" s="339" t="s">
        <v>489</v>
      </c>
      <c r="G152" s="286"/>
      <c r="H152" s="338" t="s">
        <v>549</v>
      </c>
      <c r="I152" s="338" t="s">
        <v>491</v>
      </c>
      <c r="J152" s="338" t="s">
        <v>540</v>
      </c>
      <c r="K152" s="334"/>
    </row>
    <row r="153" spans="2:11" s="1" customFormat="1" ht="15" customHeight="1">
      <c r="B153" s="311"/>
      <c r="C153" s="338" t="s">
        <v>437</v>
      </c>
      <c r="D153" s="286"/>
      <c r="E153" s="286"/>
      <c r="F153" s="339" t="s">
        <v>489</v>
      </c>
      <c r="G153" s="286"/>
      <c r="H153" s="338" t="s">
        <v>550</v>
      </c>
      <c r="I153" s="338" t="s">
        <v>491</v>
      </c>
      <c r="J153" s="338" t="s">
        <v>540</v>
      </c>
      <c r="K153" s="334"/>
    </row>
    <row r="154" spans="2:11" s="1" customFormat="1" ht="15" customHeight="1">
      <c r="B154" s="311"/>
      <c r="C154" s="338" t="s">
        <v>494</v>
      </c>
      <c r="D154" s="286"/>
      <c r="E154" s="286"/>
      <c r="F154" s="339" t="s">
        <v>495</v>
      </c>
      <c r="G154" s="286"/>
      <c r="H154" s="338" t="s">
        <v>529</v>
      </c>
      <c r="I154" s="338" t="s">
        <v>491</v>
      </c>
      <c r="J154" s="338">
        <v>50</v>
      </c>
      <c r="K154" s="334"/>
    </row>
    <row r="155" spans="2:11" s="1" customFormat="1" ht="15" customHeight="1">
      <c r="B155" s="311"/>
      <c r="C155" s="338" t="s">
        <v>497</v>
      </c>
      <c r="D155" s="286"/>
      <c r="E155" s="286"/>
      <c r="F155" s="339" t="s">
        <v>489</v>
      </c>
      <c r="G155" s="286"/>
      <c r="H155" s="338" t="s">
        <v>529</v>
      </c>
      <c r="I155" s="338" t="s">
        <v>499</v>
      </c>
      <c r="J155" s="338"/>
      <c r="K155" s="334"/>
    </row>
    <row r="156" spans="2:11" s="1" customFormat="1" ht="15" customHeight="1">
      <c r="B156" s="311"/>
      <c r="C156" s="338" t="s">
        <v>508</v>
      </c>
      <c r="D156" s="286"/>
      <c r="E156" s="286"/>
      <c r="F156" s="339" t="s">
        <v>495</v>
      </c>
      <c r="G156" s="286"/>
      <c r="H156" s="338" t="s">
        <v>529</v>
      </c>
      <c r="I156" s="338" t="s">
        <v>491</v>
      </c>
      <c r="J156" s="338">
        <v>50</v>
      </c>
      <c r="K156" s="334"/>
    </row>
    <row r="157" spans="2:11" s="1" customFormat="1" ht="15" customHeight="1">
      <c r="B157" s="311"/>
      <c r="C157" s="338" t="s">
        <v>516</v>
      </c>
      <c r="D157" s="286"/>
      <c r="E157" s="286"/>
      <c r="F157" s="339" t="s">
        <v>495</v>
      </c>
      <c r="G157" s="286"/>
      <c r="H157" s="338" t="s">
        <v>529</v>
      </c>
      <c r="I157" s="338" t="s">
        <v>491</v>
      </c>
      <c r="J157" s="338">
        <v>50</v>
      </c>
      <c r="K157" s="334"/>
    </row>
    <row r="158" spans="2:11" s="1" customFormat="1" ht="15" customHeight="1">
      <c r="B158" s="311"/>
      <c r="C158" s="338" t="s">
        <v>514</v>
      </c>
      <c r="D158" s="286"/>
      <c r="E158" s="286"/>
      <c r="F158" s="339" t="s">
        <v>495</v>
      </c>
      <c r="G158" s="286"/>
      <c r="H158" s="338" t="s">
        <v>529</v>
      </c>
      <c r="I158" s="338" t="s">
        <v>491</v>
      </c>
      <c r="J158" s="338">
        <v>50</v>
      </c>
      <c r="K158" s="334"/>
    </row>
    <row r="159" spans="2:11" s="1" customFormat="1" ht="15" customHeight="1">
      <c r="B159" s="311"/>
      <c r="C159" s="338" t="s">
        <v>92</v>
      </c>
      <c r="D159" s="286"/>
      <c r="E159" s="286"/>
      <c r="F159" s="339" t="s">
        <v>489</v>
      </c>
      <c r="G159" s="286"/>
      <c r="H159" s="338" t="s">
        <v>551</v>
      </c>
      <c r="I159" s="338" t="s">
        <v>491</v>
      </c>
      <c r="J159" s="338" t="s">
        <v>552</v>
      </c>
      <c r="K159" s="334"/>
    </row>
    <row r="160" spans="2:11" s="1" customFormat="1" ht="15" customHeight="1">
      <c r="B160" s="311"/>
      <c r="C160" s="338" t="s">
        <v>553</v>
      </c>
      <c r="D160" s="286"/>
      <c r="E160" s="286"/>
      <c r="F160" s="339" t="s">
        <v>489</v>
      </c>
      <c r="G160" s="286"/>
      <c r="H160" s="338" t="s">
        <v>554</v>
      </c>
      <c r="I160" s="338" t="s">
        <v>524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555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483</v>
      </c>
      <c r="D166" s="301"/>
      <c r="E166" s="301"/>
      <c r="F166" s="301" t="s">
        <v>484</v>
      </c>
      <c r="G166" s="343"/>
      <c r="H166" s="344" t="s">
        <v>56</v>
      </c>
      <c r="I166" s="344" t="s">
        <v>59</v>
      </c>
      <c r="J166" s="301" t="s">
        <v>485</v>
      </c>
      <c r="K166" s="278"/>
    </row>
    <row r="167" spans="2:11" s="1" customFormat="1" ht="17.25" customHeight="1">
      <c r="B167" s="279"/>
      <c r="C167" s="303" t="s">
        <v>486</v>
      </c>
      <c r="D167" s="303"/>
      <c r="E167" s="303"/>
      <c r="F167" s="304" t="s">
        <v>487</v>
      </c>
      <c r="G167" s="345"/>
      <c r="H167" s="346"/>
      <c r="I167" s="346"/>
      <c r="J167" s="303" t="s">
        <v>488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492</v>
      </c>
      <c r="D169" s="286"/>
      <c r="E169" s="286"/>
      <c r="F169" s="309" t="s">
        <v>489</v>
      </c>
      <c r="G169" s="286"/>
      <c r="H169" s="286" t="s">
        <v>529</v>
      </c>
      <c r="I169" s="286" t="s">
        <v>491</v>
      </c>
      <c r="J169" s="286">
        <v>120</v>
      </c>
      <c r="K169" s="334"/>
    </row>
    <row r="170" spans="2:11" s="1" customFormat="1" ht="15" customHeight="1">
      <c r="B170" s="311"/>
      <c r="C170" s="286" t="s">
        <v>538</v>
      </c>
      <c r="D170" s="286"/>
      <c r="E170" s="286"/>
      <c r="F170" s="309" t="s">
        <v>489</v>
      </c>
      <c r="G170" s="286"/>
      <c r="H170" s="286" t="s">
        <v>539</v>
      </c>
      <c r="I170" s="286" t="s">
        <v>491</v>
      </c>
      <c r="J170" s="286" t="s">
        <v>540</v>
      </c>
      <c r="K170" s="334"/>
    </row>
    <row r="171" spans="2:11" s="1" customFormat="1" ht="15" customHeight="1">
      <c r="B171" s="311"/>
      <c r="C171" s="286" t="s">
        <v>437</v>
      </c>
      <c r="D171" s="286"/>
      <c r="E171" s="286"/>
      <c r="F171" s="309" t="s">
        <v>489</v>
      </c>
      <c r="G171" s="286"/>
      <c r="H171" s="286" t="s">
        <v>556</v>
      </c>
      <c r="I171" s="286" t="s">
        <v>491</v>
      </c>
      <c r="J171" s="286" t="s">
        <v>540</v>
      </c>
      <c r="K171" s="334"/>
    </row>
    <row r="172" spans="2:11" s="1" customFormat="1" ht="15" customHeight="1">
      <c r="B172" s="311"/>
      <c r="C172" s="286" t="s">
        <v>494</v>
      </c>
      <c r="D172" s="286"/>
      <c r="E172" s="286"/>
      <c r="F172" s="309" t="s">
        <v>495</v>
      </c>
      <c r="G172" s="286"/>
      <c r="H172" s="286" t="s">
        <v>556</v>
      </c>
      <c r="I172" s="286" t="s">
        <v>491</v>
      </c>
      <c r="J172" s="286">
        <v>50</v>
      </c>
      <c r="K172" s="334"/>
    </row>
    <row r="173" spans="2:11" s="1" customFormat="1" ht="15" customHeight="1">
      <c r="B173" s="311"/>
      <c r="C173" s="286" t="s">
        <v>497</v>
      </c>
      <c r="D173" s="286"/>
      <c r="E173" s="286"/>
      <c r="F173" s="309" t="s">
        <v>489</v>
      </c>
      <c r="G173" s="286"/>
      <c r="H173" s="286" t="s">
        <v>556</v>
      </c>
      <c r="I173" s="286" t="s">
        <v>499</v>
      </c>
      <c r="J173" s="286"/>
      <c r="K173" s="334"/>
    </row>
    <row r="174" spans="2:11" s="1" customFormat="1" ht="15" customHeight="1">
      <c r="B174" s="311"/>
      <c r="C174" s="286" t="s">
        <v>508</v>
      </c>
      <c r="D174" s="286"/>
      <c r="E174" s="286"/>
      <c r="F174" s="309" t="s">
        <v>495</v>
      </c>
      <c r="G174" s="286"/>
      <c r="H174" s="286" t="s">
        <v>556</v>
      </c>
      <c r="I174" s="286" t="s">
        <v>491</v>
      </c>
      <c r="J174" s="286">
        <v>50</v>
      </c>
      <c r="K174" s="334"/>
    </row>
    <row r="175" spans="2:11" s="1" customFormat="1" ht="15" customHeight="1">
      <c r="B175" s="311"/>
      <c r="C175" s="286" t="s">
        <v>516</v>
      </c>
      <c r="D175" s="286"/>
      <c r="E175" s="286"/>
      <c r="F175" s="309" t="s">
        <v>495</v>
      </c>
      <c r="G175" s="286"/>
      <c r="H175" s="286" t="s">
        <v>556</v>
      </c>
      <c r="I175" s="286" t="s">
        <v>491</v>
      </c>
      <c r="J175" s="286">
        <v>50</v>
      </c>
      <c r="K175" s="334"/>
    </row>
    <row r="176" spans="2:11" s="1" customFormat="1" ht="15" customHeight="1">
      <c r="B176" s="311"/>
      <c r="C176" s="286" t="s">
        <v>514</v>
      </c>
      <c r="D176" s="286"/>
      <c r="E176" s="286"/>
      <c r="F176" s="309" t="s">
        <v>495</v>
      </c>
      <c r="G176" s="286"/>
      <c r="H176" s="286" t="s">
        <v>556</v>
      </c>
      <c r="I176" s="286" t="s">
        <v>491</v>
      </c>
      <c r="J176" s="286">
        <v>50</v>
      </c>
      <c r="K176" s="334"/>
    </row>
    <row r="177" spans="2:11" s="1" customFormat="1" ht="15" customHeight="1">
      <c r="B177" s="311"/>
      <c r="C177" s="286" t="s">
        <v>100</v>
      </c>
      <c r="D177" s="286"/>
      <c r="E177" s="286"/>
      <c r="F177" s="309" t="s">
        <v>489</v>
      </c>
      <c r="G177" s="286"/>
      <c r="H177" s="286" t="s">
        <v>557</v>
      </c>
      <c r="I177" s="286" t="s">
        <v>558</v>
      </c>
      <c r="J177" s="286"/>
      <c r="K177" s="334"/>
    </row>
    <row r="178" spans="2:11" s="1" customFormat="1" ht="15" customHeight="1">
      <c r="B178" s="311"/>
      <c r="C178" s="286" t="s">
        <v>59</v>
      </c>
      <c r="D178" s="286"/>
      <c r="E178" s="286"/>
      <c r="F178" s="309" t="s">
        <v>489</v>
      </c>
      <c r="G178" s="286"/>
      <c r="H178" s="286" t="s">
        <v>559</v>
      </c>
      <c r="I178" s="286" t="s">
        <v>560</v>
      </c>
      <c r="J178" s="286">
        <v>1</v>
      </c>
      <c r="K178" s="334"/>
    </row>
    <row r="179" spans="2:11" s="1" customFormat="1" ht="15" customHeight="1">
      <c r="B179" s="311"/>
      <c r="C179" s="286" t="s">
        <v>55</v>
      </c>
      <c r="D179" s="286"/>
      <c r="E179" s="286"/>
      <c r="F179" s="309" t="s">
        <v>489</v>
      </c>
      <c r="G179" s="286"/>
      <c r="H179" s="286" t="s">
        <v>561</v>
      </c>
      <c r="I179" s="286" t="s">
        <v>491</v>
      </c>
      <c r="J179" s="286">
        <v>20</v>
      </c>
      <c r="K179" s="334"/>
    </row>
    <row r="180" spans="2:11" s="1" customFormat="1" ht="15" customHeight="1">
      <c r="B180" s="311"/>
      <c r="C180" s="286" t="s">
        <v>56</v>
      </c>
      <c r="D180" s="286"/>
      <c r="E180" s="286"/>
      <c r="F180" s="309" t="s">
        <v>489</v>
      </c>
      <c r="G180" s="286"/>
      <c r="H180" s="286" t="s">
        <v>562</v>
      </c>
      <c r="I180" s="286" t="s">
        <v>491</v>
      </c>
      <c r="J180" s="286">
        <v>255</v>
      </c>
      <c r="K180" s="334"/>
    </row>
    <row r="181" spans="2:11" s="1" customFormat="1" ht="15" customHeight="1">
      <c r="B181" s="311"/>
      <c r="C181" s="286" t="s">
        <v>101</v>
      </c>
      <c r="D181" s="286"/>
      <c r="E181" s="286"/>
      <c r="F181" s="309" t="s">
        <v>489</v>
      </c>
      <c r="G181" s="286"/>
      <c r="H181" s="286" t="s">
        <v>453</v>
      </c>
      <c r="I181" s="286" t="s">
        <v>491</v>
      </c>
      <c r="J181" s="286">
        <v>10</v>
      </c>
      <c r="K181" s="334"/>
    </row>
    <row r="182" spans="2:11" s="1" customFormat="1" ht="15" customHeight="1">
      <c r="B182" s="311"/>
      <c r="C182" s="286" t="s">
        <v>102</v>
      </c>
      <c r="D182" s="286"/>
      <c r="E182" s="286"/>
      <c r="F182" s="309" t="s">
        <v>489</v>
      </c>
      <c r="G182" s="286"/>
      <c r="H182" s="286" t="s">
        <v>563</v>
      </c>
      <c r="I182" s="286" t="s">
        <v>524</v>
      </c>
      <c r="J182" s="286"/>
      <c r="K182" s="334"/>
    </row>
    <row r="183" spans="2:11" s="1" customFormat="1" ht="15" customHeight="1">
      <c r="B183" s="311"/>
      <c r="C183" s="286" t="s">
        <v>564</v>
      </c>
      <c r="D183" s="286"/>
      <c r="E183" s="286"/>
      <c r="F183" s="309" t="s">
        <v>489</v>
      </c>
      <c r="G183" s="286"/>
      <c r="H183" s="286" t="s">
        <v>565</v>
      </c>
      <c r="I183" s="286" t="s">
        <v>524</v>
      </c>
      <c r="J183" s="286"/>
      <c r="K183" s="334"/>
    </row>
    <row r="184" spans="2:11" s="1" customFormat="1" ht="15" customHeight="1">
      <c r="B184" s="311"/>
      <c r="C184" s="286" t="s">
        <v>553</v>
      </c>
      <c r="D184" s="286"/>
      <c r="E184" s="286"/>
      <c r="F184" s="309" t="s">
        <v>489</v>
      </c>
      <c r="G184" s="286"/>
      <c r="H184" s="286" t="s">
        <v>566</v>
      </c>
      <c r="I184" s="286" t="s">
        <v>524</v>
      </c>
      <c r="J184" s="286"/>
      <c r="K184" s="334"/>
    </row>
    <row r="185" spans="2:11" s="1" customFormat="1" ht="15" customHeight="1">
      <c r="B185" s="311"/>
      <c r="C185" s="286" t="s">
        <v>104</v>
      </c>
      <c r="D185" s="286"/>
      <c r="E185" s="286"/>
      <c r="F185" s="309" t="s">
        <v>495</v>
      </c>
      <c r="G185" s="286"/>
      <c r="H185" s="286" t="s">
        <v>567</v>
      </c>
      <c r="I185" s="286" t="s">
        <v>491</v>
      </c>
      <c r="J185" s="286">
        <v>50</v>
      </c>
      <c r="K185" s="334"/>
    </row>
    <row r="186" spans="2:11" s="1" customFormat="1" ht="15" customHeight="1">
      <c r="B186" s="311"/>
      <c r="C186" s="286" t="s">
        <v>568</v>
      </c>
      <c r="D186" s="286"/>
      <c r="E186" s="286"/>
      <c r="F186" s="309" t="s">
        <v>495</v>
      </c>
      <c r="G186" s="286"/>
      <c r="H186" s="286" t="s">
        <v>569</v>
      </c>
      <c r="I186" s="286" t="s">
        <v>570</v>
      </c>
      <c r="J186" s="286"/>
      <c r="K186" s="334"/>
    </row>
    <row r="187" spans="2:11" s="1" customFormat="1" ht="15" customHeight="1">
      <c r="B187" s="311"/>
      <c r="C187" s="286" t="s">
        <v>571</v>
      </c>
      <c r="D187" s="286"/>
      <c r="E187" s="286"/>
      <c r="F187" s="309" t="s">
        <v>495</v>
      </c>
      <c r="G187" s="286"/>
      <c r="H187" s="286" t="s">
        <v>572</v>
      </c>
      <c r="I187" s="286" t="s">
        <v>570</v>
      </c>
      <c r="J187" s="286"/>
      <c r="K187" s="334"/>
    </row>
    <row r="188" spans="2:11" s="1" customFormat="1" ht="15" customHeight="1">
      <c r="B188" s="311"/>
      <c r="C188" s="286" t="s">
        <v>573</v>
      </c>
      <c r="D188" s="286"/>
      <c r="E188" s="286"/>
      <c r="F188" s="309" t="s">
        <v>495</v>
      </c>
      <c r="G188" s="286"/>
      <c r="H188" s="286" t="s">
        <v>574</v>
      </c>
      <c r="I188" s="286" t="s">
        <v>570</v>
      </c>
      <c r="J188" s="286"/>
      <c r="K188" s="334"/>
    </row>
    <row r="189" spans="2:11" s="1" customFormat="1" ht="15" customHeight="1">
      <c r="B189" s="311"/>
      <c r="C189" s="347" t="s">
        <v>575</v>
      </c>
      <c r="D189" s="286"/>
      <c r="E189" s="286"/>
      <c r="F189" s="309" t="s">
        <v>495</v>
      </c>
      <c r="G189" s="286"/>
      <c r="H189" s="286" t="s">
        <v>576</v>
      </c>
      <c r="I189" s="286" t="s">
        <v>577</v>
      </c>
      <c r="J189" s="348" t="s">
        <v>578</v>
      </c>
      <c r="K189" s="334"/>
    </row>
    <row r="190" spans="2:11" s="17" customFormat="1" ht="15" customHeight="1">
      <c r="B190" s="349"/>
      <c r="C190" s="350" t="s">
        <v>579</v>
      </c>
      <c r="D190" s="351"/>
      <c r="E190" s="351"/>
      <c r="F190" s="352" t="s">
        <v>495</v>
      </c>
      <c r="G190" s="351"/>
      <c r="H190" s="351" t="s">
        <v>580</v>
      </c>
      <c r="I190" s="351" t="s">
        <v>577</v>
      </c>
      <c r="J190" s="353" t="s">
        <v>578</v>
      </c>
      <c r="K190" s="354"/>
    </row>
    <row r="191" spans="2:11" s="1" customFormat="1" ht="15" customHeight="1">
      <c r="B191" s="311"/>
      <c r="C191" s="347" t="s">
        <v>44</v>
      </c>
      <c r="D191" s="286"/>
      <c r="E191" s="286"/>
      <c r="F191" s="309" t="s">
        <v>489</v>
      </c>
      <c r="G191" s="286"/>
      <c r="H191" s="283" t="s">
        <v>581</v>
      </c>
      <c r="I191" s="286" t="s">
        <v>582</v>
      </c>
      <c r="J191" s="286"/>
      <c r="K191" s="334"/>
    </row>
    <row r="192" spans="2:11" s="1" customFormat="1" ht="15" customHeight="1">
      <c r="B192" s="311"/>
      <c r="C192" s="347" t="s">
        <v>583</v>
      </c>
      <c r="D192" s="286"/>
      <c r="E192" s="286"/>
      <c r="F192" s="309" t="s">
        <v>489</v>
      </c>
      <c r="G192" s="286"/>
      <c r="H192" s="286" t="s">
        <v>584</v>
      </c>
      <c r="I192" s="286" t="s">
        <v>524</v>
      </c>
      <c r="J192" s="286"/>
      <c r="K192" s="334"/>
    </row>
    <row r="193" spans="2:11" s="1" customFormat="1" ht="15" customHeight="1">
      <c r="B193" s="311"/>
      <c r="C193" s="347" t="s">
        <v>585</v>
      </c>
      <c r="D193" s="286"/>
      <c r="E193" s="286"/>
      <c r="F193" s="309" t="s">
        <v>489</v>
      </c>
      <c r="G193" s="286"/>
      <c r="H193" s="286" t="s">
        <v>586</v>
      </c>
      <c r="I193" s="286" t="s">
        <v>524</v>
      </c>
      <c r="J193" s="286"/>
      <c r="K193" s="334"/>
    </row>
    <row r="194" spans="2:11" s="1" customFormat="1" ht="15" customHeight="1">
      <c r="B194" s="311"/>
      <c r="C194" s="347" t="s">
        <v>587</v>
      </c>
      <c r="D194" s="286"/>
      <c r="E194" s="286"/>
      <c r="F194" s="309" t="s">
        <v>495</v>
      </c>
      <c r="G194" s="286"/>
      <c r="H194" s="286" t="s">
        <v>588</v>
      </c>
      <c r="I194" s="286" t="s">
        <v>524</v>
      </c>
      <c r="J194" s="286"/>
      <c r="K194" s="334"/>
    </row>
    <row r="195" spans="2:11" s="1" customFormat="1" ht="15" customHeight="1">
      <c r="B195" s="340"/>
      <c r="C195" s="355"/>
      <c r="D195" s="320"/>
      <c r="E195" s="320"/>
      <c r="F195" s="320"/>
      <c r="G195" s="320"/>
      <c r="H195" s="320"/>
      <c r="I195" s="320"/>
      <c r="J195" s="320"/>
      <c r="K195" s="341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322"/>
      <c r="C197" s="332"/>
      <c r="D197" s="332"/>
      <c r="E197" s="332"/>
      <c r="F197" s="342"/>
      <c r="G197" s="332"/>
      <c r="H197" s="332"/>
      <c r="I197" s="332"/>
      <c r="J197" s="332"/>
      <c r="K197" s="322"/>
    </row>
    <row r="198" spans="2:11" s="1" customFormat="1" ht="18.75" customHeight="1"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</row>
    <row r="199" spans="2:11" s="1" customFormat="1" ht="13.5">
      <c r="B199" s="273"/>
      <c r="C199" s="274"/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1">
      <c r="B200" s="276"/>
      <c r="C200" s="277" t="s">
        <v>589</v>
      </c>
      <c r="D200" s="277"/>
      <c r="E200" s="277"/>
      <c r="F200" s="277"/>
      <c r="G200" s="277"/>
      <c r="H200" s="277"/>
      <c r="I200" s="277"/>
      <c r="J200" s="277"/>
      <c r="K200" s="278"/>
    </row>
    <row r="201" spans="2:11" s="1" customFormat="1" ht="25.5" customHeight="1">
      <c r="B201" s="276"/>
      <c r="C201" s="356" t="s">
        <v>590</v>
      </c>
      <c r="D201" s="356"/>
      <c r="E201" s="356"/>
      <c r="F201" s="356" t="s">
        <v>591</v>
      </c>
      <c r="G201" s="357"/>
      <c r="H201" s="356" t="s">
        <v>592</v>
      </c>
      <c r="I201" s="356"/>
      <c r="J201" s="356"/>
      <c r="K201" s="278"/>
    </row>
    <row r="202" spans="2:11" s="1" customFormat="1" ht="5.25" customHeight="1">
      <c r="B202" s="311"/>
      <c r="C202" s="306"/>
      <c r="D202" s="306"/>
      <c r="E202" s="306"/>
      <c r="F202" s="306"/>
      <c r="G202" s="332"/>
      <c r="H202" s="306"/>
      <c r="I202" s="306"/>
      <c r="J202" s="306"/>
      <c r="K202" s="334"/>
    </row>
    <row r="203" spans="2:11" s="1" customFormat="1" ht="15" customHeight="1">
      <c r="B203" s="311"/>
      <c r="C203" s="286" t="s">
        <v>582</v>
      </c>
      <c r="D203" s="286"/>
      <c r="E203" s="286"/>
      <c r="F203" s="309" t="s">
        <v>45</v>
      </c>
      <c r="G203" s="286"/>
      <c r="H203" s="286" t="s">
        <v>593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46</v>
      </c>
      <c r="G204" s="286"/>
      <c r="H204" s="286" t="s">
        <v>594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49</v>
      </c>
      <c r="G205" s="286"/>
      <c r="H205" s="286" t="s">
        <v>595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47</v>
      </c>
      <c r="G206" s="286"/>
      <c r="H206" s="286" t="s">
        <v>596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 t="s">
        <v>48</v>
      </c>
      <c r="G207" s="286"/>
      <c r="H207" s="286" t="s">
        <v>597</v>
      </c>
      <c r="I207" s="286"/>
      <c r="J207" s="286"/>
      <c r="K207" s="334"/>
    </row>
    <row r="208" spans="2:11" s="1" customFormat="1" ht="15" customHeight="1">
      <c r="B208" s="311"/>
      <c r="C208" s="286"/>
      <c r="D208" s="286"/>
      <c r="E208" s="286"/>
      <c r="F208" s="309"/>
      <c r="G208" s="286"/>
      <c r="H208" s="286"/>
      <c r="I208" s="286"/>
      <c r="J208" s="286"/>
      <c r="K208" s="334"/>
    </row>
    <row r="209" spans="2:11" s="1" customFormat="1" ht="15" customHeight="1">
      <c r="B209" s="311"/>
      <c r="C209" s="286" t="s">
        <v>536</v>
      </c>
      <c r="D209" s="286"/>
      <c r="E209" s="286"/>
      <c r="F209" s="309" t="s">
        <v>81</v>
      </c>
      <c r="G209" s="286"/>
      <c r="H209" s="286" t="s">
        <v>598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431</v>
      </c>
      <c r="G210" s="286"/>
      <c r="H210" s="286" t="s">
        <v>432</v>
      </c>
      <c r="I210" s="286"/>
      <c r="J210" s="286"/>
      <c r="K210" s="334"/>
    </row>
    <row r="211" spans="2:11" s="1" customFormat="1" ht="15" customHeight="1">
      <c r="B211" s="311"/>
      <c r="C211" s="286"/>
      <c r="D211" s="286"/>
      <c r="E211" s="286"/>
      <c r="F211" s="309" t="s">
        <v>429</v>
      </c>
      <c r="G211" s="286"/>
      <c r="H211" s="286" t="s">
        <v>599</v>
      </c>
      <c r="I211" s="286"/>
      <c r="J211" s="286"/>
      <c r="K211" s="334"/>
    </row>
    <row r="212" spans="2:11" s="1" customFormat="1" ht="15" customHeight="1">
      <c r="B212" s="358"/>
      <c r="C212" s="286"/>
      <c r="D212" s="286"/>
      <c r="E212" s="286"/>
      <c r="F212" s="309" t="s">
        <v>433</v>
      </c>
      <c r="G212" s="347"/>
      <c r="H212" s="338" t="s">
        <v>434</v>
      </c>
      <c r="I212" s="338"/>
      <c r="J212" s="338"/>
      <c r="K212" s="359"/>
    </row>
    <row r="213" spans="2:11" s="1" customFormat="1" ht="15" customHeight="1">
      <c r="B213" s="358"/>
      <c r="C213" s="286"/>
      <c r="D213" s="286"/>
      <c r="E213" s="286"/>
      <c r="F213" s="309" t="s">
        <v>435</v>
      </c>
      <c r="G213" s="347"/>
      <c r="H213" s="338" t="s">
        <v>600</v>
      </c>
      <c r="I213" s="338"/>
      <c r="J213" s="338"/>
      <c r="K213" s="359"/>
    </row>
    <row r="214" spans="2:11" s="1" customFormat="1" ht="15" customHeight="1">
      <c r="B214" s="358"/>
      <c r="C214" s="286"/>
      <c r="D214" s="286"/>
      <c r="E214" s="286"/>
      <c r="F214" s="309"/>
      <c r="G214" s="347"/>
      <c r="H214" s="338"/>
      <c r="I214" s="338"/>
      <c r="J214" s="338"/>
      <c r="K214" s="359"/>
    </row>
    <row r="215" spans="2:11" s="1" customFormat="1" ht="15" customHeight="1">
      <c r="B215" s="358"/>
      <c r="C215" s="286" t="s">
        <v>560</v>
      </c>
      <c r="D215" s="286"/>
      <c r="E215" s="286"/>
      <c r="F215" s="309">
        <v>1</v>
      </c>
      <c r="G215" s="347"/>
      <c r="H215" s="338" t="s">
        <v>601</v>
      </c>
      <c r="I215" s="338"/>
      <c r="J215" s="338"/>
      <c r="K215" s="359"/>
    </row>
    <row r="216" spans="2:11" s="1" customFormat="1" ht="15" customHeight="1">
      <c r="B216" s="358"/>
      <c r="C216" s="286"/>
      <c r="D216" s="286"/>
      <c r="E216" s="286"/>
      <c r="F216" s="309">
        <v>2</v>
      </c>
      <c r="G216" s="347"/>
      <c r="H216" s="338" t="s">
        <v>602</v>
      </c>
      <c r="I216" s="338"/>
      <c r="J216" s="338"/>
      <c r="K216" s="359"/>
    </row>
    <row r="217" spans="2:11" s="1" customFormat="1" ht="15" customHeight="1">
      <c r="B217" s="358"/>
      <c r="C217" s="286"/>
      <c r="D217" s="286"/>
      <c r="E217" s="286"/>
      <c r="F217" s="309">
        <v>3</v>
      </c>
      <c r="G217" s="347"/>
      <c r="H217" s="338" t="s">
        <v>603</v>
      </c>
      <c r="I217" s="338"/>
      <c r="J217" s="338"/>
      <c r="K217" s="359"/>
    </row>
    <row r="218" spans="2:11" s="1" customFormat="1" ht="15" customHeight="1">
      <c r="B218" s="358"/>
      <c r="C218" s="286"/>
      <c r="D218" s="286"/>
      <c r="E218" s="286"/>
      <c r="F218" s="309">
        <v>4</v>
      </c>
      <c r="G218" s="347"/>
      <c r="H218" s="338" t="s">
        <v>604</v>
      </c>
      <c r="I218" s="338"/>
      <c r="J218" s="338"/>
      <c r="K218" s="359"/>
    </row>
    <row r="219" spans="2:11" s="1" customFormat="1" ht="12.75" customHeight="1">
      <c r="B219" s="360"/>
      <c r="C219" s="361"/>
      <c r="D219" s="361"/>
      <c r="E219" s="361"/>
      <c r="F219" s="361"/>
      <c r="G219" s="361"/>
      <c r="H219" s="361"/>
      <c r="I219" s="361"/>
      <c r="J219" s="361"/>
      <c r="K219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Bohůnek Zdeněk</dc:creator>
  <cp:keywords/>
  <dc:description/>
  <cp:lastModifiedBy>Bohůnek Zdeněk</cp:lastModifiedBy>
  <dcterms:created xsi:type="dcterms:W3CDTF">2024-01-11T06:59:01Z</dcterms:created>
  <dcterms:modified xsi:type="dcterms:W3CDTF">2024-01-11T06:59:06Z</dcterms:modified>
  <cp:category/>
  <cp:version/>
  <cp:contentType/>
  <cp:contentStatus/>
</cp:coreProperties>
</file>