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3" activeTab="4"/>
  </bookViews>
  <sheets>
    <sheet name="1STR" sheetId="1" r:id="rId1"/>
    <sheet name="KRYCÍ LIST" sheetId="2" r:id="rId2"/>
    <sheet name="ARCHITEKTONICKO-STAVEBNÍ ŘEŠENÍ" sheetId="3" r:id="rId3"/>
    <sheet name="SILNOPROUDÉ ELEKTROINSTALAC" sheetId="4" r:id="rId4"/>
    <sheet name="BLESKOSVOD" sheetId="5" r:id="rId5"/>
    <sheet name="P1" sheetId="6" r:id="rId6"/>
    <sheet name="P1-1" sheetId="7" r:id="rId7"/>
    <sheet name="P1-2" sheetId="8" r:id="rId8"/>
    <sheet name="P1-3" sheetId="9" r:id="rId9"/>
  </sheets>
  <definedNames>
    <definedName name="_xlnm.Print_Area" localSheetId="0">'1STR'!$A:$C</definedName>
    <definedName name="_xlnm.Print_Area" localSheetId="2">'ARCHITEKTONICKO-STAVEBNÍ ŘEŠENÍ'!$A:$I</definedName>
    <definedName name="_xlnm.Print_Area" localSheetId="4">'BLESKOSVOD'!$A:$I</definedName>
    <definedName name="_xlnm.Print_Area" localSheetId="1">'KRYCÍ LIST'!$A:$G</definedName>
    <definedName name="_xlnm.Print_Area" localSheetId="6">'P1-1'!$A:$I</definedName>
    <definedName name="_xlnm.Print_Area" localSheetId="7">'P1-2'!$A:$I</definedName>
    <definedName name="_xlnm.Print_Area" localSheetId="8">'P1-3'!$A:$I</definedName>
    <definedName name="_xlnm.Print_Area" localSheetId="3">'SILNOPROUDÉ ELEKTROINSTALAC'!$A:$I</definedName>
  </definedNames>
  <calcPr fullCalcOnLoad="1"/>
</workbook>
</file>

<file path=xl/sharedStrings.xml><?xml version="1.0" encoding="utf-8"?>
<sst xmlns="http://schemas.openxmlformats.org/spreadsheetml/2006/main" count="375" uniqueCount="244">
  <si>
    <t>název stavby</t>
  </si>
  <si>
    <r>
      <rPr>
        <b/>
        <sz val="14"/>
        <rFont val="Calibri"/>
        <family val="2"/>
      </rPr>
      <t xml:space="preserve">Fotovoltaická elektrárna 30 kWp / 30 kWh,
</t>
    </r>
    <r>
      <rPr>
        <sz val="14"/>
        <rFont val="Calibri"/>
        <family val="2"/>
      </rPr>
      <t xml:space="preserve">SÚSPK Žatecká 732, Kralovice
</t>
    </r>
    <r>
      <rPr>
        <b/>
        <sz val="20"/>
        <rFont val="Calibri"/>
        <family val="2"/>
      </rPr>
      <t xml:space="preserve">
</t>
    </r>
  </si>
  <si>
    <t>zpracovatel</t>
  </si>
  <si>
    <t>ANIK BIT, s.r.o. et al.</t>
  </si>
  <si>
    <t>podpis a razítko</t>
  </si>
  <si>
    <t>datum</t>
  </si>
  <si>
    <t>11/2023</t>
  </si>
  <si>
    <t>část dokumentace</t>
  </si>
  <si>
    <t>-</t>
  </si>
  <si>
    <t>VÝKAZ VÝMĚR PRO OCENĚNÍ</t>
  </si>
  <si>
    <t>KRYCÍ LIST</t>
  </si>
  <si>
    <t>Stavba :</t>
  </si>
  <si>
    <t>Fotovoltaická elektrárna 30 kWp / 30 kWh</t>
  </si>
  <si>
    <t>Objednavatel :</t>
  </si>
  <si>
    <t xml:space="preserve">Správa a údržba silnic Plzeňského kraje, Žatecká 732, 331 41 Kralovice                            </t>
  </si>
  <si>
    <t>Objekt :</t>
  </si>
  <si>
    <t>SÚSPK Žatecká 732, 331 41 Kralovice</t>
  </si>
  <si>
    <t>Zhotovitel :</t>
  </si>
  <si>
    <t>Rozpočet :</t>
  </si>
  <si>
    <t xml:space="preserve">JKSO :            </t>
  </si>
  <si>
    <t>Datum :</t>
  </si>
  <si>
    <t>P.Č.</t>
  </si>
  <si>
    <t>Kód položky</t>
  </si>
  <si>
    <t>Popis</t>
  </si>
  <si>
    <t>MJ</t>
  </si>
  <si>
    <t>Množství celkem</t>
  </si>
  <si>
    <t>Cena jednotková v Kč</t>
  </si>
  <si>
    <t>Cena celkem Kč</t>
  </si>
  <si>
    <t>Celkem</t>
  </si>
  <si>
    <t>DPH 21%</t>
  </si>
  <si>
    <t>Celkové náklady</t>
  </si>
  <si>
    <t>Kč</t>
  </si>
  <si>
    <t>ARCHITEKTONICKO STAVEBNÍ ŘEŠENÍ</t>
  </si>
  <si>
    <t>položka č.</t>
  </si>
  <si>
    <t>název</t>
  </si>
  <si>
    <t>mj.</t>
  </si>
  <si>
    <t>počet</t>
  </si>
  <si>
    <t>jednot. cena</t>
  </si>
  <si>
    <t>cena celkem</t>
  </si>
  <si>
    <t>Stavební práce</t>
  </si>
  <si>
    <t>S.001</t>
  </si>
  <si>
    <t xml:space="preserve">Vytvoření prostupu ve střeše </t>
  </si>
  <si>
    <t>kpl</t>
  </si>
  <si>
    <t>S.002</t>
  </si>
  <si>
    <t>Hydroizolační těsnící vložka prostupu ve střeše</t>
  </si>
  <si>
    <t>ks</t>
  </si>
  <si>
    <t>S.003</t>
  </si>
  <si>
    <t>Požární uzávěr prostupu střechy</t>
  </si>
  <si>
    <t>Zámečnické konstrukce</t>
  </si>
  <si>
    <t>MS.001</t>
  </si>
  <si>
    <t>Dodávka ocelového žebříku s ochranným košem 3,5 m</t>
  </si>
  <si>
    <t>MS.002</t>
  </si>
  <si>
    <t>Dodávka ocelového žebříku s ochranným košem 6,0 m</t>
  </si>
  <si>
    <t>MS.003</t>
  </si>
  <si>
    <t>Montáž ocelového žebříku s košem vč. kotvení a zaměření</t>
  </si>
  <si>
    <t>Ostatní</t>
  </si>
  <si>
    <t>O.001</t>
  </si>
  <si>
    <t>Přesun hmot</t>
  </si>
  <si>
    <t>O.002</t>
  </si>
  <si>
    <t>Ekologická likvidace materiálů vč. poplatku za uložení</t>
  </si>
  <si>
    <t>O.003</t>
  </si>
  <si>
    <t>Náklady za montáž na střeše ve výšce 8,5 m</t>
  </si>
  <si>
    <t>SILNOPROUDÉ ELEKTROINSTALACE</t>
  </si>
  <si>
    <t>Elektromontáže</t>
  </si>
  <si>
    <t>E.001</t>
  </si>
  <si>
    <t>Montáž FVE modulu (panelu) o výkonu 400 Wp</t>
  </si>
  <si>
    <t>E.002</t>
  </si>
  <si>
    <t xml:space="preserve">Montáž optimizéru FVE modulu (panelu) </t>
  </si>
  <si>
    <t>E.003</t>
  </si>
  <si>
    <t>Montáž kontrukce pro FVE modul na střechu o nízkém sklonu</t>
  </si>
  <si>
    <t>E.004</t>
  </si>
  <si>
    <t>Montáž měniče o celk. jmen. výkonu min. 50,0 kW</t>
  </si>
  <si>
    <t>E.005</t>
  </si>
  <si>
    <t>Montáž elektrických akumulátorů (LiFePO4) o celk. užitné kapacitě 30,0 kWh</t>
  </si>
  <si>
    <t>E.008</t>
  </si>
  <si>
    <t>Montáže vodičů a kabelů a kabelových tras</t>
  </si>
  <si>
    <t>E.009</t>
  </si>
  <si>
    <t>Ostatní elektromontáže</t>
  </si>
  <si>
    <t>E.017</t>
  </si>
  <si>
    <t>Napojení na stávající zařízení</t>
  </si>
  <si>
    <t>E.018</t>
  </si>
  <si>
    <t xml:space="preserve">Zkušební provoz FVE </t>
  </si>
  <si>
    <t>E.019</t>
  </si>
  <si>
    <t>Zaučení obsluhy</t>
  </si>
  <si>
    <t>E.020</t>
  </si>
  <si>
    <t>Revize FVE a souvisejících rozvodů vč. vyhotovení protokolů</t>
  </si>
  <si>
    <t>Elektromateriál</t>
  </si>
  <si>
    <t>ME.001</t>
  </si>
  <si>
    <t>Dodávka FVE modulu (panelu) o výkonu 400 Wp</t>
  </si>
  <si>
    <t>pozn.: požadavky na FVE moduly (panely) jsou uvedeny v příloze a projektové dokumentaci</t>
  </si>
  <si>
    <t>ME.002</t>
  </si>
  <si>
    <t>Dodávka kontrukce pro FVE modul na střechu o nízkém sklonu</t>
  </si>
  <si>
    <t>pozn.: požadavky na konstrukci jsou uvedeny v projektové dokumentaci, v položce musí být zahrnuty náklady na kotvení a zachování hydroizolace střešního trapézového plechu (těsnící prvky kotvení)</t>
  </si>
  <si>
    <t>ME.003</t>
  </si>
  <si>
    <t>Dodávka zátěžové kontrukce pro FVE modul na střechu o nízkém sklonu</t>
  </si>
  <si>
    <t>ME.004</t>
  </si>
  <si>
    <t>Dodávka optimizéru FVE modulu (panelu)</t>
  </si>
  <si>
    <t>ME.005</t>
  </si>
  <si>
    <t>Dodávka gateway pro optimizéry</t>
  </si>
  <si>
    <t>ME.006</t>
  </si>
  <si>
    <t>Dodávka hybridního 3-fázového měniče 50 kW pro vysokonapěťové baterie</t>
  </si>
  <si>
    <t>pozn.: požadavky na měniče jsou uvedeny v přílozea projektové dokumentaci</t>
  </si>
  <si>
    <t>ME.007</t>
  </si>
  <si>
    <t>Dodávka FVE solarkabelu 6² černý/bílý 1žilový</t>
  </si>
  <si>
    <t>m</t>
  </si>
  <si>
    <t>ME.008</t>
  </si>
  <si>
    <t>Dodávka FVE solarkabelu 6² černý/červený 1žilový</t>
  </si>
  <si>
    <t>ME.009</t>
  </si>
  <si>
    <t>Dodávka solárního kabelu, 4-6 mm2, nastrkávací, negative</t>
  </si>
  <si>
    <t>ME.010</t>
  </si>
  <si>
    <t>Dodávka solárního kabelu, 4-6 mm2, nastrkávací, pozitive</t>
  </si>
  <si>
    <t>ME.011</t>
  </si>
  <si>
    <t>Dodávka el. akumulátoru o užitné kapacitě 30 kW</t>
  </si>
  <si>
    <t>pozn.: požadavky na el. akumulátory jsou uvedeny v přílozea projektové dokumentaci</t>
  </si>
  <si>
    <t>ME.012</t>
  </si>
  <si>
    <t>Dodávka BMS controllbox pro sestavy, HV</t>
  </si>
  <si>
    <t>ME.013</t>
  </si>
  <si>
    <t>Dodávka rozvaděče DC (vybavený)</t>
  </si>
  <si>
    <t>ME.014</t>
  </si>
  <si>
    <t>Dodávka rozvaděče AC (vybavený)</t>
  </si>
  <si>
    <t>ME.015</t>
  </si>
  <si>
    <t>Dodávka klipu k uchycení kabelu k rámu solárního panelu</t>
  </si>
  <si>
    <t>ME.016</t>
  </si>
  <si>
    <t>Dodávka rackové skříň 19" pro sestavy, HV, velká</t>
  </si>
  <si>
    <t>ME.017</t>
  </si>
  <si>
    <t>Dodávka konstrukce elektroměrové 3-28, 1-řadá, plastové panely</t>
  </si>
  <si>
    <t>ME.018</t>
  </si>
  <si>
    <t>Dodávka instalačního jističe 20 kA, B 100A, 3P</t>
  </si>
  <si>
    <t>ME.019</t>
  </si>
  <si>
    <t>Dodávka instalační jističe 10 kA, B 6A, 1P, před hl. elměr, bar. páčka</t>
  </si>
  <si>
    <t>ME.020</t>
  </si>
  <si>
    <t>Dodávka zkušební svorkovnice ZS1B s krytem</t>
  </si>
  <si>
    <t>ME.021</t>
  </si>
  <si>
    <t>Dodávka transformátoru měřícího CLA1.2,100A/5A,10VA, 0,5S, cejchovaný</t>
  </si>
  <si>
    <t>ME.022</t>
  </si>
  <si>
    <t>Dodávka Cu odbočovací svorkovnice 35mm2 - 3pólová, izolovaná černá/hnědá/šedá, stoupací svorkovnic</t>
  </si>
  <si>
    <t>ME.023</t>
  </si>
  <si>
    <t>Dodávka odbočovací svorkovnice 35 mm2, 1pólová, zeleno-žlutá stoupací svorkovnice</t>
  </si>
  <si>
    <t>ME.024</t>
  </si>
  <si>
    <t>Dodávka proudového chrániče 10 kA, 100 A, 4P, 30 mA, A</t>
  </si>
  <si>
    <t>ME.025</t>
  </si>
  <si>
    <t>Dodávka proudového chrániče 10 kA, 125 A, 4P, 30 mA, A</t>
  </si>
  <si>
    <t>ME.026</t>
  </si>
  <si>
    <t>Dodávka Instalační jističe 20 kA, C 100A, 3+N</t>
  </si>
  <si>
    <t>ME.027</t>
  </si>
  <si>
    <t>Dodávka Instalační jističe 20 kA, C 80A, 3+N</t>
  </si>
  <si>
    <t>ME.028</t>
  </si>
  <si>
    <t>Dodávka svodiče přepětí pro FV zásuvný T1+2(B+C)1100VDC</t>
  </si>
  <si>
    <t>ME.029</t>
  </si>
  <si>
    <t>Dodávka svodiče přepětí T1+2/BC kompletní, 4p, 12,5kA/280V</t>
  </si>
  <si>
    <t>ME.030</t>
  </si>
  <si>
    <t>Dodávka kabelových tras, drátěných s víkem, z nerezu</t>
  </si>
  <si>
    <t>ME.031</t>
  </si>
  <si>
    <t>Dodávka kabelu 1-CYKY-J 5x25</t>
  </si>
  <si>
    <t>ME.032</t>
  </si>
  <si>
    <t>Dodávka svorky vyrovnání potenciálu, montáž na panel</t>
  </si>
  <si>
    <t>ME.033</t>
  </si>
  <si>
    <t>Dodávka lišty zaslepovací 1.000 mm, šedá</t>
  </si>
  <si>
    <t>ME.034</t>
  </si>
  <si>
    <t>Dodávka drobného elektroinstalačního materiálu</t>
  </si>
  <si>
    <t xml:space="preserve">dodávky kabelů, lišt, tras a drobného materiálu jsou předběžné, skutečné dodávky se mohou lišit </t>
  </si>
  <si>
    <t>ME.035</t>
  </si>
  <si>
    <t>Dodávka monitorovací jednotky FVE</t>
  </si>
  <si>
    <t>požadavky:
vzdálený dohled FVE z počítače (po lokální síti nebo odkudkoliv po internetu)
vidět aktuální výrobu, spotřebu a ukládání elektřiny vč. distribuce do NN
sledovat hodnoty ze senzorů a porovnat aktuální výkon s potenciálním výkonem
informovat o výpadcích a poruchách zasláním emailu nebo SMS
odesílat data na webový portál pro sledování detailních charakteristik</t>
  </si>
  <si>
    <t>Inženýrská činnost</t>
  </si>
  <si>
    <t>I.001</t>
  </si>
  <si>
    <t>Dokumentace skutečného provedení stavby</t>
  </si>
  <si>
    <t>I.002</t>
  </si>
  <si>
    <t>Prokázání kapacity akumulátorů o užitné kapacitě 30 kWh garančními testy při uvedení systému do provozu</t>
  </si>
  <si>
    <t>I.003</t>
  </si>
  <si>
    <t>Návrh rozmístění balastní zátěže působící proti sání větru. V případě použití kotvené FVE elektrárny do trapézového plechu je třeba posoudit kotvení trapézového plechu do nosné konstrukce výtažnou zkouškou a ověřit použitelnost tohoto řešení.</t>
  </si>
  <si>
    <t>BLESKOSVOD</t>
  </si>
  <si>
    <t>Montáže bleskosvodu</t>
  </si>
  <si>
    <t>B.001</t>
  </si>
  <si>
    <t>Demontáž stávajícího bleskosvodu</t>
  </si>
  <si>
    <t>B.002</t>
  </si>
  <si>
    <t>Montáž jímačů a souvisejících prvků bleskosvodu</t>
  </si>
  <si>
    <t>B.003</t>
  </si>
  <si>
    <t>B.004</t>
  </si>
  <si>
    <t>Montáž svodů na stěnách</t>
  </si>
  <si>
    <t>B.005</t>
  </si>
  <si>
    <t>B.006</t>
  </si>
  <si>
    <t>Zemní práce pro uzemnění bleskosvodu</t>
  </si>
  <si>
    <t>B.007</t>
  </si>
  <si>
    <t>B.008</t>
  </si>
  <si>
    <t>Ostatní montážní práce bleskosvodu</t>
  </si>
  <si>
    <t>B.009</t>
  </si>
  <si>
    <t>Revize bleskosvodu vč. vyhotovení protokolu</t>
  </si>
  <si>
    <t>Materiál bleskosvodu</t>
  </si>
  <si>
    <t>MB.001</t>
  </si>
  <si>
    <t>MB.002</t>
  </si>
  <si>
    <t>MB.003</t>
  </si>
  <si>
    <t>MB.004</t>
  </si>
  <si>
    <t>MB.005</t>
  </si>
  <si>
    <t>MB.006</t>
  </si>
  <si>
    <t>MB.007</t>
  </si>
  <si>
    <t>MB.008</t>
  </si>
  <si>
    <t>MB.009</t>
  </si>
  <si>
    <t>MB.010</t>
  </si>
  <si>
    <t>Štítek označení</t>
  </si>
  <si>
    <t>Smršťovací antikorozní ochrana</t>
  </si>
  <si>
    <t>Příloha č. 1 - Požadavky na součásti FVE</t>
  </si>
  <si>
    <t>P.1.1. Požadavky na FVE moduly (panely)</t>
  </si>
  <si>
    <t>NA FVE bude podána žádost o poskytnutí podpory v rámci „Programu Životní prostředí 2021–2027“, v rámci cíle politiky 2, priority 1, specifického cíle 1.2, opatření 1.2.1 a 1.2.2 (11. výzva). Poskytovatel podpory na fotovoltaické moduly (panely) klade tyto požadavky:</t>
  </si>
  <si>
    <t>Podporovány mohou být pouze výrobny, ve kterých budou instalovány výhradně fotovoltaické moduly s nezávisle ověřenými parametry prokázanými certifikáty vydanými akreditovanými certifikačními orgány (Akreditovaný subjekt podle IEC 17065 (resp. národních mutací, např. ČSN EN ISO/IEC 17065:2013). Za akreditovaný subjekt dle IEC 17065 lze považovat také subjekt uznaný prostřednictvím IECEE, viz seznam na https://www.iecee.org/dyn/www/f?p=106:41:0.) na základě níže uvedených souborů norem:</t>
  </si>
  <si>
    <t>Technologie</t>
  </si>
  <si>
    <t>Technologie Soubory norem (je-li relevantní)</t>
  </si>
  <si>
    <t>Fotovoltaické moduly</t>
  </si>
  <si>
    <t>IEC 61215, IEC 61730</t>
  </si>
  <si>
    <t>Použité fotovoltaické moduly musí dosahovat minimálně níže uvedených účinností:</t>
  </si>
  <si>
    <t>Minimální účinnost</t>
  </si>
  <si>
    <t>Fotovoltaické moduly při
standardních testovacích
podmínkách - (Standard Test Conditions) – intenzita záření 1000 W/m2, spektrum AM1,5 Global a teplota modulu 25 °C</t>
  </si>
  <si>
    <t>19,0 % pro monofaciální moduly z monokrystalického
křemíku či 18,0 % pro monofaciální moduly z multikrystalického křemíku</t>
  </si>
  <si>
    <t>Při realizaci mohou být použity výhradně komponenty s garantovanou životností:</t>
  </si>
  <si>
    <t>Požadované zajištění životnosti</t>
  </si>
  <si>
    <t>min. 20letá lineární záruka na výkon s max. poklesem na 80 %
původního výkonu garantovanou výrobcem a
min. 10letá produktová záruka garantovaná výrobcem</t>
  </si>
  <si>
    <t>P.1.2. Požadavky na měniče</t>
  </si>
  <si>
    <t>NA FVE bude podána žádost o poskytnutí podpory v rámci „Programu Životní prostředí 2021–2027“, v rámci cíle politiky 2, priority 1, specifického cíle 1.2, opatření 1.2.1 a 1.2.2 (11. výzva). Poskytovatel podpory na fotovoltaické systémy - měniče klade tyto požadavky:</t>
  </si>
  <si>
    <t>Podporovány mohou být pouze výrobny, ve kterých budou instalovány výhradně fotovoltaické moduly, měniče a akumulátory s nezávisle ověřenými parametry prokázanými certifikáty vydanými akreditovanými certifikačními orgány (Akreditovaný subjekt podle IEC 17065 (resp. národních mutací, např. ČSN EN ISO/IEC 17065:2013). Za akreditovaný subjekt dle IEC 17065 lze považovat také subjekt uznaný prostřednictvím IECEE, viz seznam na https://www.iecee.org/dyn/www/f?p=106:41:0.) na základě níže uvedených souborů norem:</t>
  </si>
  <si>
    <t>Měniče</t>
  </si>
  <si>
    <t>IEC 61727, IEC 62116, normy řady IEC 61000 dle typu</t>
  </si>
  <si>
    <t>Použité měniče musí dosahovat minimálně níže uvedených účinností:</t>
  </si>
  <si>
    <t>97,0 % (Euro účinnost)</t>
  </si>
  <si>
    <t>záruka výrobce či dodavatele trvající min. 10 let na jeho bezodkladnou výměnu či adekvátní náhradu v případě
poruchy či poškození</t>
  </si>
  <si>
    <t>Instalované měniče musí být vybaveny plynulou, nebo diskrétní řiditelností dodávaného výkonu do elektrizační soustavy umožňující změnu dodávaného výkonu výrobny.</t>
  </si>
  <si>
    <t>P.1.3. Požadavky na (elektrické) akumulátory</t>
  </si>
  <si>
    <t>NA FVE bude podána žádost o poskytnutí podpory v rámci „Programu Životní prostředí 2021–2027“, v rámci cíle politiky 2, priority 1, specifického cíle 1.2, opatření 1.2.1 a 1.2.2 (11. výzva). Poskytovatel podpory na fotovoltaické systémy -  akumulátory klade tyto požadavky:</t>
  </si>
  <si>
    <t>Elektrické akumulátory</t>
  </si>
  <si>
    <t>dle typu akumulátoru (pro nejčastější lithiové akumulátory IEC
63056:2020 nebo IEC 62619:2017 nebo IEC 62620:2014)</t>
  </si>
  <si>
    <t>záruka s max. poklesem na 60 % nominální kapacity po 10
letech provozu, nebo dosažení min. 2 400násobku nominální
energie (Energy Throughput), např.: baterie s nominální kapacitou 1 kWh musí být schopna dodat za dobu své životnosti min. 2 400 kWh energie</t>
  </si>
  <si>
    <t xml:space="preserve">Podpora na vybudování systému akumulace vyrobené elektřiny může být poskytnuta pouze pro systémy s kapacitou v rozsahu min. 20 % a max. 100 % z teoretické hodinové výroby při instalovaném špičkovém výkonu FVE - pro potřeby dané výzvy odpovídá instalovanému výkonu FVE 1kWp hodnota teoretické hodinové výroby při instalovaném špičkovém výkonu FVE ve výši 1 kWh.  Kapacitou bateriového úložiště se rozumí „využitelná kapacita úložiště“. Tato kapacita musí být prokázána garančními testy při uvedení systému do provozu.
</t>
  </si>
  <si>
    <t>Uzemnění konstrukce rámů FVE panelů a hlavního rozvaděče</t>
  </si>
  <si>
    <t>Podpůrná trubka pro jímací hrot dl. 2,5 m</t>
  </si>
  <si>
    <t>Jímací hrot dl. 2,5 m</t>
  </si>
  <si>
    <t>Držák podpůrné trubky</t>
  </si>
  <si>
    <t>Vodič HVI pr. 23 mm</t>
  </si>
  <si>
    <t xml:space="preserve">Podpěra svodu </t>
  </si>
  <si>
    <t>Zaváděcí nerezová tyč pr. 16 mm</t>
  </si>
  <si>
    <t>Kabel CYA16zž pro HOP</t>
  </si>
  <si>
    <t>dodávky počtů komponent se mohou mírně lišit</t>
  </si>
  <si>
    <t>počet montáží zemnících tyčí bude určen na základě měření odporu stávajícího uzemnění</t>
  </si>
  <si>
    <t>Měření odporu uzemnění</t>
  </si>
  <si>
    <t>ZT - zemnící tyč svorka křížová 1,5 m</t>
  </si>
  <si>
    <t>Montáž uzemnění vč. zemnících tyčí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</si>
</sst>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"/>
    <numFmt numFmtId="165" formatCode="0.000"/>
  </numFmts>
  <fonts count="19">
    <font>
      <sz val="11"/>
      <color indexed="8"/>
      <name val="Calibri"/>
      <family val="2"/>
    </font>
    <font>
      <sz val="10"/>
      <name val="Arial"/>
      <family val="0"/>
    </font>
    <font>
      <i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5"/>
      <name val="Calibri"/>
      <family val="2"/>
    </font>
    <font>
      <b/>
      <sz val="14"/>
      <color indexed="25"/>
      <name val="Calibri"/>
      <family val="2"/>
    </font>
    <font>
      <sz val="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25"/>
      <name val="Calibri"/>
      <family val="2"/>
    </font>
    <font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3" borderId="0" xfId="0" applyFont="1" applyFill="1" applyAlignment="1">
      <alignment/>
    </xf>
    <xf numFmtId="17" fontId="13" fillId="2" borderId="0" xfId="0" applyNumberFormat="1" applyFont="1" applyFill="1" applyAlignment="1">
      <alignment horizontal="left" vertical="center"/>
    </xf>
    <xf numFmtId="0" fontId="13" fillId="2" borderId="2" xfId="0" applyFont="1" applyFill="1" applyBorder="1" applyAlignment="1">
      <alignment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/>
    </xf>
    <xf numFmtId="164" fontId="12" fillId="3" borderId="3" xfId="0" applyNumberFormat="1" applyFont="1" applyFill="1" applyBorder="1" applyAlignment="1">
      <alignment wrapText="1"/>
    </xf>
    <xf numFmtId="164" fontId="12" fillId="3" borderId="4" xfId="0" applyNumberFormat="1" applyFont="1" applyFill="1" applyBorder="1" applyAlignment="1">
      <alignment vertical="top" wrapText="1"/>
    </xf>
    <xf numFmtId="164" fontId="12" fillId="3" borderId="4" xfId="0" applyNumberFormat="1" applyFont="1" applyFill="1" applyBorder="1" applyAlignment="1">
      <alignment wrapText="1"/>
    </xf>
    <xf numFmtId="4" fontId="12" fillId="3" borderId="4" xfId="0" applyNumberFormat="1" applyFont="1" applyFill="1" applyBorder="1" applyAlignment="1">
      <alignment wrapText="1"/>
    </xf>
    <xf numFmtId="4" fontId="13" fillId="3" borderId="5" xfId="0" applyNumberFormat="1" applyFont="1" applyFill="1" applyBorder="1" applyAlignment="1">
      <alignment wrapText="1"/>
    </xf>
    <xf numFmtId="164" fontId="12" fillId="3" borderId="7" xfId="0" applyNumberFormat="1" applyFont="1" applyFill="1" applyBorder="1" applyAlignment="1">
      <alignment wrapText="1"/>
    </xf>
    <xf numFmtId="164" fontId="12" fillId="3" borderId="8" xfId="0" applyNumberFormat="1" applyFont="1" applyFill="1" applyBorder="1" applyAlignment="1">
      <alignment vertical="top" wrapText="1"/>
    </xf>
    <xf numFmtId="164" fontId="12" fillId="3" borderId="8" xfId="0" applyNumberFormat="1" applyFont="1" applyFill="1" applyBorder="1" applyAlignment="1">
      <alignment wrapText="1"/>
    </xf>
    <xf numFmtId="4" fontId="12" fillId="3" borderId="8" xfId="0" applyNumberFormat="1" applyFont="1" applyFill="1" applyBorder="1" applyAlignment="1">
      <alignment wrapText="1"/>
    </xf>
    <xf numFmtId="4" fontId="13" fillId="3" borderId="9" xfId="0" applyNumberFormat="1" applyFont="1" applyFill="1" applyBorder="1" applyAlignment="1">
      <alignment wrapText="1"/>
    </xf>
    <xf numFmtId="0" fontId="13" fillId="3" borderId="7" xfId="0" applyFont="1" applyFill="1" applyBorder="1" applyAlignment="1">
      <alignment/>
    </xf>
    <xf numFmtId="3" fontId="13" fillId="3" borderId="8" xfId="0" applyNumberFormat="1" applyFont="1" applyFill="1" applyBorder="1" applyAlignment="1">
      <alignment/>
    </xf>
    <xf numFmtId="0" fontId="13" fillId="3" borderId="8" xfId="0" applyFont="1" applyFill="1" applyBorder="1" applyAlignment="1">
      <alignment/>
    </xf>
    <xf numFmtId="3" fontId="12" fillId="3" borderId="8" xfId="0" applyNumberFormat="1" applyFont="1" applyFill="1" applyBorder="1" applyAlignment="1">
      <alignment/>
    </xf>
    <xf numFmtId="4" fontId="13" fillId="3" borderId="9" xfId="0" applyNumberFormat="1" applyFont="1" applyFill="1" applyBorder="1" applyAlignment="1">
      <alignment/>
    </xf>
    <xf numFmtId="4" fontId="13" fillId="3" borderId="8" xfId="0" applyNumberFormat="1" applyFont="1" applyFill="1" applyBorder="1" applyAlignment="1">
      <alignment horizontal="center"/>
    </xf>
    <xf numFmtId="10" fontId="13" fillId="3" borderId="8" xfId="0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/>
    </xf>
    <xf numFmtId="3" fontId="13" fillId="3" borderId="11" xfId="0" applyNumberFormat="1" applyFont="1" applyFill="1" applyBorder="1" applyAlignment="1">
      <alignment/>
    </xf>
    <xf numFmtId="0" fontId="13" fillId="3" borderId="11" xfId="0" applyFont="1" applyFill="1" applyBorder="1" applyAlignment="1">
      <alignment/>
    </xf>
    <xf numFmtId="0" fontId="12" fillId="3" borderId="11" xfId="0" applyFont="1" applyFill="1" applyBorder="1" applyAlignment="1">
      <alignment/>
    </xf>
    <xf numFmtId="4" fontId="13" fillId="3" borderId="11" xfId="0" applyNumberFormat="1" applyFont="1" applyFill="1" applyBorder="1" applyAlignment="1">
      <alignment/>
    </xf>
    <xf numFmtId="10" fontId="13" fillId="3" borderId="11" xfId="0" applyNumberFormat="1" applyFont="1" applyFill="1" applyBorder="1" applyAlignment="1">
      <alignment/>
    </xf>
    <xf numFmtId="4" fontId="13" fillId="3" borderId="12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5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center" vertical="center"/>
      <protection locked="0"/>
    </xf>
    <xf numFmtId="0" fontId="12" fillId="5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top"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5" fillId="5" borderId="13" xfId="0" applyFont="1" applyFill="1" applyBorder="1" applyAlignment="1" applyProtection="1">
      <alignment horizontal="center" vertical="center" wrapText="1"/>
      <protection/>
    </xf>
    <xf numFmtId="0" fontId="12" fillId="5" borderId="14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165" fontId="14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left" vertical="top"/>
    </xf>
    <xf numFmtId="165" fontId="14" fillId="0" borderId="0" xfId="0" applyNumberFormat="1" applyFont="1" applyAlignment="1">
      <alignment horizontal="left" vertical="top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5" borderId="0" xfId="0" applyFont="1" applyFill="1" applyBorder="1" applyAlignment="1">
      <alignment vertical="top" wrapText="1"/>
    </xf>
    <xf numFmtId="0" fontId="8" fillId="5" borderId="0" xfId="0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horizontal="right" vertical="center" wrapText="1"/>
    </xf>
    <xf numFmtId="0" fontId="14" fillId="0" borderId="13" xfId="0" applyFont="1" applyBorder="1" applyAlignment="1">
      <alignment horizontal="center" vertical="center"/>
    </xf>
    <xf numFmtId="0" fontId="15" fillId="5" borderId="15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2" fillId="5" borderId="16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top" wrapText="1"/>
    </xf>
    <xf numFmtId="0" fontId="14" fillId="0" borderId="13" xfId="0" applyFont="1" applyBorder="1" applyAlignment="1" applyProtection="1">
      <alignment horizontal="center" vertical="center"/>
      <protection/>
    </xf>
    <xf numFmtId="0" fontId="15" fillId="5" borderId="15" xfId="0" applyFont="1" applyFill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12" fillId="5" borderId="16" xfId="0" applyFont="1" applyFill="1" applyBorder="1" applyAlignment="1" applyProtection="1">
      <alignment horizontal="left" vertical="center" wrapText="1"/>
      <protection/>
    </xf>
    <xf numFmtId="0" fontId="16" fillId="0" borderId="13" xfId="0" applyFont="1" applyBorder="1" applyAlignment="1" applyProtection="1">
      <alignment horizontal="left" vertical="center"/>
      <protection/>
    </xf>
    <xf numFmtId="0" fontId="16" fillId="0" borderId="13" xfId="0" applyFont="1" applyBorder="1" applyAlignment="1" applyProtection="1">
      <alignment horizontal="left" vertical="center" wrapText="1"/>
      <protection/>
    </xf>
    <xf numFmtId="0" fontId="17" fillId="0" borderId="13" xfId="0" applyFont="1" applyBorder="1" applyAlignment="1" applyProtection="1">
      <alignment horizontal="left" vertical="top" wrapText="1"/>
      <protection/>
    </xf>
    <xf numFmtId="165" fontId="14" fillId="0" borderId="0" xfId="0" applyNumberFormat="1" applyFont="1" applyBorder="1" applyAlignment="1">
      <alignment horizontal="left" vertical="top" wrapText="1"/>
    </xf>
    <xf numFmtId="0" fontId="14" fillId="5" borderId="13" xfId="0" applyFont="1" applyFill="1" applyBorder="1" applyAlignment="1">
      <alignment horizontal="left"/>
    </xf>
    <xf numFmtId="0" fontId="14" fillId="5" borderId="13" xfId="0" applyFont="1" applyFill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6:C49"/>
  <sheetViews>
    <sheetView workbookViewId="0" topLeftCell="A29">
      <selection activeCell="B57" sqref="B57"/>
    </sheetView>
  </sheetViews>
  <sheetFormatPr defaultColWidth="9.140625" defaultRowHeight="15"/>
  <cols>
    <col min="1" max="1" width="18.7109375" style="1" customWidth="1"/>
    <col min="2" max="2" width="59.28125" style="1" customWidth="1"/>
    <col min="3" max="16384" width="9.140625" style="1" customWidth="1"/>
  </cols>
  <sheetData>
    <row r="36" spans="1:3" ht="14.25">
      <c r="A36" s="74"/>
      <c r="B36" s="74"/>
      <c r="C36" s="74"/>
    </row>
    <row r="37" spans="1:3" ht="14.25">
      <c r="A37" s="2"/>
      <c r="B37" s="2"/>
      <c r="C37" s="2"/>
    </row>
    <row r="38" spans="1:3" ht="15" customHeight="1">
      <c r="A38" s="75" t="s">
        <v>0</v>
      </c>
      <c r="B38" s="76" t="s">
        <v>1</v>
      </c>
      <c r="C38" s="76"/>
    </row>
    <row r="39" spans="1:3" ht="14.25">
      <c r="A39" s="75"/>
      <c r="B39" s="76"/>
      <c r="C39" s="76"/>
    </row>
    <row r="40" spans="1:3" ht="14.25">
      <c r="A40" s="3"/>
      <c r="B40" s="76"/>
      <c r="C40" s="76"/>
    </row>
    <row r="41" spans="1:3" ht="15.75" customHeight="1">
      <c r="A41" s="4" t="s">
        <v>2</v>
      </c>
      <c r="B41" s="77" t="s">
        <v>3</v>
      </c>
      <c r="C41" s="77"/>
    </row>
    <row r="42" spans="1:3" ht="15">
      <c r="A42" s="4" t="s">
        <v>4</v>
      </c>
      <c r="B42" s="5"/>
      <c r="C42" s="5"/>
    </row>
    <row r="43" spans="1:3" ht="15">
      <c r="A43" s="4"/>
      <c r="B43" s="5"/>
      <c r="C43" s="5"/>
    </row>
    <row r="44" spans="1:3" ht="15">
      <c r="A44" s="4"/>
      <c r="B44" s="5"/>
      <c r="C44" s="5"/>
    </row>
    <row r="45" spans="1:3" ht="15" customHeight="1">
      <c r="A45" s="4" t="s">
        <v>5</v>
      </c>
      <c r="B45" s="77" t="s">
        <v>6</v>
      </c>
      <c r="C45" s="77"/>
    </row>
    <row r="46" spans="1:3" ht="15" customHeight="1">
      <c r="A46" s="4" t="s">
        <v>7</v>
      </c>
      <c r="B46" s="77" t="s">
        <v>8</v>
      </c>
      <c r="C46" s="77"/>
    </row>
    <row r="47" spans="1:3" ht="18.75" customHeight="1">
      <c r="A47" s="78"/>
      <c r="B47" s="79" t="s">
        <v>9</v>
      </c>
      <c r="C47" s="79"/>
    </row>
    <row r="48" spans="1:3" ht="20.25">
      <c r="A48" s="78"/>
      <c r="B48" s="80"/>
      <c r="C48" s="80"/>
    </row>
    <row r="49" spans="1:3" ht="14.25">
      <c r="A49" s="78"/>
      <c r="B49" s="81"/>
      <c r="C49" s="81"/>
    </row>
  </sheetData>
  <sheetProtection sheet="1"/>
  <mergeCells count="10">
    <mergeCell ref="B45:C45"/>
    <mergeCell ref="B46:C46"/>
    <mergeCell ref="A47:A49"/>
    <mergeCell ref="B47:C47"/>
    <mergeCell ref="B48:C48"/>
    <mergeCell ref="B49:C49"/>
    <mergeCell ref="A36:C36"/>
    <mergeCell ref="A38:A39"/>
    <mergeCell ref="B38:C40"/>
    <mergeCell ref="B41:C41"/>
  </mergeCells>
  <printOptions/>
  <pageMargins left="0.7083333333333334" right="0.7083333333333334" top="0.7875" bottom="0.78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11" sqref="E11"/>
    </sheetView>
  </sheetViews>
  <sheetFormatPr defaultColWidth="9.140625" defaultRowHeight="15"/>
  <cols>
    <col min="1" max="1" width="4.421875" style="6" customWidth="1"/>
    <col min="2" max="2" width="8.140625" style="6" customWidth="1"/>
    <col min="3" max="3" width="29.57421875" style="6" customWidth="1"/>
    <col min="4" max="4" width="2.8515625" style="6" customWidth="1"/>
    <col min="5" max="5" width="10.8515625" style="6" customWidth="1"/>
    <col min="6" max="6" width="9.8515625" style="6" customWidth="1"/>
    <col min="7" max="7" width="17.140625" style="6" customWidth="1"/>
    <col min="8" max="16384" width="9.140625" style="6" customWidth="1"/>
  </cols>
  <sheetData>
    <row r="1" spans="1:7" ht="18">
      <c r="A1" s="7" t="s">
        <v>10</v>
      </c>
      <c r="B1" s="8"/>
      <c r="C1" s="8"/>
      <c r="D1" s="8"/>
      <c r="E1" s="8"/>
      <c r="F1" s="8"/>
      <c r="G1" s="8"/>
    </row>
    <row r="2" spans="1:7" s="12" customFormat="1" ht="59.25" customHeight="1">
      <c r="A2" s="9" t="s">
        <v>11</v>
      </c>
      <c r="B2" s="10"/>
      <c r="C2" s="9" t="s">
        <v>12</v>
      </c>
      <c r="D2" s="10"/>
      <c r="E2" s="10"/>
      <c r="F2" s="10" t="s">
        <v>13</v>
      </c>
      <c r="G2" s="11" t="s">
        <v>14</v>
      </c>
    </row>
    <row r="3" spans="1:7" s="12" customFormat="1" ht="12.75">
      <c r="A3" s="9" t="s">
        <v>15</v>
      </c>
      <c r="B3" s="10"/>
      <c r="C3" s="9" t="s">
        <v>16</v>
      </c>
      <c r="D3" s="10"/>
      <c r="E3" s="10"/>
      <c r="F3" s="10" t="s">
        <v>17</v>
      </c>
      <c r="G3" s="10" t="s">
        <v>3</v>
      </c>
    </row>
    <row r="4" spans="1:7" s="12" customFormat="1" ht="14.25" customHeight="1">
      <c r="A4" s="9" t="s">
        <v>18</v>
      </c>
      <c r="B4" s="10"/>
      <c r="C4" s="9"/>
      <c r="D4" s="10"/>
      <c r="E4" s="10"/>
      <c r="F4" s="10"/>
      <c r="G4" s="10"/>
    </row>
    <row r="5" spans="1:7" s="12" customFormat="1" ht="15" customHeight="1">
      <c r="A5" s="10" t="s">
        <v>19</v>
      </c>
      <c r="B5" s="10"/>
      <c r="C5" s="10"/>
      <c r="D5" s="10"/>
      <c r="E5" s="10"/>
      <c r="F5" s="10" t="s">
        <v>20</v>
      </c>
      <c r="G5" s="13">
        <v>45231</v>
      </c>
    </row>
    <row r="6" spans="1:7" s="12" customFormat="1" ht="17.25" customHeight="1">
      <c r="A6" s="14"/>
      <c r="B6" s="14"/>
      <c r="C6" s="14"/>
      <c r="D6" s="14"/>
      <c r="E6" s="14"/>
      <c r="F6" s="14"/>
      <c r="G6" s="14"/>
    </row>
    <row r="7" spans="1:7" s="12" customFormat="1" ht="48" customHeight="1">
      <c r="A7" s="15" t="s">
        <v>21</v>
      </c>
      <c r="B7" s="16" t="s">
        <v>22</v>
      </c>
      <c r="C7" s="16" t="s">
        <v>23</v>
      </c>
      <c r="D7" s="16" t="s">
        <v>24</v>
      </c>
      <c r="E7" s="16" t="s">
        <v>25</v>
      </c>
      <c r="F7" s="16" t="s">
        <v>26</v>
      </c>
      <c r="G7" s="17" t="s">
        <v>27</v>
      </c>
    </row>
    <row r="8" spans="1:7" s="12" customFormat="1" ht="12.75">
      <c r="A8" s="18"/>
      <c r="B8" s="18"/>
      <c r="C8" s="18"/>
      <c r="D8" s="18"/>
      <c r="E8" s="18"/>
      <c r="F8" s="18"/>
      <c r="G8" s="18"/>
    </row>
    <row r="9" spans="1:7" s="12" customFormat="1" ht="12.75">
      <c r="A9" s="19"/>
      <c r="B9" s="20"/>
      <c r="C9" s="21"/>
      <c r="D9" s="21"/>
      <c r="E9" s="22"/>
      <c r="F9" s="22"/>
      <c r="G9" s="23"/>
    </row>
    <row r="10" spans="1:7" s="12" customFormat="1" ht="12.75" customHeight="1">
      <c r="A10" s="24"/>
      <c r="B10" s="25"/>
      <c r="C10" s="26" t="str">
        <f>'ARCHITEKTONICKO-STAVEBNÍ ŘEŠENÍ'!A1</f>
        <v>ARCHITEKTONICKO STAVEBNÍ ŘEŠENÍ</v>
      </c>
      <c r="D10" s="26"/>
      <c r="E10" s="27"/>
      <c r="F10" s="27"/>
      <c r="G10" s="28">
        <f>'ARCHITEKTONICKO-STAVEBNÍ ŘEŠENÍ'!I4+'ARCHITEKTONICKO-STAVEBNÍ ŘEŠENÍ'!I8+'ARCHITEKTONICKO-STAVEBNÍ ŘEŠENÍ'!I12</f>
        <v>0</v>
      </c>
    </row>
    <row r="11" spans="1:7" s="12" customFormat="1" ht="12.75">
      <c r="A11" s="24"/>
      <c r="B11" s="25"/>
      <c r="C11" s="26" t="str">
        <f>'SILNOPROUDÉ ELEKTROINSTALAC'!A1</f>
        <v>SILNOPROUDÉ ELEKTROINSTALACE</v>
      </c>
      <c r="D11" s="26"/>
      <c r="E11" s="27"/>
      <c r="F11" s="27"/>
      <c r="G11" s="28">
        <f>'SILNOPROUDÉ ELEKTROINSTALAC'!I4+'SILNOPROUDÉ ELEKTROINSTALAC'!I16+'SILNOPROUDÉ ELEKTROINSTALAC'!I58+'SILNOPROUDÉ ELEKTROINSTALAC'!I62</f>
        <v>0</v>
      </c>
    </row>
    <row r="12" spans="1:7" s="12" customFormat="1" ht="12.75">
      <c r="A12" s="24"/>
      <c r="B12" s="25"/>
      <c r="C12" s="26" t="str">
        <f>BLESKOSVOD!A1</f>
        <v>BLESKOSVOD</v>
      </c>
      <c r="D12" s="26"/>
      <c r="E12" s="27"/>
      <c r="F12" s="27"/>
      <c r="G12" s="28">
        <f>BLESKOSVOD!I4+BLESKOSVOD!I15+BLESKOSVOD!I27+BLESKOSVOD!I31</f>
        <v>0</v>
      </c>
    </row>
    <row r="13" spans="1:7" s="12" customFormat="1" ht="14.25" customHeight="1">
      <c r="A13" s="24"/>
      <c r="B13" s="25"/>
      <c r="C13" s="26"/>
      <c r="D13" s="26"/>
      <c r="E13" s="27"/>
      <c r="F13" s="27"/>
      <c r="G13" s="28"/>
    </row>
    <row r="14" spans="1:7" s="12" customFormat="1" ht="14.25" customHeight="1">
      <c r="A14" s="24"/>
      <c r="B14" s="25"/>
      <c r="C14" s="26" t="s">
        <v>28</v>
      </c>
      <c r="D14" s="26"/>
      <c r="E14" s="27"/>
      <c r="F14" s="27"/>
      <c r="G14" s="28">
        <f>SUM(G10:G13)</f>
        <v>0</v>
      </c>
    </row>
    <row r="15" spans="1:7" s="12" customFormat="1" ht="12.75">
      <c r="A15" s="29"/>
      <c r="B15" s="30"/>
      <c r="C15" s="30"/>
      <c r="D15" s="30"/>
      <c r="E15" s="31"/>
      <c r="F15" s="31"/>
      <c r="G15" s="28"/>
    </row>
    <row r="16" spans="1:7" s="12" customFormat="1" ht="12.75">
      <c r="A16" s="29"/>
      <c r="B16" s="30"/>
      <c r="C16" s="31" t="s">
        <v>28</v>
      </c>
      <c r="D16" s="32"/>
      <c r="E16" s="31"/>
      <c r="F16" s="31"/>
      <c r="G16" s="33">
        <f>ROUND(SUM(G14:G15),2)</f>
        <v>0</v>
      </c>
    </row>
    <row r="17" spans="1:7" s="12" customFormat="1" ht="12.75">
      <c r="A17" s="29"/>
      <c r="B17" s="30"/>
      <c r="C17" s="31" t="s">
        <v>29</v>
      </c>
      <c r="D17" s="30"/>
      <c r="E17" s="34">
        <f>G16</f>
        <v>0</v>
      </c>
      <c r="F17" s="35">
        <v>0.21</v>
      </c>
      <c r="G17" s="33">
        <f>ROUND(F17*E17,2)</f>
        <v>0</v>
      </c>
    </row>
    <row r="18" spans="1:7" s="12" customFormat="1" ht="12.75">
      <c r="A18" s="36"/>
      <c r="B18" s="37"/>
      <c r="C18" s="38" t="s">
        <v>30</v>
      </c>
      <c r="D18" s="39" t="s">
        <v>31</v>
      </c>
      <c r="E18" s="40"/>
      <c r="F18" s="41"/>
      <c r="G18" s="42">
        <f>ROUND(SUM(G16:G17),2)</f>
        <v>0</v>
      </c>
    </row>
  </sheetData>
  <sheetProtection sheet="1"/>
  <printOptions/>
  <pageMargins left="0.7083333333333334" right="0.7083333333333334" top="0.7875" bottom="0.7875000000000001" header="0.5118110236220472" footer="0.5118055555555556"/>
  <pageSetup horizontalDpi="300" verticalDpi="300" orientation="portrait" paperSize="9"/>
  <headerFooter alignWithMargins="0">
    <oddFooter>&amp;C&amp;"Segoe UI,Regular"&amp;10&amp;P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5"/>
  <cols>
    <col min="1" max="1" width="8.00390625" style="43" customWidth="1"/>
    <col min="2" max="2" width="9.421875" style="44" customWidth="1"/>
    <col min="3" max="4" width="9.140625" style="44" customWidth="1"/>
    <col min="5" max="5" width="22.7109375" style="44" customWidth="1"/>
    <col min="6" max="7" width="5.140625" style="43" customWidth="1"/>
    <col min="8" max="8" width="8.421875" style="43" customWidth="1"/>
    <col min="9" max="9" width="8.140625" style="43" customWidth="1"/>
    <col min="10" max="16384" width="9.140625" style="44" customWidth="1"/>
  </cols>
  <sheetData>
    <row r="1" ht="12.75">
      <c r="A1" s="45" t="s">
        <v>32</v>
      </c>
    </row>
    <row r="3" spans="1:9" s="48" customFormat="1" ht="25.5">
      <c r="A3" s="46" t="s">
        <v>33</v>
      </c>
      <c r="B3" s="82" t="s">
        <v>34</v>
      </c>
      <c r="C3" s="82"/>
      <c r="D3" s="82"/>
      <c r="E3" s="82"/>
      <c r="F3" s="47" t="s">
        <v>35</v>
      </c>
      <c r="G3" s="47" t="s">
        <v>36</v>
      </c>
      <c r="H3" s="46" t="s">
        <v>37</v>
      </c>
      <c r="I3" s="46" t="s">
        <v>38</v>
      </c>
    </row>
    <row r="4" spans="1:9" s="48" customFormat="1" ht="14.25" customHeight="1">
      <c r="A4" s="83" t="s">
        <v>39</v>
      </c>
      <c r="B4" s="83"/>
      <c r="C4" s="83"/>
      <c r="D4" s="83"/>
      <c r="E4" s="83"/>
      <c r="F4" s="83"/>
      <c r="G4" s="83"/>
      <c r="H4" s="83"/>
      <c r="I4" s="49">
        <f>SUM(I5:I7)</f>
        <v>0</v>
      </c>
    </row>
    <row r="5" spans="1:9" ht="12" customHeight="1">
      <c r="A5" s="47" t="s">
        <v>40</v>
      </c>
      <c r="B5" s="84" t="s">
        <v>41</v>
      </c>
      <c r="C5" s="84"/>
      <c r="D5" s="84"/>
      <c r="E5" s="84"/>
      <c r="F5" s="47" t="s">
        <v>42</v>
      </c>
      <c r="G5" s="47">
        <v>1</v>
      </c>
      <c r="H5" s="50"/>
      <c r="I5" s="47">
        <f>G5*H5</f>
        <v>0</v>
      </c>
    </row>
    <row r="6" spans="1:9" ht="12" customHeight="1">
      <c r="A6" s="47" t="s">
        <v>43</v>
      </c>
      <c r="B6" s="84" t="s">
        <v>44</v>
      </c>
      <c r="C6" s="84"/>
      <c r="D6" s="84"/>
      <c r="E6" s="84"/>
      <c r="F6" s="47" t="s">
        <v>45</v>
      </c>
      <c r="G6" s="47">
        <v>1</v>
      </c>
      <c r="H6" s="50"/>
      <c r="I6" s="47">
        <f>G6*H6</f>
        <v>0</v>
      </c>
    </row>
    <row r="7" spans="1:9" ht="12" customHeight="1">
      <c r="A7" s="47" t="s">
        <v>46</v>
      </c>
      <c r="B7" s="84" t="s">
        <v>47</v>
      </c>
      <c r="C7" s="84"/>
      <c r="D7" s="84"/>
      <c r="E7" s="84"/>
      <c r="F7" s="47" t="s">
        <v>45</v>
      </c>
      <c r="G7" s="47">
        <v>1</v>
      </c>
      <c r="H7" s="50"/>
      <c r="I7" s="47">
        <f>G7*H7</f>
        <v>0</v>
      </c>
    </row>
    <row r="8" spans="1:9" ht="12.75" customHeight="1">
      <c r="A8" s="85" t="s">
        <v>48</v>
      </c>
      <c r="B8" s="85"/>
      <c r="C8" s="85"/>
      <c r="D8" s="85"/>
      <c r="E8" s="85"/>
      <c r="F8" s="85"/>
      <c r="G8" s="85"/>
      <c r="H8" s="85"/>
      <c r="I8" s="51">
        <f>SUM(I9:I11)</f>
        <v>0</v>
      </c>
    </row>
    <row r="9" spans="1:9" ht="12.75">
      <c r="A9" s="52" t="s">
        <v>49</v>
      </c>
      <c r="B9" s="86" t="s">
        <v>50</v>
      </c>
      <c r="C9" s="86"/>
      <c r="D9" s="86"/>
      <c r="E9" s="86"/>
      <c r="F9" s="53" t="s">
        <v>45</v>
      </c>
      <c r="G9" s="53">
        <v>1</v>
      </c>
      <c r="H9" s="54"/>
      <c r="I9" s="53">
        <f>G9*H9</f>
        <v>0</v>
      </c>
    </row>
    <row r="10" spans="1:9" ht="12.75">
      <c r="A10" s="52" t="s">
        <v>51</v>
      </c>
      <c r="B10" s="86" t="s">
        <v>52</v>
      </c>
      <c r="C10" s="86"/>
      <c r="D10" s="86"/>
      <c r="E10" s="86"/>
      <c r="F10" s="53" t="s">
        <v>45</v>
      </c>
      <c r="G10" s="53">
        <v>1</v>
      </c>
      <c r="H10" s="54"/>
      <c r="I10" s="53">
        <f>G10*H10</f>
        <v>0</v>
      </c>
    </row>
    <row r="11" spans="1:9" ht="12.75">
      <c r="A11" s="52" t="s">
        <v>53</v>
      </c>
      <c r="B11" s="86" t="s">
        <v>54</v>
      </c>
      <c r="C11" s="86"/>
      <c r="D11" s="86"/>
      <c r="E11" s="86"/>
      <c r="F11" s="53" t="s">
        <v>42</v>
      </c>
      <c r="G11" s="53">
        <v>2</v>
      </c>
      <c r="H11" s="54"/>
      <c r="I11" s="53">
        <f>G11*H11</f>
        <v>0</v>
      </c>
    </row>
    <row r="12" spans="1:9" ht="12.75" customHeight="1">
      <c r="A12" s="83" t="s">
        <v>55</v>
      </c>
      <c r="B12" s="83"/>
      <c r="C12" s="83"/>
      <c r="D12" s="83"/>
      <c r="E12" s="83"/>
      <c r="F12" s="83"/>
      <c r="G12" s="83"/>
      <c r="H12" s="83"/>
      <c r="I12" s="49">
        <f>SUM(I13:I15)</f>
        <v>0</v>
      </c>
    </row>
    <row r="13" spans="1:9" ht="12.75">
      <c r="A13" s="47" t="s">
        <v>56</v>
      </c>
      <c r="B13" s="87" t="s">
        <v>57</v>
      </c>
      <c r="C13" s="87"/>
      <c r="D13" s="87"/>
      <c r="E13" s="87"/>
      <c r="F13" s="47" t="s">
        <v>42</v>
      </c>
      <c r="G13" s="47">
        <v>1</v>
      </c>
      <c r="H13" s="50"/>
      <c r="I13" s="47">
        <f>G13*H13</f>
        <v>0</v>
      </c>
    </row>
    <row r="14" spans="1:9" ht="12.75" customHeight="1">
      <c r="A14" s="47" t="s">
        <v>58</v>
      </c>
      <c r="B14" s="84" t="s">
        <v>59</v>
      </c>
      <c r="C14" s="84"/>
      <c r="D14" s="84"/>
      <c r="E14" s="84"/>
      <c r="F14" s="47" t="s">
        <v>42</v>
      </c>
      <c r="G14" s="47">
        <v>1</v>
      </c>
      <c r="H14" s="50"/>
      <c r="I14" s="47">
        <f>G14*H14</f>
        <v>0</v>
      </c>
    </row>
    <row r="15" spans="1:9" ht="12.75" customHeight="1">
      <c r="A15" s="47" t="s">
        <v>60</v>
      </c>
      <c r="B15" s="84" t="s">
        <v>61</v>
      </c>
      <c r="C15" s="84"/>
      <c r="D15" s="84"/>
      <c r="E15" s="84"/>
      <c r="F15" s="47" t="s">
        <v>42</v>
      </c>
      <c r="G15" s="47">
        <v>1</v>
      </c>
      <c r="H15" s="50"/>
      <c r="I15" s="47">
        <f>G15*H15</f>
        <v>0</v>
      </c>
    </row>
  </sheetData>
  <sheetProtection sheet="1"/>
  <mergeCells count="13">
    <mergeCell ref="B15:E15"/>
    <mergeCell ref="B11:E11"/>
    <mergeCell ref="A12:H12"/>
    <mergeCell ref="B13:E13"/>
    <mergeCell ref="B14:E14"/>
    <mergeCell ref="B7:E7"/>
    <mergeCell ref="A8:H8"/>
    <mergeCell ref="B9:E9"/>
    <mergeCell ref="B10:E10"/>
    <mergeCell ref="B3:E3"/>
    <mergeCell ref="A4:H4"/>
    <mergeCell ref="B5:E5"/>
    <mergeCell ref="B6:E6"/>
  </mergeCells>
  <printOptions/>
  <pageMargins left="0.7083333333333334" right="0.7083333333333334" top="0.7875" bottom="0.7875000000000001" header="0.5118110236220472" footer="0.5118055555555556"/>
  <pageSetup horizontalDpi="300" verticalDpi="300" orientation="portrait" paperSize="9"/>
  <headerFooter alignWithMargins="0">
    <oddFooter>&amp;C&amp;"Segoe UI,Regular"&amp;10&amp;P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H17" sqref="H17"/>
    </sheetView>
  </sheetViews>
  <sheetFormatPr defaultColWidth="9.140625" defaultRowHeight="15"/>
  <cols>
    <col min="1" max="1" width="8.00390625" style="43" customWidth="1"/>
    <col min="2" max="2" width="9.421875" style="44" customWidth="1"/>
    <col min="3" max="4" width="9.140625" style="44" customWidth="1"/>
    <col min="5" max="5" width="23.28125" style="44" customWidth="1"/>
    <col min="6" max="7" width="5.140625" style="43" customWidth="1"/>
    <col min="8" max="8" width="9.140625" style="43" customWidth="1"/>
    <col min="9" max="9" width="8.8515625" style="43" customWidth="1"/>
    <col min="10" max="16384" width="9.140625" style="44" customWidth="1"/>
  </cols>
  <sheetData>
    <row r="1" ht="12.75">
      <c r="A1" s="45" t="s">
        <v>62</v>
      </c>
    </row>
    <row r="3" spans="1:9" s="48" customFormat="1" ht="25.5">
      <c r="A3" s="46" t="s">
        <v>33</v>
      </c>
      <c r="B3" s="82" t="s">
        <v>34</v>
      </c>
      <c r="C3" s="82"/>
      <c r="D3" s="82"/>
      <c r="E3" s="82"/>
      <c r="F3" s="47" t="s">
        <v>35</v>
      </c>
      <c r="G3" s="47" t="s">
        <v>36</v>
      </c>
      <c r="H3" s="46" t="s">
        <v>37</v>
      </c>
      <c r="I3" s="46" t="s">
        <v>38</v>
      </c>
    </row>
    <row r="4" spans="1:9" s="48" customFormat="1" ht="14.25" customHeight="1">
      <c r="A4" s="83" t="s">
        <v>63</v>
      </c>
      <c r="B4" s="83"/>
      <c r="C4" s="83"/>
      <c r="D4" s="83"/>
      <c r="E4" s="83"/>
      <c r="F4" s="83"/>
      <c r="G4" s="83"/>
      <c r="H4" s="83"/>
      <c r="I4" s="49">
        <f>SUM(I5:I15)</f>
        <v>0</v>
      </c>
    </row>
    <row r="5" spans="1:9" ht="12" customHeight="1">
      <c r="A5" s="47" t="s">
        <v>64</v>
      </c>
      <c r="B5" s="84" t="s">
        <v>65</v>
      </c>
      <c r="C5" s="84"/>
      <c r="D5" s="84"/>
      <c r="E5" s="84"/>
      <c r="F5" s="47" t="s">
        <v>45</v>
      </c>
      <c r="G5" s="47">
        <v>75</v>
      </c>
      <c r="H5" s="50"/>
      <c r="I5" s="47">
        <f aca="true" t="shared" si="0" ref="I5:I15">G5*H5</f>
        <v>0</v>
      </c>
    </row>
    <row r="6" spans="1:9" ht="12" customHeight="1">
      <c r="A6" s="47" t="s">
        <v>66</v>
      </c>
      <c r="B6" s="84" t="s">
        <v>67</v>
      </c>
      <c r="C6" s="84"/>
      <c r="D6" s="84"/>
      <c r="E6" s="84"/>
      <c r="F6" s="47" t="s">
        <v>45</v>
      </c>
      <c r="G6" s="47">
        <v>75</v>
      </c>
      <c r="H6" s="50"/>
      <c r="I6" s="47">
        <f t="shared" si="0"/>
        <v>0</v>
      </c>
    </row>
    <row r="7" spans="1:9" ht="12" customHeight="1">
      <c r="A7" s="47" t="s">
        <v>68</v>
      </c>
      <c r="B7" s="84" t="s">
        <v>69</v>
      </c>
      <c r="C7" s="84"/>
      <c r="D7" s="84"/>
      <c r="E7" s="84"/>
      <c r="F7" s="47" t="s">
        <v>45</v>
      </c>
      <c r="G7" s="47">
        <v>75</v>
      </c>
      <c r="H7" s="50"/>
      <c r="I7" s="47">
        <f t="shared" si="0"/>
        <v>0</v>
      </c>
    </row>
    <row r="8" spans="1:9" ht="12" customHeight="1">
      <c r="A8" s="47" t="s">
        <v>70</v>
      </c>
      <c r="B8" s="87" t="s">
        <v>71</v>
      </c>
      <c r="C8" s="87"/>
      <c r="D8" s="87"/>
      <c r="E8" s="87"/>
      <c r="F8" s="47" t="s">
        <v>42</v>
      </c>
      <c r="G8" s="47">
        <v>1</v>
      </c>
      <c r="H8" s="50"/>
      <c r="I8" s="47">
        <f t="shared" si="0"/>
        <v>0</v>
      </c>
    </row>
    <row r="9" spans="1:9" s="48" customFormat="1" ht="28.5" customHeight="1">
      <c r="A9" s="47" t="s">
        <v>72</v>
      </c>
      <c r="B9" s="84" t="s">
        <v>73</v>
      </c>
      <c r="C9" s="84"/>
      <c r="D9" s="84"/>
      <c r="E9" s="84"/>
      <c r="F9" s="47" t="s">
        <v>42</v>
      </c>
      <c r="G9" s="47">
        <v>1</v>
      </c>
      <c r="H9" s="50"/>
      <c r="I9" s="47">
        <f t="shared" si="0"/>
        <v>0</v>
      </c>
    </row>
    <row r="10" spans="1:9" ht="12.75" customHeight="1">
      <c r="A10" s="47" t="s">
        <v>74</v>
      </c>
      <c r="B10" s="84" t="s">
        <v>75</v>
      </c>
      <c r="C10" s="84"/>
      <c r="D10" s="84"/>
      <c r="E10" s="84"/>
      <c r="F10" s="47" t="s">
        <v>42</v>
      </c>
      <c r="G10" s="47">
        <v>1</v>
      </c>
      <c r="H10" s="50"/>
      <c r="I10" s="47">
        <f t="shared" si="0"/>
        <v>0</v>
      </c>
    </row>
    <row r="11" spans="1:9" ht="12.75" customHeight="1">
      <c r="A11" s="47" t="s">
        <v>76</v>
      </c>
      <c r="B11" s="84" t="s">
        <v>77</v>
      </c>
      <c r="C11" s="84"/>
      <c r="D11" s="84"/>
      <c r="E11" s="84"/>
      <c r="F11" s="47" t="s">
        <v>42</v>
      </c>
      <c r="G11" s="47">
        <v>1</v>
      </c>
      <c r="H11" s="50"/>
      <c r="I11" s="47">
        <f t="shared" si="0"/>
        <v>0</v>
      </c>
    </row>
    <row r="12" spans="1:9" ht="12.75">
      <c r="A12" s="47" t="s">
        <v>78</v>
      </c>
      <c r="B12" s="87" t="s">
        <v>79</v>
      </c>
      <c r="C12" s="87"/>
      <c r="D12" s="87"/>
      <c r="E12" s="87"/>
      <c r="F12" s="47" t="s">
        <v>42</v>
      </c>
      <c r="G12" s="47">
        <v>1</v>
      </c>
      <c r="H12" s="50"/>
      <c r="I12" s="47">
        <f t="shared" si="0"/>
        <v>0</v>
      </c>
    </row>
    <row r="13" spans="1:9" ht="12.75">
      <c r="A13" s="47" t="s">
        <v>80</v>
      </c>
      <c r="B13" s="87" t="s">
        <v>81</v>
      </c>
      <c r="C13" s="87"/>
      <c r="D13" s="87"/>
      <c r="E13" s="87"/>
      <c r="F13" s="47" t="s">
        <v>42</v>
      </c>
      <c r="G13" s="47">
        <v>1</v>
      </c>
      <c r="H13" s="50"/>
      <c r="I13" s="47">
        <f t="shared" si="0"/>
        <v>0</v>
      </c>
    </row>
    <row r="14" spans="1:9" ht="12.75">
      <c r="A14" s="47" t="s">
        <v>82</v>
      </c>
      <c r="B14" s="87" t="s">
        <v>83</v>
      </c>
      <c r="C14" s="87"/>
      <c r="D14" s="87"/>
      <c r="E14" s="87"/>
      <c r="F14" s="47" t="s">
        <v>42</v>
      </c>
      <c r="G14" s="47">
        <v>1</v>
      </c>
      <c r="H14" s="50"/>
      <c r="I14" s="47">
        <f t="shared" si="0"/>
        <v>0</v>
      </c>
    </row>
    <row r="15" spans="1:9" ht="12.75">
      <c r="A15" s="47" t="s">
        <v>84</v>
      </c>
      <c r="B15" s="87" t="s">
        <v>85</v>
      </c>
      <c r="C15" s="87"/>
      <c r="D15" s="87"/>
      <c r="E15" s="87"/>
      <c r="F15" s="47" t="s">
        <v>42</v>
      </c>
      <c r="G15" s="47">
        <v>1</v>
      </c>
      <c r="H15" s="50"/>
      <c r="I15" s="47">
        <f t="shared" si="0"/>
        <v>0</v>
      </c>
    </row>
    <row r="16" spans="1:9" ht="12.75" customHeight="1">
      <c r="A16" s="85" t="s">
        <v>86</v>
      </c>
      <c r="B16" s="85"/>
      <c r="C16" s="85"/>
      <c r="D16" s="85"/>
      <c r="E16" s="85"/>
      <c r="F16" s="85"/>
      <c r="G16" s="85"/>
      <c r="H16" s="85"/>
      <c r="I16" s="51">
        <f>SUM(I17:I56)</f>
        <v>0</v>
      </c>
    </row>
    <row r="17" spans="1:9" ht="12.75">
      <c r="A17" s="52" t="s">
        <v>87</v>
      </c>
      <c r="B17" s="86" t="s">
        <v>88</v>
      </c>
      <c r="C17" s="86"/>
      <c r="D17" s="86"/>
      <c r="E17" s="86"/>
      <c r="F17" s="53" t="s">
        <v>45</v>
      </c>
      <c r="G17" s="53">
        <v>75</v>
      </c>
      <c r="H17" s="54"/>
      <c r="I17" s="53">
        <f>G17*H17</f>
        <v>0</v>
      </c>
    </row>
    <row r="18" spans="1:9" ht="12.75">
      <c r="A18" s="88" t="s">
        <v>89</v>
      </c>
      <c r="B18" s="88"/>
      <c r="C18" s="88"/>
      <c r="D18" s="88"/>
      <c r="E18" s="88"/>
      <c r="F18" s="88"/>
      <c r="G18" s="88"/>
      <c r="H18" s="88"/>
      <c r="I18" s="88"/>
    </row>
    <row r="19" spans="1:9" ht="12.75">
      <c r="A19" s="52" t="s">
        <v>90</v>
      </c>
      <c r="B19" s="86" t="s">
        <v>91</v>
      </c>
      <c r="C19" s="86"/>
      <c r="D19" s="86"/>
      <c r="E19" s="86"/>
      <c r="F19" s="53" t="s">
        <v>45</v>
      </c>
      <c r="G19" s="53">
        <v>75</v>
      </c>
      <c r="H19" s="54"/>
      <c r="I19" s="53">
        <f>G19*H19</f>
        <v>0</v>
      </c>
    </row>
    <row r="20" spans="1:9" ht="27" customHeight="1">
      <c r="A20" s="89" t="s">
        <v>92</v>
      </c>
      <c r="B20" s="89"/>
      <c r="C20" s="89"/>
      <c r="D20" s="89"/>
      <c r="E20" s="89"/>
      <c r="F20" s="89"/>
      <c r="G20" s="89"/>
      <c r="H20" s="89"/>
      <c r="I20" s="89"/>
    </row>
    <row r="21" spans="1:9" ht="26.25" customHeight="1">
      <c r="A21" s="52" t="s">
        <v>93</v>
      </c>
      <c r="B21" s="90" t="s">
        <v>94</v>
      </c>
      <c r="C21" s="90"/>
      <c r="D21" s="90"/>
      <c r="E21" s="90"/>
      <c r="F21" s="53" t="s">
        <v>45</v>
      </c>
      <c r="G21" s="53">
        <v>75</v>
      </c>
      <c r="H21" s="54"/>
      <c r="I21" s="53">
        <f>G21*H21</f>
        <v>0</v>
      </c>
    </row>
    <row r="22" spans="1:9" ht="12.75">
      <c r="A22" s="52" t="s">
        <v>95</v>
      </c>
      <c r="B22" s="86" t="s">
        <v>96</v>
      </c>
      <c r="C22" s="86"/>
      <c r="D22" s="86"/>
      <c r="E22" s="86"/>
      <c r="F22" s="53" t="s">
        <v>45</v>
      </c>
      <c r="G22" s="53">
        <v>75</v>
      </c>
      <c r="H22" s="54"/>
      <c r="I22" s="53">
        <f>G22*H22</f>
        <v>0</v>
      </c>
    </row>
    <row r="23" spans="1:9" ht="12.75">
      <c r="A23" s="52" t="s">
        <v>97</v>
      </c>
      <c r="B23" s="86" t="s">
        <v>98</v>
      </c>
      <c r="C23" s="86"/>
      <c r="D23" s="86"/>
      <c r="E23" s="86"/>
      <c r="F23" s="53" t="s">
        <v>45</v>
      </c>
      <c r="G23" s="53">
        <v>1</v>
      </c>
      <c r="H23" s="54"/>
      <c r="I23" s="53">
        <f>G23*H23</f>
        <v>0</v>
      </c>
    </row>
    <row r="24" spans="1:9" ht="27.75" customHeight="1">
      <c r="A24" s="52" t="s">
        <v>99</v>
      </c>
      <c r="B24" s="90" t="s">
        <v>100</v>
      </c>
      <c r="C24" s="90"/>
      <c r="D24" s="90"/>
      <c r="E24" s="90"/>
      <c r="F24" s="53" t="s">
        <v>45</v>
      </c>
      <c r="G24" s="53">
        <v>1</v>
      </c>
      <c r="H24" s="54"/>
      <c r="I24" s="53">
        <f>G24*H24</f>
        <v>0</v>
      </c>
    </row>
    <row r="25" spans="1:9" ht="12.75" customHeight="1">
      <c r="A25" s="88" t="s">
        <v>101</v>
      </c>
      <c r="B25" s="88"/>
      <c r="C25" s="88"/>
      <c r="D25" s="88"/>
      <c r="E25" s="88"/>
      <c r="F25" s="88"/>
      <c r="G25" s="88"/>
      <c r="H25" s="88"/>
      <c r="I25" s="88"/>
    </row>
    <row r="26" spans="1:9" ht="12.75" customHeight="1">
      <c r="A26" s="52" t="s">
        <v>102</v>
      </c>
      <c r="B26" s="90" t="s">
        <v>103</v>
      </c>
      <c r="C26" s="90"/>
      <c r="D26" s="90"/>
      <c r="E26" s="90"/>
      <c r="F26" s="53" t="s">
        <v>104</v>
      </c>
      <c r="G26" s="53">
        <v>274</v>
      </c>
      <c r="H26" s="54"/>
      <c r="I26" s="53">
        <f>G26*H26</f>
        <v>0</v>
      </c>
    </row>
    <row r="27" spans="1:9" ht="12.75" customHeight="1">
      <c r="A27" s="52" t="s">
        <v>105</v>
      </c>
      <c r="B27" s="90" t="s">
        <v>106</v>
      </c>
      <c r="C27" s="90"/>
      <c r="D27" s="90"/>
      <c r="E27" s="90"/>
      <c r="F27" s="53" t="s">
        <v>104</v>
      </c>
      <c r="G27" s="53">
        <v>274</v>
      </c>
      <c r="H27" s="54"/>
      <c r="I27" s="53">
        <f>G27*H27</f>
        <v>0</v>
      </c>
    </row>
    <row r="28" spans="1:9" ht="12.75" customHeight="1">
      <c r="A28" s="52" t="s">
        <v>107</v>
      </c>
      <c r="B28" s="90" t="s">
        <v>108</v>
      </c>
      <c r="C28" s="90"/>
      <c r="D28" s="90"/>
      <c r="E28" s="90"/>
      <c r="F28" s="53" t="s">
        <v>45</v>
      </c>
      <c r="G28" s="53">
        <v>75</v>
      </c>
      <c r="H28" s="54"/>
      <c r="I28" s="53">
        <f>G28*H28</f>
        <v>0</v>
      </c>
    </row>
    <row r="29" spans="1:9" ht="12.75" customHeight="1">
      <c r="A29" s="52" t="s">
        <v>109</v>
      </c>
      <c r="B29" s="90" t="s">
        <v>110</v>
      </c>
      <c r="C29" s="90"/>
      <c r="D29" s="90"/>
      <c r="E29" s="90"/>
      <c r="F29" s="53" t="s">
        <v>45</v>
      </c>
      <c r="G29" s="53">
        <v>75</v>
      </c>
      <c r="H29" s="54"/>
      <c r="I29" s="53">
        <f>G29*H29</f>
        <v>0</v>
      </c>
    </row>
    <row r="30" spans="1:9" ht="12.75" customHeight="1">
      <c r="A30" s="52" t="s">
        <v>111</v>
      </c>
      <c r="B30" s="90" t="s">
        <v>112</v>
      </c>
      <c r="C30" s="90"/>
      <c r="D30" s="90"/>
      <c r="E30" s="90"/>
      <c r="F30" s="53" t="s">
        <v>42</v>
      </c>
      <c r="G30" s="53">
        <v>1</v>
      </c>
      <c r="H30" s="54"/>
      <c r="I30" s="53">
        <f>G30*H30</f>
        <v>0</v>
      </c>
    </row>
    <row r="31" spans="1:9" ht="12.75" customHeight="1">
      <c r="A31" s="88" t="s">
        <v>113</v>
      </c>
      <c r="B31" s="88"/>
      <c r="C31" s="88"/>
      <c r="D31" s="88"/>
      <c r="E31" s="88"/>
      <c r="F31" s="88"/>
      <c r="G31" s="88"/>
      <c r="H31" s="88"/>
      <c r="I31" s="88"/>
    </row>
    <row r="32" spans="1:9" ht="12.75" customHeight="1">
      <c r="A32" s="52" t="s">
        <v>114</v>
      </c>
      <c r="B32" s="90" t="s">
        <v>115</v>
      </c>
      <c r="C32" s="90"/>
      <c r="D32" s="90"/>
      <c r="E32" s="90"/>
      <c r="F32" s="53" t="s">
        <v>45</v>
      </c>
      <c r="G32" s="53">
        <v>1</v>
      </c>
      <c r="H32" s="54"/>
      <c r="I32" s="53">
        <f aca="true" t="shared" si="1" ref="I32:I54">G32*H32</f>
        <v>0</v>
      </c>
    </row>
    <row r="33" spans="1:9" ht="12.75" customHeight="1">
      <c r="A33" s="52" t="s">
        <v>116</v>
      </c>
      <c r="B33" s="90" t="s">
        <v>117</v>
      </c>
      <c r="C33" s="90"/>
      <c r="D33" s="90"/>
      <c r="E33" s="90"/>
      <c r="F33" s="53" t="s">
        <v>45</v>
      </c>
      <c r="G33" s="53">
        <v>1</v>
      </c>
      <c r="H33" s="54"/>
      <c r="I33" s="53">
        <f t="shared" si="1"/>
        <v>0</v>
      </c>
    </row>
    <row r="34" spans="1:9" ht="12.75" customHeight="1">
      <c r="A34" s="52" t="s">
        <v>118</v>
      </c>
      <c r="B34" s="90" t="s">
        <v>119</v>
      </c>
      <c r="C34" s="90"/>
      <c r="D34" s="90"/>
      <c r="E34" s="90"/>
      <c r="F34" s="53" t="s">
        <v>45</v>
      </c>
      <c r="G34" s="53">
        <v>1</v>
      </c>
      <c r="H34" s="54"/>
      <c r="I34" s="53">
        <f t="shared" si="1"/>
        <v>0</v>
      </c>
    </row>
    <row r="35" spans="1:9" ht="12.75" customHeight="1">
      <c r="A35" s="52" t="s">
        <v>120</v>
      </c>
      <c r="B35" s="90" t="s">
        <v>121</v>
      </c>
      <c r="C35" s="90"/>
      <c r="D35" s="90"/>
      <c r="E35" s="90"/>
      <c r="F35" s="53" t="s">
        <v>45</v>
      </c>
      <c r="G35" s="53">
        <v>65</v>
      </c>
      <c r="H35" s="54"/>
      <c r="I35" s="53">
        <f t="shared" si="1"/>
        <v>0</v>
      </c>
    </row>
    <row r="36" spans="1:9" ht="12.75" customHeight="1">
      <c r="A36" s="52" t="s">
        <v>122</v>
      </c>
      <c r="B36" s="90" t="s">
        <v>123</v>
      </c>
      <c r="C36" s="90"/>
      <c r="D36" s="90"/>
      <c r="E36" s="90"/>
      <c r="F36" s="53" t="s">
        <v>45</v>
      </c>
      <c r="G36" s="53">
        <v>1</v>
      </c>
      <c r="H36" s="54"/>
      <c r="I36" s="53">
        <f t="shared" si="1"/>
        <v>0</v>
      </c>
    </row>
    <row r="37" spans="1:9" ht="26.25" customHeight="1">
      <c r="A37" s="52" t="s">
        <v>124</v>
      </c>
      <c r="B37" s="90" t="s">
        <v>125</v>
      </c>
      <c r="C37" s="90"/>
      <c r="D37" s="90"/>
      <c r="E37" s="90"/>
      <c r="F37" s="53" t="s">
        <v>45</v>
      </c>
      <c r="G37" s="53">
        <v>1</v>
      </c>
      <c r="H37" s="54"/>
      <c r="I37" s="53">
        <f t="shared" si="1"/>
        <v>0</v>
      </c>
    </row>
    <row r="38" spans="1:9" ht="17.25" customHeight="1">
      <c r="A38" s="52" t="s">
        <v>126</v>
      </c>
      <c r="B38" s="90" t="s">
        <v>127</v>
      </c>
      <c r="C38" s="90"/>
      <c r="D38" s="90"/>
      <c r="E38" s="90"/>
      <c r="F38" s="53" t="s">
        <v>45</v>
      </c>
      <c r="G38" s="53">
        <v>1</v>
      </c>
      <c r="H38" s="54"/>
      <c r="I38" s="53">
        <f t="shared" si="1"/>
        <v>0</v>
      </c>
    </row>
    <row r="39" spans="1:9" ht="24" customHeight="1">
      <c r="A39" s="52" t="s">
        <v>128</v>
      </c>
      <c r="B39" s="90" t="s">
        <v>129</v>
      </c>
      <c r="C39" s="90"/>
      <c r="D39" s="90"/>
      <c r="E39" s="90"/>
      <c r="F39" s="53" t="s">
        <v>45</v>
      </c>
      <c r="G39" s="53">
        <v>1</v>
      </c>
      <c r="H39" s="54"/>
      <c r="I39" s="53">
        <f t="shared" si="1"/>
        <v>0</v>
      </c>
    </row>
    <row r="40" spans="1:9" ht="17.25" customHeight="1">
      <c r="A40" s="52" t="s">
        <v>130</v>
      </c>
      <c r="B40" s="90" t="s">
        <v>131</v>
      </c>
      <c r="C40" s="90"/>
      <c r="D40" s="90"/>
      <c r="E40" s="90"/>
      <c r="F40" s="53" t="s">
        <v>45</v>
      </c>
      <c r="G40" s="53">
        <v>1</v>
      </c>
      <c r="H40" s="54"/>
      <c r="I40" s="53">
        <f t="shared" si="1"/>
        <v>0</v>
      </c>
    </row>
    <row r="41" spans="1:9" ht="27.75" customHeight="1">
      <c r="A41" s="52" t="s">
        <v>132</v>
      </c>
      <c r="B41" s="90" t="s">
        <v>133</v>
      </c>
      <c r="C41" s="90"/>
      <c r="D41" s="90"/>
      <c r="E41" s="90"/>
      <c r="F41" s="53" t="s">
        <v>45</v>
      </c>
      <c r="G41" s="53">
        <v>3</v>
      </c>
      <c r="H41" s="54"/>
      <c r="I41" s="53">
        <f t="shared" si="1"/>
        <v>0</v>
      </c>
    </row>
    <row r="42" spans="1:9" ht="27.75" customHeight="1">
      <c r="A42" s="52" t="s">
        <v>134</v>
      </c>
      <c r="B42" s="90" t="s">
        <v>135</v>
      </c>
      <c r="C42" s="90"/>
      <c r="D42" s="90"/>
      <c r="E42" s="90"/>
      <c r="F42" s="53" t="s">
        <v>45</v>
      </c>
      <c r="G42" s="53">
        <v>1</v>
      </c>
      <c r="H42" s="54"/>
      <c r="I42" s="53">
        <f t="shared" si="1"/>
        <v>0</v>
      </c>
    </row>
    <row r="43" spans="1:9" ht="27.75" customHeight="1">
      <c r="A43" s="52" t="s">
        <v>136</v>
      </c>
      <c r="B43" s="90" t="s">
        <v>137</v>
      </c>
      <c r="C43" s="90"/>
      <c r="D43" s="90"/>
      <c r="E43" s="90"/>
      <c r="F43" s="53" t="s">
        <v>45</v>
      </c>
      <c r="G43" s="53">
        <v>1</v>
      </c>
      <c r="H43" s="54"/>
      <c r="I43" s="53">
        <f t="shared" si="1"/>
        <v>0</v>
      </c>
    </row>
    <row r="44" spans="1:9" ht="12.75" customHeight="1">
      <c r="A44" s="52" t="s">
        <v>138</v>
      </c>
      <c r="B44" s="90" t="s">
        <v>139</v>
      </c>
      <c r="C44" s="90"/>
      <c r="D44" s="90"/>
      <c r="E44" s="90"/>
      <c r="F44" s="53" t="s">
        <v>45</v>
      </c>
      <c r="G44" s="53">
        <v>1</v>
      </c>
      <c r="H44" s="54"/>
      <c r="I44" s="53">
        <f t="shared" si="1"/>
        <v>0</v>
      </c>
    </row>
    <row r="45" spans="1:9" ht="12.75" customHeight="1">
      <c r="A45" s="52" t="s">
        <v>140</v>
      </c>
      <c r="B45" s="90" t="s">
        <v>141</v>
      </c>
      <c r="C45" s="90"/>
      <c r="D45" s="90"/>
      <c r="E45" s="90"/>
      <c r="F45" s="53" t="s">
        <v>45</v>
      </c>
      <c r="G45" s="53">
        <v>1</v>
      </c>
      <c r="H45" s="54"/>
      <c r="I45" s="53">
        <f t="shared" si="1"/>
        <v>0</v>
      </c>
    </row>
    <row r="46" spans="1:9" ht="12.75" customHeight="1">
      <c r="A46" s="52" t="s">
        <v>142</v>
      </c>
      <c r="B46" s="90" t="s">
        <v>143</v>
      </c>
      <c r="C46" s="90"/>
      <c r="D46" s="90"/>
      <c r="E46" s="90"/>
      <c r="F46" s="53" t="s">
        <v>45</v>
      </c>
      <c r="G46" s="53">
        <v>1</v>
      </c>
      <c r="H46" s="54"/>
      <c r="I46" s="53">
        <f t="shared" si="1"/>
        <v>0</v>
      </c>
    </row>
    <row r="47" spans="1:9" ht="12.75" customHeight="1">
      <c r="A47" s="52" t="s">
        <v>144</v>
      </c>
      <c r="B47" s="90" t="s">
        <v>145</v>
      </c>
      <c r="C47" s="90"/>
      <c r="D47" s="90"/>
      <c r="E47" s="90"/>
      <c r="F47" s="53" t="s">
        <v>45</v>
      </c>
      <c r="G47" s="53">
        <v>1</v>
      </c>
      <c r="H47" s="54"/>
      <c r="I47" s="53">
        <f t="shared" si="1"/>
        <v>0</v>
      </c>
    </row>
    <row r="48" spans="1:9" ht="12.75" customHeight="1">
      <c r="A48" s="52" t="s">
        <v>146</v>
      </c>
      <c r="B48" s="90" t="s">
        <v>147</v>
      </c>
      <c r="C48" s="90"/>
      <c r="D48" s="90"/>
      <c r="E48" s="90"/>
      <c r="F48" s="53" t="s">
        <v>45</v>
      </c>
      <c r="G48" s="53">
        <v>1</v>
      </c>
      <c r="H48" s="54"/>
      <c r="I48" s="53">
        <f t="shared" si="1"/>
        <v>0</v>
      </c>
    </row>
    <row r="49" spans="1:9" ht="12.75" customHeight="1">
      <c r="A49" s="52" t="s">
        <v>148</v>
      </c>
      <c r="B49" s="90" t="s">
        <v>149</v>
      </c>
      <c r="C49" s="90"/>
      <c r="D49" s="90"/>
      <c r="E49" s="90"/>
      <c r="F49" s="53" t="s">
        <v>45</v>
      </c>
      <c r="G49" s="53">
        <v>1</v>
      </c>
      <c r="H49" s="54"/>
      <c r="I49" s="53">
        <f t="shared" si="1"/>
        <v>0</v>
      </c>
    </row>
    <row r="50" spans="1:9" ht="12.75" customHeight="1">
      <c r="A50" s="52" t="s">
        <v>150</v>
      </c>
      <c r="B50" s="90" t="s">
        <v>151</v>
      </c>
      <c r="C50" s="90"/>
      <c r="D50" s="90"/>
      <c r="E50" s="90"/>
      <c r="F50" s="53" t="s">
        <v>104</v>
      </c>
      <c r="G50" s="53">
        <v>30</v>
      </c>
      <c r="H50" s="54"/>
      <c r="I50" s="53">
        <f t="shared" si="1"/>
        <v>0</v>
      </c>
    </row>
    <row r="51" spans="1:9" ht="12.75" customHeight="1">
      <c r="A51" s="52" t="s">
        <v>152</v>
      </c>
      <c r="B51" s="90" t="s">
        <v>153</v>
      </c>
      <c r="C51" s="90"/>
      <c r="D51" s="90"/>
      <c r="E51" s="90"/>
      <c r="F51" s="53" t="s">
        <v>104</v>
      </c>
      <c r="G51" s="53">
        <v>15</v>
      </c>
      <c r="H51" s="54"/>
      <c r="I51" s="53">
        <f t="shared" si="1"/>
        <v>0</v>
      </c>
    </row>
    <row r="52" spans="1:9" ht="12.75" customHeight="1">
      <c r="A52" s="52" t="s">
        <v>154</v>
      </c>
      <c r="B52" s="90" t="s">
        <v>155</v>
      </c>
      <c r="C52" s="90"/>
      <c r="D52" s="90"/>
      <c r="E52" s="90"/>
      <c r="F52" s="53" t="s">
        <v>45</v>
      </c>
      <c r="G52" s="53">
        <v>1</v>
      </c>
      <c r="H52" s="54"/>
      <c r="I52" s="53">
        <f t="shared" si="1"/>
        <v>0</v>
      </c>
    </row>
    <row r="53" spans="1:9" ht="12.75" customHeight="1">
      <c r="A53" s="52" t="s">
        <v>156</v>
      </c>
      <c r="B53" s="90" t="s">
        <v>157</v>
      </c>
      <c r="C53" s="90"/>
      <c r="D53" s="90"/>
      <c r="E53" s="90"/>
      <c r="F53" s="53" t="s">
        <v>45</v>
      </c>
      <c r="G53" s="53">
        <v>6</v>
      </c>
      <c r="H53" s="54"/>
      <c r="I53" s="53">
        <f t="shared" si="1"/>
        <v>0</v>
      </c>
    </row>
    <row r="54" spans="1:9" ht="12.75" customHeight="1">
      <c r="A54" s="52" t="s">
        <v>158</v>
      </c>
      <c r="B54" s="90" t="s">
        <v>159</v>
      </c>
      <c r="C54" s="90"/>
      <c r="D54" s="90"/>
      <c r="E54" s="90"/>
      <c r="F54" s="53" t="s">
        <v>42</v>
      </c>
      <c r="G54" s="53">
        <v>1</v>
      </c>
      <c r="H54" s="54"/>
      <c r="I54" s="53">
        <f t="shared" si="1"/>
        <v>0</v>
      </c>
    </row>
    <row r="55" spans="1:9" ht="12.75" customHeight="1">
      <c r="A55" s="91" t="s">
        <v>160</v>
      </c>
      <c r="B55" s="91"/>
      <c r="C55" s="91"/>
      <c r="D55" s="91"/>
      <c r="E55" s="91"/>
      <c r="F55" s="91"/>
      <c r="G55" s="91"/>
      <c r="H55" s="91"/>
      <c r="I55" s="91"/>
    </row>
    <row r="56" spans="1:9" ht="12.75" customHeight="1">
      <c r="A56" s="52" t="s">
        <v>161</v>
      </c>
      <c r="B56" s="86" t="s">
        <v>162</v>
      </c>
      <c r="C56" s="86"/>
      <c r="D56" s="86"/>
      <c r="E56" s="86"/>
      <c r="F56" s="53" t="s">
        <v>45</v>
      </c>
      <c r="G56" s="53">
        <v>1</v>
      </c>
      <c r="H56" s="54"/>
      <c r="I56" s="53">
        <f>G56*H56</f>
        <v>0</v>
      </c>
    </row>
    <row r="57" spans="1:9" s="55" customFormat="1" ht="89.25" customHeight="1">
      <c r="A57" s="91" t="s">
        <v>163</v>
      </c>
      <c r="B57" s="91"/>
      <c r="C57" s="91"/>
      <c r="D57" s="91"/>
      <c r="E57" s="91"/>
      <c r="F57" s="91"/>
      <c r="G57" s="91"/>
      <c r="H57" s="91"/>
      <c r="I57" s="91"/>
    </row>
    <row r="58" spans="1:9" ht="12.75" customHeight="1">
      <c r="A58" s="83" t="s">
        <v>55</v>
      </c>
      <c r="B58" s="83"/>
      <c r="C58" s="83"/>
      <c r="D58" s="83"/>
      <c r="E58" s="83"/>
      <c r="F58" s="83"/>
      <c r="G58" s="83"/>
      <c r="H58" s="83"/>
      <c r="I58" s="49">
        <f>SUM(I59:I61)</f>
        <v>0</v>
      </c>
    </row>
    <row r="59" spans="1:9" ht="12.75">
      <c r="A59" s="47" t="s">
        <v>56</v>
      </c>
      <c r="B59" s="87" t="s">
        <v>57</v>
      </c>
      <c r="C59" s="87"/>
      <c r="D59" s="87"/>
      <c r="E59" s="87"/>
      <c r="F59" s="47" t="s">
        <v>42</v>
      </c>
      <c r="G59" s="47">
        <v>1</v>
      </c>
      <c r="H59" s="50"/>
      <c r="I59" s="47">
        <f>G59*H59</f>
        <v>0</v>
      </c>
    </row>
    <row r="60" spans="1:9" ht="12.75" customHeight="1">
      <c r="A60" s="47" t="s">
        <v>58</v>
      </c>
      <c r="B60" s="84" t="s">
        <v>59</v>
      </c>
      <c r="C60" s="84"/>
      <c r="D60" s="84"/>
      <c r="E60" s="84"/>
      <c r="F60" s="47" t="s">
        <v>42</v>
      </c>
      <c r="G60" s="47">
        <v>1</v>
      </c>
      <c r="H60" s="50"/>
      <c r="I60" s="47">
        <f>G60*H60</f>
        <v>0</v>
      </c>
    </row>
    <row r="61" spans="1:9" ht="12.75" customHeight="1">
      <c r="A61" s="47" t="s">
        <v>60</v>
      </c>
      <c r="B61" s="84" t="s">
        <v>61</v>
      </c>
      <c r="C61" s="84"/>
      <c r="D61" s="84"/>
      <c r="E61" s="84"/>
      <c r="F61" s="47" t="s">
        <v>42</v>
      </c>
      <c r="G61" s="47">
        <v>1</v>
      </c>
      <c r="H61" s="50"/>
      <c r="I61" s="47">
        <f>G61*H61</f>
        <v>0</v>
      </c>
    </row>
    <row r="62" spans="1:9" ht="12.75" customHeight="1">
      <c r="A62" s="83" t="s">
        <v>164</v>
      </c>
      <c r="B62" s="83"/>
      <c r="C62" s="83"/>
      <c r="D62" s="83"/>
      <c r="E62" s="83"/>
      <c r="F62" s="83"/>
      <c r="G62" s="83"/>
      <c r="H62" s="83"/>
      <c r="I62" s="49">
        <f>SUM(I63:I65)</f>
        <v>0</v>
      </c>
    </row>
    <row r="63" spans="1:9" ht="12.75" customHeight="1">
      <c r="A63" s="47" t="s">
        <v>165</v>
      </c>
      <c r="B63" s="84" t="s">
        <v>166</v>
      </c>
      <c r="C63" s="84"/>
      <c r="D63" s="84"/>
      <c r="E63" s="84"/>
      <c r="F63" s="47" t="s">
        <v>42</v>
      </c>
      <c r="G63" s="47">
        <v>1</v>
      </c>
      <c r="H63" s="50"/>
      <c r="I63" s="47">
        <f>G63*H63</f>
        <v>0</v>
      </c>
    </row>
    <row r="64" spans="1:9" ht="29.25" customHeight="1">
      <c r="A64" s="47" t="s">
        <v>167</v>
      </c>
      <c r="B64" s="84" t="s">
        <v>168</v>
      </c>
      <c r="C64" s="84"/>
      <c r="D64" s="84"/>
      <c r="E64" s="84"/>
      <c r="F64" s="47" t="s">
        <v>42</v>
      </c>
      <c r="G64" s="47">
        <v>1</v>
      </c>
      <c r="H64" s="50"/>
      <c r="I64" s="47">
        <f>G64*H64</f>
        <v>0</v>
      </c>
    </row>
    <row r="65" spans="1:9" ht="66" customHeight="1">
      <c r="A65" s="47" t="s">
        <v>169</v>
      </c>
      <c r="B65" s="84" t="s">
        <v>170</v>
      </c>
      <c r="C65" s="84"/>
      <c r="D65" s="84"/>
      <c r="E65" s="84"/>
      <c r="F65" s="47" t="s">
        <v>42</v>
      </c>
      <c r="G65" s="47">
        <v>1</v>
      </c>
      <c r="H65" s="50"/>
      <c r="I65" s="47">
        <f>G65*H65</f>
        <v>0</v>
      </c>
    </row>
  </sheetData>
  <sheetProtection sheet="1"/>
  <mergeCells count="63">
    <mergeCell ref="B63:E63"/>
    <mergeCell ref="B64:E64"/>
    <mergeCell ref="B65:E65"/>
    <mergeCell ref="B59:E59"/>
    <mergeCell ref="B60:E60"/>
    <mergeCell ref="B61:E61"/>
    <mergeCell ref="A62:H62"/>
    <mergeCell ref="A55:I55"/>
    <mergeCell ref="B56:E56"/>
    <mergeCell ref="A57:I57"/>
    <mergeCell ref="A58:H58"/>
    <mergeCell ref="B51:E51"/>
    <mergeCell ref="B52:E52"/>
    <mergeCell ref="B53:E53"/>
    <mergeCell ref="B54:E54"/>
    <mergeCell ref="B47:E47"/>
    <mergeCell ref="B48:E48"/>
    <mergeCell ref="B49:E49"/>
    <mergeCell ref="B50:E50"/>
    <mergeCell ref="B43:E43"/>
    <mergeCell ref="B44:E44"/>
    <mergeCell ref="B45:E45"/>
    <mergeCell ref="B46:E46"/>
    <mergeCell ref="B39:E39"/>
    <mergeCell ref="B40:E40"/>
    <mergeCell ref="B41:E41"/>
    <mergeCell ref="B42:E42"/>
    <mergeCell ref="B35:E35"/>
    <mergeCell ref="B36:E36"/>
    <mergeCell ref="B37:E37"/>
    <mergeCell ref="B38:E38"/>
    <mergeCell ref="A31:I31"/>
    <mergeCell ref="B32:E32"/>
    <mergeCell ref="B33:E33"/>
    <mergeCell ref="B34:E34"/>
    <mergeCell ref="B27:E27"/>
    <mergeCell ref="B28:E28"/>
    <mergeCell ref="B29:E29"/>
    <mergeCell ref="B30:E30"/>
    <mergeCell ref="B23:E23"/>
    <mergeCell ref="B24:E24"/>
    <mergeCell ref="A25:I25"/>
    <mergeCell ref="B26:E26"/>
    <mergeCell ref="B19:E19"/>
    <mergeCell ref="A20:I20"/>
    <mergeCell ref="B21:E21"/>
    <mergeCell ref="B22:E22"/>
    <mergeCell ref="B15:E15"/>
    <mergeCell ref="A16:H16"/>
    <mergeCell ref="B17:E17"/>
    <mergeCell ref="A18:I18"/>
    <mergeCell ref="B11:E11"/>
    <mergeCell ref="B12:E12"/>
    <mergeCell ref="B13:E13"/>
    <mergeCell ref="B14:E14"/>
    <mergeCell ref="B7:E7"/>
    <mergeCell ref="B8:E8"/>
    <mergeCell ref="B9:E9"/>
    <mergeCell ref="B10:E10"/>
    <mergeCell ref="B3:E3"/>
    <mergeCell ref="A4:H4"/>
    <mergeCell ref="B5:E5"/>
    <mergeCell ref="B6:E6"/>
  </mergeCells>
  <printOptions/>
  <pageMargins left="0.7083333333333334" right="0.7083333333333334" top="0.7875" bottom="0.7875000000000001" header="0.5118110236220472" footer="0.5118055555555556"/>
  <pageSetup horizontalDpi="300" verticalDpi="300" orientation="portrait" paperSize="9"/>
  <headerFooter alignWithMargins="0">
    <oddFooter>&amp;C&amp;"Segoe UI,Regular"&amp;10&amp;P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H5" sqref="H5"/>
    </sheetView>
  </sheetViews>
  <sheetFormatPr defaultColWidth="9.140625" defaultRowHeight="15"/>
  <cols>
    <col min="1" max="1" width="8.00390625" style="56" customWidth="1"/>
    <col min="2" max="2" width="9.421875" style="57" customWidth="1"/>
    <col min="3" max="4" width="9.140625" style="57" customWidth="1"/>
    <col min="5" max="5" width="23.00390625" style="57" customWidth="1"/>
    <col min="6" max="7" width="5.140625" style="56" customWidth="1"/>
    <col min="8" max="8" width="9.140625" style="56" customWidth="1"/>
    <col min="9" max="9" width="8.8515625" style="56" customWidth="1"/>
    <col min="10" max="16384" width="9.140625" style="57" customWidth="1"/>
  </cols>
  <sheetData>
    <row r="1" ht="12.75">
      <c r="A1" s="58" t="s">
        <v>171</v>
      </c>
    </row>
    <row r="3" spans="1:9" s="61" customFormat="1" ht="25.5">
      <c r="A3" s="59" t="s">
        <v>33</v>
      </c>
      <c r="B3" s="92" t="s">
        <v>34</v>
      </c>
      <c r="C3" s="92"/>
      <c r="D3" s="92"/>
      <c r="E3" s="92"/>
      <c r="F3" s="60" t="s">
        <v>35</v>
      </c>
      <c r="G3" s="60" t="s">
        <v>36</v>
      </c>
      <c r="H3" s="59" t="s">
        <v>37</v>
      </c>
      <c r="I3" s="59" t="s">
        <v>38</v>
      </c>
    </row>
    <row r="4" spans="1:9" s="61" customFormat="1" ht="12" customHeight="1">
      <c r="A4" s="93" t="s">
        <v>172</v>
      </c>
      <c r="B4" s="93"/>
      <c r="C4" s="93"/>
      <c r="D4" s="93"/>
      <c r="E4" s="93"/>
      <c r="F4" s="93"/>
      <c r="G4" s="93"/>
      <c r="H4" s="93"/>
      <c r="I4" s="62">
        <f>SUM(I5:I14)</f>
        <v>0</v>
      </c>
    </row>
    <row r="5" spans="1:9" ht="12" customHeight="1">
      <c r="A5" s="60" t="s">
        <v>173</v>
      </c>
      <c r="B5" s="94" t="s">
        <v>174</v>
      </c>
      <c r="C5" s="94"/>
      <c r="D5" s="94"/>
      <c r="E5" s="94"/>
      <c r="F5" s="60" t="s">
        <v>42</v>
      </c>
      <c r="G5" s="60">
        <v>1</v>
      </c>
      <c r="H5" s="50"/>
      <c r="I5" s="60">
        <f aca="true" t="shared" si="0" ref="I5:I14">G5*H5</f>
        <v>0</v>
      </c>
    </row>
    <row r="6" spans="1:9" ht="12" customHeight="1">
      <c r="A6" s="60" t="s">
        <v>175</v>
      </c>
      <c r="B6" s="94" t="s">
        <v>176</v>
      </c>
      <c r="C6" s="94"/>
      <c r="D6" s="94"/>
      <c r="E6" s="94"/>
      <c r="F6" s="60" t="s">
        <v>42</v>
      </c>
      <c r="G6" s="60">
        <v>1</v>
      </c>
      <c r="H6" s="50"/>
      <c r="I6" s="60">
        <f t="shared" si="0"/>
        <v>0</v>
      </c>
    </row>
    <row r="7" spans="1:9" ht="12" customHeight="1">
      <c r="A7" s="60" t="s">
        <v>177</v>
      </c>
      <c r="B7" s="94" t="s">
        <v>179</v>
      </c>
      <c r="C7" s="94"/>
      <c r="D7" s="94"/>
      <c r="E7" s="94"/>
      <c r="F7" s="60" t="s">
        <v>42</v>
      </c>
      <c r="G7" s="60">
        <v>1</v>
      </c>
      <c r="H7" s="50"/>
      <c r="I7" s="60">
        <f t="shared" si="0"/>
        <v>0</v>
      </c>
    </row>
    <row r="8" spans="1:9" s="61" customFormat="1" ht="12" customHeight="1">
      <c r="A8" s="60" t="s">
        <v>178</v>
      </c>
      <c r="B8" s="94" t="s">
        <v>243</v>
      </c>
      <c r="C8" s="94"/>
      <c r="D8" s="94"/>
      <c r="E8" s="94"/>
      <c r="F8" s="60" t="s">
        <v>45</v>
      </c>
      <c r="G8" s="60">
        <v>18</v>
      </c>
      <c r="H8" s="50"/>
      <c r="I8" s="60">
        <f t="shared" si="0"/>
        <v>0</v>
      </c>
    </row>
    <row r="9" spans="1:9" s="61" customFormat="1" ht="12" customHeight="1">
      <c r="A9" s="99" t="s">
        <v>240</v>
      </c>
      <c r="B9" s="99"/>
      <c r="C9" s="99"/>
      <c r="D9" s="99"/>
      <c r="E9" s="99"/>
      <c r="F9" s="99"/>
      <c r="G9" s="99"/>
      <c r="H9" s="99"/>
      <c r="I9" s="99"/>
    </row>
    <row r="10" spans="1:9" ht="12" customHeight="1">
      <c r="A10" s="60" t="s">
        <v>180</v>
      </c>
      <c r="B10" s="94" t="s">
        <v>182</v>
      </c>
      <c r="C10" s="94"/>
      <c r="D10" s="94"/>
      <c r="E10" s="94"/>
      <c r="F10" s="60" t="s">
        <v>42</v>
      </c>
      <c r="G10" s="60">
        <v>1</v>
      </c>
      <c r="H10" s="50"/>
      <c r="I10" s="60">
        <f t="shared" si="0"/>
        <v>0</v>
      </c>
    </row>
    <row r="11" spans="1:9" ht="12" customHeight="1">
      <c r="A11" s="60" t="s">
        <v>181</v>
      </c>
      <c r="B11" s="94" t="s">
        <v>231</v>
      </c>
      <c r="C11" s="94"/>
      <c r="D11" s="94"/>
      <c r="E11" s="94"/>
      <c r="F11" s="60" t="s">
        <v>42</v>
      </c>
      <c r="G11" s="60">
        <v>1</v>
      </c>
      <c r="H11" s="50"/>
      <c r="I11" s="60">
        <f t="shared" si="0"/>
        <v>0</v>
      </c>
    </row>
    <row r="12" spans="1:9" s="56" customFormat="1" ht="12" customHeight="1">
      <c r="A12" s="60" t="s">
        <v>183</v>
      </c>
      <c r="B12" s="94" t="s">
        <v>185</v>
      </c>
      <c r="C12" s="94"/>
      <c r="D12" s="94"/>
      <c r="E12" s="94"/>
      <c r="F12" s="60" t="s">
        <v>42</v>
      </c>
      <c r="G12" s="60">
        <v>1</v>
      </c>
      <c r="H12" s="50"/>
      <c r="I12" s="60">
        <f t="shared" si="0"/>
        <v>0</v>
      </c>
    </row>
    <row r="13" spans="1:9" ht="12" customHeight="1">
      <c r="A13" s="60" t="s">
        <v>184</v>
      </c>
      <c r="B13" s="95" t="s">
        <v>187</v>
      </c>
      <c r="C13" s="95"/>
      <c r="D13" s="95"/>
      <c r="E13" s="95"/>
      <c r="F13" s="60" t="s">
        <v>42</v>
      </c>
      <c r="G13" s="60">
        <v>1</v>
      </c>
      <c r="H13" s="50"/>
      <c r="I13" s="60">
        <f t="shared" si="0"/>
        <v>0</v>
      </c>
    </row>
    <row r="14" spans="1:9" ht="12" customHeight="1">
      <c r="A14" s="60" t="s">
        <v>186</v>
      </c>
      <c r="B14" s="95" t="s">
        <v>241</v>
      </c>
      <c r="C14" s="95"/>
      <c r="D14" s="95"/>
      <c r="E14" s="95"/>
      <c r="F14" s="106" t="s">
        <v>45</v>
      </c>
      <c r="G14" s="106">
        <v>12</v>
      </c>
      <c r="H14" s="107"/>
      <c r="I14" s="60">
        <f t="shared" si="0"/>
        <v>0</v>
      </c>
    </row>
    <row r="15" spans="1:9" ht="12" customHeight="1">
      <c r="A15" s="96" t="s">
        <v>188</v>
      </c>
      <c r="B15" s="96"/>
      <c r="C15" s="96"/>
      <c r="D15" s="96"/>
      <c r="E15" s="96"/>
      <c r="F15" s="96"/>
      <c r="G15" s="96"/>
      <c r="H15" s="96"/>
      <c r="I15" s="63">
        <f>SUM(I16:I25)</f>
        <v>0</v>
      </c>
    </row>
    <row r="16" spans="1:9" ht="12" customHeight="1">
      <c r="A16" s="64" t="s">
        <v>189</v>
      </c>
      <c r="B16" s="97" t="s">
        <v>232</v>
      </c>
      <c r="C16" s="97"/>
      <c r="D16" s="97"/>
      <c r="E16" s="97"/>
      <c r="F16" s="64" t="s">
        <v>45</v>
      </c>
      <c r="G16" s="64">
        <v>6</v>
      </c>
      <c r="H16" s="54"/>
      <c r="I16" s="64">
        <f aca="true" t="shared" si="1" ref="I16:I25">G16*H16</f>
        <v>0</v>
      </c>
    </row>
    <row r="17" spans="1:9" ht="12" customHeight="1">
      <c r="A17" s="64" t="s">
        <v>190</v>
      </c>
      <c r="B17" s="97" t="s">
        <v>233</v>
      </c>
      <c r="C17" s="97"/>
      <c r="D17" s="97"/>
      <c r="E17" s="97"/>
      <c r="F17" s="64" t="s">
        <v>45</v>
      </c>
      <c r="G17" s="64">
        <v>6</v>
      </c>
      <c r="H17" s="54"/>
      <c r="I17" s="64">
        <f t="shared" si="1"/>
        <v>0</v>
      </c>
    </row>
    <row r="18" spans="1:9" ht="12" customHeight="1">
      <c r="A18" s="64" t="s">
        <v>191</v>
      </c>
      <c r="B18" s="97" t="s">
        <v>234</v>
      </c>
      <c r="C18" s="97"/>
      <c r="D18" s="97"/>
      <c r="E18" s="97"/>
      <c r="F18" s="64" t="s">
        <v>45</v>
      </c>
      <c r="G18" s="64">
        <v>12</v>
      </c>
      <c r="H18" s="54"/>
      <c r="I18" s="64">
        <f t="shared" si="1"/>
        <v>0</v>
      </c>
    </row>
    <row r="19" spans="1:9" ht="12" customHeight="1">
      <c r="A19" s="64" t="s">
        <v>192</v>
      </c>
      <c r="B19" s="98" t="s">
        <v>235</v>
      </c>
      <c r="C19" s="98"/>
      <c r="D19" s="98"/>
      <c r="E19" s="98"/>
      <c r="F19" s="64" t="s">
        <v>104</v>
      </c>
      <c r="G19" s="64">
        <f>32+7</f>
        <v>39</v>
      </c>
      <c r="H19" s="54"/>
      <c r="I19" s="64">
        <f t="shared" si="1"/>
        <v>0</v>
      </c>
    </row>
    <row r="20" spans="1:9" ht="12" customHeight="1">
      <c r="A20" s="64" t="s">
        <v>193</v>
      </c>
      <c r="B20" s="98" t="s">
        <v>236</v>
      </c>
      <c r="C20" s="98"/>
      <c r="D20" s="98"/>
      <c r="E20" s="98"/>
      <c r="F20" s="64" t="s">
        <v>45</v>
      </c>
      <c r="G20" s="64">
        <v>45</v>
      </c>
      <c r="H20" s="54"/>
      <c r="I20" s="64">
        <f t="shared" si="1"/>
        <v>0</v>
      </c>
    </row>
    <row r="21" spans="1:9" ht="12" customHeight="1">
      <c r="A21" s="64" t="s">
        <v>194</v>
      </c>
      <c r="B21" s="98" t="s">
        <v>237</v>
      </c>
      <c r="C21" s="98"/>
      <c r="D21" s="98"/>
      <c r="E21" s="98"/>
      <c r="F21" s="64" t="s">
        <v>104</v>
      </c>
      <c r="G21" s="64">
        <v>6</v>
      </c>
      <c r="H21" s="54"/>
      <c r="I21" s="64">
        <f t="shared" si="1"/>
        <v>0</v>
      </c>
    </row>
    <row r="22" spans="1:9" ht="12" customHeight="1">
      <c r="A22" s="64" t="s">
        <v>195</v>
      </c>
      <c r="B22" s="98" t="s">
        <v>199</v>
      </c>
      <c r="C22" s="98"/>
      <c r="D22" s="98"/>
      <c r="E22" s="98"/>
      <c r="F22" s="64" t="s">
        <v>45</v>
      </c>
      <c r="G22" s="64">
        <v>6</v>
      </c>
      <c r="H22" s="54"/>
      <c r="I22" s="64">
        <f t="shared" si="1"/>
        <v>0</v>
      </c>
    </row>
    <row r="23" spans="1:9" ht="12" customHeight="1">
      <c r="A23" s="64" t="s">
        <v>196</v>
      </c>
      <c r="B23" s="98" t="s">
        <v>200</v>
      </c>
      <c r="C23" s="98"/>
      <c r="D23" s="98"/>
      <c r="E23" s="98"/>
      <c r="F23" s="64" t="s">
        <v>42</v>
      </c>
      <c r="G23" s="64">
        <v>1</v>
      </c>
      <c r="H23" s="54"/>
      <c r="I23" s="64">
        <f t="shared" si="1"/>
        <v>0</v>
      </c>
    </row>
    <row r="24" spans="1:9" ht="12" customHeight="1">
      <c r="A24" s="64" t="s">
        <v>197</v>
      </c>
      <c r="B24" s="98" t="s">
        <v>242</v>
      </c>
      <c r="C24" s="98"/>
      <c r="D24" s="98"/>
      <c r="E24" s="98"/>
      <c r="F24" s="64" t="s">
        <v>45</v>
      </c>
      <c r="G24" s="64">
        <v>18</v>
      </c>
      <c r="H24" s="54"/>
      <c r="I24" s="64">
        <f t="shared" si="1"/>
        <v>0</v>
      </c>
    </row>
    <row r="25" spans="1:9" ht="12" customHeight="1">
      <c r="A25" s="64" t="s">
        <v>198</v>
      </c>
      <c r="B25" s="98" t="s">
        <v>238</v>
      </c>
      <c r="C25" s="98"/>
      <c r="D25" s="98"/>
      <c r="E25" s="98"/>
      <c r="F25" s="64" t="s">
        <v>104</v>
      </c>
      <c r="G25" s="64">
        <v>35</v>
      </c>
      <c r="H25" s="54"/>
      <c r="I25" s="64">
        <f t="shared" si="1"/>
        <v>0</v>
      </c>
    </row>
    <row r="26" spans="1:9" ht="12" customHeight="1">
      <c r="A26" s="99" t="s">
        <v>239</v>
      </c>
      <c r="B26" s="99"/>
      <c r="C26" s="99"/>
      <c r="D26" s="99"/>
      <c r="E26" s="99"/>
      <c r="F26" s="99"/>
      <c r="G26" s="99"/>
      <c r="H26" s="99"/>
      <c r="I26" s="99"/>
    </row>
    <row r="27" spans="1:9" ht="12" customHeight="1">
      <c r="A27" s="93" t="s">
        <v>55</v>
      </c>
      <c r="B27" s="93"/>
      <c r="C27" s="93"/>
      <c r="D27" s="93"/>
      <c r="E27" s="93"/>
      <c r="F27" s="93"/>
      <c r="G27" s="93"/>
      <c r="H27" s="93"/>
      <c r="I27" s="62">
        <f>SUM(I28:I30)</f>
        <v>0</v>
      </c>
    </row>
    <row r="28" spans="1:9" ht="12" customHeight="1">
      <c r="A28" s="60" t="s">
        <v>56</v>
      </c>
      <c r="B28" s="95" t="s">
        <v>57</v>
      </c>
      <c r="C28" s="95"/>
      <c r="D28" s="95"/>
      <c r="E28" s="95"/>
      <c r="F28" s="60" t="s">
        <v>42</v>
      </c>
      <c r="G28" s="60">
        <v>1</v>
      </c>
      <c r="H28" s="50"/>
      <c r="I28" s="60">
        <f>G28*H28</f>
        <v>0</v>
      </c>
    </row>
    <row r="29" spans="1:9" ht="12" customHeight="1">
      <c r="A29" s="60" t="s">
        <v>58</v>
      </c>
      <c r="B29" s="94" t="s">
        <v>59</v>
      </c>
      <c r="C29" s="94"/>
      <c r="D29" s="94"/>
      <c r="E29" s="94"/>
      <c r="F29" s="60" t="s">
        <v>42</v>
      </c>
      <c r="G29" s="60">
        <v>1</v>
      </c>
      <c r="H29" s="50"/>
      <c r="I29" s="60">
        <f>G29*H29</f>
        <v>0</v>
      </c>
    </row>
    <row r="30" spans="1:9" ht="12" customHeight="1">
      <c r="A30" s="60" t="s">
        <v>60</v>
      </c>
      <c r="B30" s="94" t="s">
        <v>61</v>
      </c>
      <c r="C30" s="94"/>
      <c r="D30" s="94"/>
      <c r="E30" s="94"/>
      <c r="F30" s="60" t="s">
        <v>42</v>
      </c>
      <c r="G30" s="60">
        <v>1</v>
      </c>
      <c r="H30" s="50"/>
      <c r="I30" s="60">
        <f>G30*H30</f>
        <v>0</v>
      </c>
    </row>
    <row r="31" spans="1:9" ht="12" customHeight="1">
      <c r="A31" s="93" t="s">
        <v>164</v>
      </c>
      <c r="B31" s="93"/>
      <c r="C31" s="93"/>
      <c r="D31" s="93"/>
      <c r="E31" s="93"/>
      <c r="F31" s="93"/>
      <c r="G31" s="93"/>
      <c r="H31" s="93"/>
      <c r="I31" s="62">
        <f>SUM(I32:I32)</f>
        <v>0</v>
      </c>
    </row>
    <row r="32" spans="1:9" ht="12" customHeight="1">
      <c r="A32" s="60" t="s">
        <v>165</v>
      </c>
      <c r="B32" s="94" t="s">
        <v>166</v>
      </c>
      <c r="C32" s="94"/>
      <c r="D32" s="94"/>
      <c r="E32" s="94"/>
      <c r="F32" s="60" t="s">
        <v>42</v>
      </c>
      <c r="G32" s="60">
        <v>1</v>
      </c>
      <c r="H32" s="50"/>
      <c r="I32" s="60">
        <f>G32*H32</f>
        <v>0</v>
      </c>
    </row>
  </sheetData>
  <sheetProtection password="D5DE" sheet="1" objects="1" scenarios="1"/>
  <mergeCells count="30">
    <mergeCell ref="A31:H31"/>
    <mergeCell ref="B32:E32"/>
    <mergeCell ref="A9:I9"/>
    <mergeCell ref="B14:E14"/>
    <mergeCell ref="A27:H27"/>
    <mergeCell ref="B28:E28"/>
    <mergeCell ref="B29:E29"/>
    <mergeCell ref="B30:E30"/>
    <mergeCell ref="B24:E24"/>
    <mergeCell ref="B25:E25"/>
    <mergeCell ref="A26:I26"/>
    <mergeCell ref="B22:E22"/>
    <mergeCell ref="B23:E23"/>
    <mergeCell ref="B20:E20"/>
    <mergeCell ref="B21:E21"/>
    <mergeCell ref="B16:E16"/>
    <mergeCell ref="B17:E17"/>
    <mergeCell ref="B18:E18"/>
    <mergeCell ref="B19:E19"/>
    <mergeCell ref="B11:E11"/>
    <mergeCell ref="B12:E12"/>
    <mergeCell ref="B13:E13"/>
    <mergeCell ref="A15:H15"/>
    <mergeCell ref="B7:E7"/>
    <mergeCell ref="B8:E8"/>
    <mergeCell ref="B10:E10"/>
    <mergeCell ref="B3:E3"/>
    <mergeCell ref="A4:H4"/>
    <mergeCell ref="B5:E5"/>
    <mergeCell ref="B6:E6"/>
  </mergeCells>
  <printOptions/>
  <pageMargins left="0.7083333333333334" right="0.7083333333333334" top="0.7875" bottom="0.7875000000000001" header="0.5118110236220472" footer="0.5118055555555556"/>
  <pageSetup horizontalDpi="300" verticalDpi="300" orientation="portrait" paperSize="9"/>
  <headerFooter alignWithMargins="0">
    <oddFooter>&amp;C&amp;"Segoe UI,Regular"&amp;10&amp;P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" width="6.421875" style="65" customWidth="1"/>
    <col min="2" max="16384" width="9.140625" style="6" customWidth="1"/>
  </cols>
  <sheetData>
    <row r="1" ht="14.25">
      <c r="A1" s="45" t="s">
        <v>201</v>
      </c>
    </row>
  </sheetData>
  <sheetProtection sheet="1"/>
  <printOptions/>
  <pageMargins left="0.7083333333333334" right="0.7083333333333334" top="0.7875" bottom="0.7875000000000001" header="0.5118110236220472" footer="0.5118055555555556"/>
  <pageSetup horizontalDpi="300" verticalDpi="300" orientation="portrait" paperSize="9"/>
  <headerFooter alignWithMargins="0">
    <oddFooter>&amp;C&amp;"Segoe UI,Regular"&amp;10&amp;P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1">
      <selection activeCell="A1" sqref="A1"/>
    </sheetView>
  </sheetViews>
  <sheetFormatPr defaultColWidth="9.140625" defaultRowHeight="15"/>
  <cols>
    <col min="1" max="1" width="9.28125" style="6" customWidth="1"/>
    <col min="2" max="4" width="8.7109375" style="66" customWidth="1"/>
    <col min="5" max="9" width="8.7109375" style="6" customWidth="1"/>
    <col min="10" max="11" width="9.7109375" style="6" customWidth="1"/>
    <col min="12" max="13" width="9.140625" style="6" customWidth="1"/>
    <col min="14" max="14" width="11.28125" style="6" customWidth="1"/>
    <col min="15" max="15" width="12.421875" style="6" customWidth="1"/>
    <col min="16" max="19" width="9.140625" style="6" customWidth="1"/>
    <col min="20" max="20" width="9.8515625" style="6" customWidth="1"/>
    <col min="21" max="21" width="9.140625" style="67" customWidth="1"/>
    <col min="22" max="22" width="9.140625" style="68" customWidth="1"/>
    <col min="23" max="16384" width="9.140625" style="6" customWidth="1"/>
  </cols>
  <sheetData>
    <row r="1" ht="16.5" customHeight="1">
      <c r="A1" s="69" t="s">
        <v>202</v>
      </c>
    </row>
    <row r="2" spans="1:20" ht="45" customHeight="1">
      <c r="A2" s="100" t="s">
        <v>203</v>
      </c>
      <c r="B2" s="100"/>
      <c r="C2" s="100"/>
      <c r="D2" s="100"/>
      <c r="E2" s="100"/>
      <c r="F2" s="100"/>
      <c r="G2" s="100"/>
      <c r="H2" s="100"/>
      <c r="I2" s="100"/>
      <c r="J2" s="70"/>
      <c r="K2" s="70"/>
      <c r="L2" s="71"/>
      <c r="M2" s="68"/>
      <c r="N2" s="68"/>
      <c r="O2" s="68"/>
      <c r="P2" s="68"/>
      <c r="Q2" s="68"/>
      <c r="R2" s="68"/>
      <c r="S2" s="68"/>
      <c r="T2" s="68"/>
    </row>
    <row r="3" spans="1:20" ht="14.25">
      <c r="A3" s="72"/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  <c r="M3" s="68"/>
      <c r="N3" s="68"/>
      <c r="O3" s="68"/>
      <c r="P3" s="68"/>
      <c r="Q3" s="68"/>
      <c r="R3" s="68"/>
      <c r="S3" s="68"/>
      <c r="T3" s="68"/>
    </row>
    <row r="4" spans="1:9" ht="78" customHeight="1">
      <c r="A4" s="100" t="s">
        <v>204</v>
      </c>
      <c r="B4" s="100"/>
      <c r="C4" s="100"/>
      <c r="D4" s="100"/>
      <c r="E4" s="100"/>
      <c r="F4" s="100"/>
      <c r="G4" s="100"/>
      <c r="H4" s="100"/>
      <c r="I4" s="100"/>
    </row>
    <row r="6" spans="1:9" ht="14.25">
      <c r="A6" s="101" t="s">
        <v>205</v>
      </c>
      <c r="B6" s="101"/>
      <c r="C6" s="101"/>
      <c r="D6" s="102" t="s">
        <v>206</v>
      </c>
      <c r="E6" s="102"/>
      <c r="F6" s="102"/>
      <c r="G6" s="102"/>
      <c r="H6" s="102"/>
      <c r="I6" s="102"/>
    </row>
    <row r="7" spans="1:9" ht="14.25">
      <c r="A7" s="103" t="s">
        <v>207</v>
      </c>
      <c r="B7" s="103"/>
      <c r="C7" s="103"/>
      <c r="D7" s="104" t="s">
        <v>208</v>
      </c>
      <c r="E7" s="104"/>
      <c r="F7" s="104"/>
      <c r="G7" s="104"/>
      <c r="H7" s="104"/>
      <c r="I7" s="104"/>
    </row>
    <row r="9" spans="1:9" ht="15" customHeight="1">
      <c r="A9" s="100" t="s">
        <v>209</v>
      </c>
      <c r="B9" s="100"/>
      <c r="C9" s="100"/>
      <c r="D9" s="100"/>
      <c r="E9" s="100"/>
      <c r="F9" s="100"/>
      <c r="G9" s="100"/>
      <c r="H9" s="100"/>
      <c r="I9" s="100"/>
    </row>
    <row r="10" ht="9.75" customHeight="1"/>
    <row r="11" spans="1:9" ht="14.25">
      <c r="A11" s="101" t="s">
        <v>205</v>
      </c>
      <c r="B11" s="101"/>
      <c r="C11" s="101"/>
      <c r="D11" s="102" t="s">
        <v>210</v>
      </c>
      <c r="E11" s="102"/>
      <c r="F11" s="102"/>
      <c r="G11" s="102"/>
      <c r="H11" s="102"/>
      <c r="I11" s="102"/>
    </row>
    <row r="12" spans="1:22" s="73" customFormat="1" ht="96.75" customHeight="1">
      <c r="A12" s="84" t="s">
        <v>211</v>
      </c>
      <c r="B12" s="84"/>
      <c r="C12" s="84"/>
      <c r="D12" s="105" t="s">
        <v>212</v>
      </c>
      <c r="E12" s="105"/>
      <c r="F12" s="105"/>
      <c r="G12" s="105"/>
      <c r="H12" s="105"/>
      <c r="I12" s="105"/>
      <c r="U12" s="67"/>
      <c r="V12" s="68"/>
    </row>
    <row r="14" spans="1:9" ht="15" customHeight="1">
      <c r="A14" s="100" t="s">
        <v>213</v>
      </c>
      <c r="B14" s="100"/>
      <c r="C14" s="100"/>
      <c r="D14" s="100"/>
      <c r="E14" s="100"/>
      <c r="F14" s="100"/>
      <c r="G14" s="100"/>
      <c r="H14" s="100"/>
      <c r="I14" s="100"/>
    </row>
    <row r="15" ht="12" customHeight="1"/>
    <row r="16" spans="1:9" ht="14.25">
      <c r="A16" s="101" t="s">
        <v>205</v>
      </c>
      <c r="B16" s="101"/>
      <c r="C16" s="101"/>
      <c r="D16" s="102" t="s">
        <v>214</v>
      </c>
      <c r="E16" s="102"/>
      <c r="F16" s="102"/>
      <c r="G16" s="102"/>
      <c r="H16" s="102"/>
      <c r="I16" s="102"/>
    </row>
    <row r="17" spans="1:9" ht="57" customHeight="1">
      <c r="A17" s="84" t="s">
        <v>207</v>
      </c>
      <c r="B17" s="84"/>
      <c r="C17" s="84"/>
      <c r="D17" s="105" t="s">
        <v>215</v>
      </c>
      <c r="E17" s="105"/>
      <c r="F17" s="105"/>
      <c r="G17" s="105"/>
      <c r="H17" s="105"/>
      <c r="I17" s="105"/>
    </row>
  </sheetData>
  <sheetProtection sheet="1"/>
  <mergeCells count="16">
    <mergeCell ref="A17:C17"/>
    <mergeCell ref="D17:I17"/>
    <mergeCell ref="A12:C12"/>
    <mergeCell ref="D12:I12"/>
    <mergeCell ref="A14:I14"/>
    <mergeCell ref="A16:C16"/>
    <mergeCell ref="D16:I16"/>
    <mergeCell ref="A7:C7"/>
    <mergeCell ref="D7:I7"/>
    <mergeCell ref="A9:I9"/>
    <mergeCell ref="A11:C11"/>
    <mergeCell ref="D11:I11"/>
    <mergeCell ref="A2:I2"/>
    <mergeCell ref="A4:I4"/>
    <mergeCell ref="A6:C6"/>
    <mergeCell ref="D6:I6"/>
  </mergeCells>
  <printOptions/>
  <pageMargins left="0.7083333333333334" right="0.7083333333333334" top="0.7875" bottom="0.7875000000000001" header="0.5118110236220472" footer="0.5118055555555556"/>
  <pageSetup horizontalDpi="300" verticalDpi="300" orientation="portrait" paperSize="9"/>
  <headerFooter alignWithMargins="0">
    <oddFooter>&amp;C&amp;"Segoe UI,Regular"&amp;10&amp;P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A1" sqref="A1"/>
    </sheetView>
  </sheetViews>
  <sheetFormatPr defaultColWidth="9.140625" defaultRowHeight="15"/>
  <cols>
    <col min="1" max="1" width="9.28125" style="6" customWidth="1"/>
    <col min="2" max="4" width="8.7109375" style="66" customWidth="1"/>
    <col min="5" max="9" width="8.7109375" style="6" customWidth="1"/>
    <col min="10" max="11" width="9.7109375" style="6" customWidth="1"/>
    <col min="12" max="13" width="9.140625" style="6" customWidth="1"/>
    <col min="14" max="14" width="11.28125" style="6" customWidth="1"/>
    <col min="15" max="15" width="12.421875" style="6" customWidth="1"/>
    <col min="16" max="19" width="9.140625" style="6" customWidth="1"/>
    <col min="20" max="20" width="9.8515625" style="6" customWidth="1"/>
    <col min="21" max="21" width="9.140625" style="67" customWidth="1"/>
    <col min="22" max="22" width="9.140625" style="68" customWidth="1"/>
    <col min="23" max="16384" width="9.140625" style="6" customWidth="1"/>
  </cols>
  <sheetData>
    <row r="1" ht="16.5" customHeight="1">
      <c r="A1" s="69" t="s">
        <v>216</v>
      </c>
    </row>
    <row r="2" spans="1:20" ht="45" customHeight="1">
      <c r="A2" s="100" t="s">
        <v>217</v>
      </c>
      <c r="B2" s="100"/>
      <c r="C2" s="100"/>
      <c r="D2" s="100"/>
      <c r="E2" s="100"/>
      <c r="F2" s="100"/>
      <c r="G2" s="100"/>
      <c r="H2" s="100"/>
      <c r="I2" s="100"/>
      <c r="J2" s="70"/>
      <c r="K2" s="70"/>
      <c r="L2" s="71"/>
      <c r="M2" s="68"/>
      <c r="N2" s="68"/>
      <c r="O2" s="68"/>
      <c r="P2" s="68"/>
      <c r="Q2" s="68"/>
      <c r="R2" s="68"/>
      <c r="S2" s="68"/>
      <c r="T2" s="68"/>
    </row>
    <row r="3" spans="1:20" ht="14.25">
      <c r="A3" s="72"/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  <c r="M3" s="68"/>
      <c r="N3" s="68"/>
      <c r="O3" s="68"/>
      <c r="P3" s="68"/>
      <c r="Q3" s="68"/>
      <c r="R3" s="68"/>
      <c r="S3" s="68"/>
      <c r="T3" s="68"/>
    </row>
    <row r="4" spans="1:9" ht="77.25" customHeight="1">
      <c r="A4" s="100" t="s">
        <v>218</v>
      </c>
      <c r="B4" s="100"/>
      <c r="C4" s="100"/>
      <c r="D4" s="100"/>
      <c r="E4" s="100"/>
      <c r="F4" s="100"/>
      <c r="G4" s="100"/>
      <c r="H4" s="100"/>
      <c r="I4" s="100"/>
    </row>
    <row r="6" spans="1:9" ht="14.25">
      <c r="A6" s="101" t="s">
        <v>205</v>
      </c>
      <c r="B6" s="101"/>
      <c r="C6" s="101"/>
      <c r="D6" s="102" t="s">
        <v>206</v>
      </c>
      <c r="E6" s="102"/>
      <c r="F6" s="102"/>
      <c r="G6" s="102"/>
      <c r="H6" s="102"/>
      <c r="I6" s="102"/>
    </row>
    <row r="7" spans="1:9" ht="14.25">
      <c r="A7" s="103" t="s">
        <v>219</v>
      </c>
      <c r="B7" s="103"/>
      <c r="C7" s="103"/>
      <c r="D7" s="104" t="s">
        <v>220</v>
      </c>
      <c r="E7" s="104"/>
      <c r="F7" s="104"/>
      <c r="G7" s="104"/>
      <c r="H7" s="104"/>
      <c r="I7" s="104"/>
    </row>
    <row r="9" spans="1:9" ht="15" customHeight="1">
      <c r="A9" s="100" t="s">
        <v>221</v>
      </c>
      <c r="B9" s="100"/>
      <c r="C9" s="100"/>
      <c r="D9" s="100"/>
      <c r="E9" s="100"/>
      <c r="F9" s="100"/>
      <c r="G9" s="100"/>
      <c r="H9" s="100"/>
      <c r="I9" s="100"/>
    </row>
    <row r="11" spans="1:9" ht="14.25">
      <c r="A11" s="101" t="s">
        <v>205</v>
      </c>
      <c r="B11" s="101"/>
      <c r="C11" s="101"/>
      <c r="D11" s="102" t="s">
        <v>210</v>
      </c>
      <c r="E11" s="102"/>
      <c r="F11" s="102"/>
      <c r="G11" s="102"/>
      <c r="H11" s="102"/>
      <c r="I11" s="102"/>
    </row>
    <row r="12" spans="1:22" s="73" customFormat="1" ht="16.5" customHeight="1">
      <c r="A12" s="84" t="s">
        <v>219</v>
      </c>
      <c r="B12" s="84"/>
      <c r="C12" s="84"/>
      <c r="D12" s="105" t="s">
        <v>222</v>
      </c>
      <c r="E12" s="105"/>
      <c r="F12" s="105"/>
      <c r="G12" s="105"/>
      <c r="H12" s="105"/>
      <c r="I12" s="105"/>
      <c r="U12" s="67"/>
      <c r="V12" s="68"/>
    </row>
    <row r="14" spans="1:9" ht="15" customHeight="1">
      <c r="A14" s="100" t="s">
        <v>213</v>
      </c>
      <c r="B14" s="100"/>
      <c r="C14" s="100"/>
      <c r="D14" s="100"/>
      <c r="E14" s="100"/>
      <c r="F14" s="100"/>
      <c r="G14" s="100"/>
      <c r="H14" s="100"/>
      <c r="I14" s="100"/>
    </row>
    <row r="16" spans="1:9" ht="14.25">
      <c r="A16" s="101" t="s">
        <v>205</v>
      </c>
      <c r="B16" s="101"/>
      <c r="C16" s="101"/>
      <c r="D16" s="102" t="s">
        <v>214</v>
      </c>
      <c r="E16" s="102"/>
      <c r="F16" s="102"/>
      <c r="G16" s="102"/>
      <c r="H16" s="102"/>
      <c r="I16" s="102"/>
    </row>
    <row r="17" spans="1:9" ht="53.25" customHeight="1">
      <c r="A17" s="84" t="s">
        <v>219</v>
      </c>
      <c r="B17" s="84"/>
      <c r="C17" s="84"/>
      <c r="D17" s="105" t="s">
        <v>223</v>
      </c>
      <c r="E17" s="105"/>
      <c r="F17" s="105"/>
      <c r="G17" s="105"/>
      <c r="H17" s="105"/>
      <c r="I17" s="105"/>
    </row>
    <row r="19" spans="1:9" ht="33" customHeight="1">
      <c r="A19" s="100" t="s">
        <v>224</v>
      </c>
      <c r="B19" s="100"/>
      <c r="C19" s="100"/>
      <c r="D19" s="100"/>
      <c r="E19" s="100"/>
      <c r="F19" s="100"/>
      <c r="G19" s="100"/>
      <c r="H19" s="100"/>
      <c r="I19" s="100"/>
    </row>
  </sheetData>
  <sheetProtection sheet="1"/>
  <mergeCells count="17">
    <mergeCell ref="A17:C17"/>
    <mergeCell ref="D17:I17"/>
    <mergeCell ref="A19:I19"/>
    <mergeCell ref="A12:C12"/>
    <mergeCell ref="D12:I12"/>
    <mergeCell ref="A14:I14"/>
    <mergeCell ref="A16:C16"/>
    <mergeCell ref="D16:I16"/>
    <mergeCell ref="A7:C7"/>
    <mergeCell ref="D7:I7"/>
    <mergeCell ref="A9:I9"/>
    <mergeCell ref="A11:C11"/>
    <mergeCell ref="D11:I11"/>
    <mergeCell ref="A2:I2"/>
    <mergeCell ref="A4:I4"/>
    <mergeCell ref="A6:C6"/>
    <mergeCell ref="D6:I6"/>
  </mergeCells>
  <printOptions/>
  <pageMargins left="0.7083333333333334" right="0.7083333333333334" top="0.7875" bottom="0.7875000000000001" header="0.5118110236220472" footer="0.5118055555555556"/>
  <pageSetup horizontalDpi="300" verticalDpi="300" orientation="portrait" paperSize="9"/>
  <headerFooter alignWithMargins="0">
    <oddFooter>&amp;C&amp;"Segoe UI,Regular"&amp;10&amp;P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4"/>
  <sheetViews>
    <sheetView workbookViewId="0" topLeftCell="A1">
      <selection activeCell="A1" sqref="A1"/>
    </sheetView>
  </sheetViews>
  <sheetFormatPr defaultColWidth="9.140625" defaultRowHeight="15"/>
  <cols>
    <col min="1" max="1" width="9.28125" style="6" customWidth="1"/>
    <col min="2" max="4" width="8.7109375" style="66" customWidth="1"/>
    <col min="5" max="9" width="8.7109375" style="6" customWidth="1"/>
    <col min="10" max="11" width="9.7109375" style="6" customWidth="1"/>
    <col min="12" max="13" width="9.140625" style="6" customWidth="1"/>
    <col min="14" max="14" width="11.28125" style="6" customWidth="1"/>
    <col min="15" max="15" width="12.421875" style="6" customWidth="1"/>
    <col min="16" max="19" width="9.140625" style="6" customWidth="1"/>
    <col min="20" max="20" width="9.8515625" style="6" customWidth="1"/>
    <col min="21" max="21" width="9.140625" style="67" customWidth="1"/>
    <col min="22" max="22" width="9.140625" style="68" customWidth="1"/>
    <col min="23" max="16384" width="9.140625" style="6" customWidth="1"/>
  </cols>
  <sheetData>
    <row r="1" ht="16.5" customHeight="1">
      <c r="A1" s="69" t="s">
        <v>225</v>
      </c>
    </row>
    <row r="2" spans="1:20" ht="45" customHeight="1">
      <c r="A2" s="100" t="s">
        <v>226</v>
      </c>
      <c r="B2" s="100"/>
      <c r="C2" s="100"/>
      <c r="D2" s="100"/>
      <c r="E2" s="100"/>
      <c r="F2" s="100"/>
      <c r="G2" s="100"/>
      <c r="H2" s="100"/>
      <c r="I2" s="100"/>
      <c r="J2" s="70"/>
      <c r="K2" s="70"/>
      <c r="L2" s="71"/>
      <c r="M2" s="68"/>
      <c r="N2" s="68"/>
      <c r="O2" s="68"/>
      <c r="P2" s="68"/>
      <c r="Q2" s="68"/>
      <c r="R2" s="68"/>
      <c r="S2" s="68"/>
      <c r="T2" s="68"/>
    </row>
    <row r="3" spans="1:20" ht="14.25">
      <c r="A3" s="72"/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  <c r="M3" s="68"/>
      <c r="N3" s="68"/>
      <c r="O3" s="68"/>
      <c r="P3" s="68"/>
      <c r="Q3" s="68"/>
      <c r="R3" s="68"/>
      <c r="S3" s="68"/>
      <c r="T3" s="68"/>
    </row>
    <row r="4" spans="1:9" ht="77.25" customHeight="1">
      <c r="A4" s="100" t="s">
        <v>218</v>
      </c>
      <c r="B4" s="100"/>
      <c r="C4" s="100"/>
      <c r="D4" s="100"/>
      <c r="E4" s="100"/>
      <c r="F4" s="100"/>
      <c r="G4" s="100"/>
      <c r="H4" s="100"/>
      <c r="I4" s="100"/>
    </row>
    <row r="6" spans="1:9" ht="14.25">
      <c r="A6" s="101" t="s">
        <v>205</v>
      </c>
      <c r="B6" s="101"/>
      <c r="C6" s="101"/>
      <c r="D6" s="102" t="s">
        <v>206</v>
      </c>
      <c r="E6" s="102"/>
      <c r="F6" s="102"/>
      <c r="G6" s="102"/>
      <c r="H6" s="102"/>
      <c r="I6" s="102"/>
    </row>
    <row r="7" spans="1:9" ht="33" customHeight="1">
      <c r="A7" s="87" t="s">
        <v>227</v>
      </c>
      <c r="B7" s="87"/>
      <c r="C7" s="87"/>
      <c r="D7" s="105" t="s">
        <v>228</v>
      </c>
      <c r="E7" s="105"/>
      <c r="F7" s="105"/>
      <c r="G7" s="105"/>
      <c r="H7" s="105"/>
      <c r="I7" s="105"/>
    </row>
    <row r="9" spans="1:9" ht="15" customHeight="1">
      <c r="A9" s="100" t="s">
        <v>213</v>
      </c>
      <c r="B9" s="100"/>
      <c r="C9" s="100"/>
      <c r="D9" s="100"/>
      <c r="E9" s="100"/>
      <c r="F9" s="100"/>
      <c r="G9" s="100"/>
      <c r="H9" s="100"/>
      <c r="I9" s="100"/>
    </row>
    <row r="11" spans="1:9" ht="14.25">
      <c r="A11" s="101" t="s">
        <v>205</v>
      </c>
      <c r="B11" s="101"/>
      <c r="C11" s="101"/>
      <c r="D11" s="102" t="s">
        <v>214</v>
      </c>
      <c r="E11" s="102"/>
      <c r="F11" s="102"/>
      <c r="G11" s="102"/>
      <c r="H11" s="102"/>
      <c r="I11" s="102"/>
    </row>
    <row r="12" spans="1:9" ht="84" customHeight="1">
      <c r="A12" s="84" t="s">
        <v>227</v>
      </c>
      <c r="B12" s="84"/>
      <c r="C12" s="84"/>
      <c r="D12" s="105" t="s">
        <v>229</v>
      </c>
      <c r="E12" s="105"/>
      <c r="F12" s="105"/>
      <c r="G12" s="105"/>
      <c r="H12" s="105"/>
      <c r="I12" s="105"/>
    </row>
    <row r="14" spans="1:9" ht="89.25" customHeight="1">
      <c r="A14" s="100" t="s">
        <v>230</v>
      </c>
      <c r="B14" s="100"/>
      <c r="C14" s="100"/>
      <c r="D14" s="100"/>
      <c r="E14" s="100"/>
      <c r="F14" s="100"/>
      <c r="G14" s="100"/>
      <c r="H14" s="100"/>
      <c r="I14" s="100"/>
    </row>
  </sheetData>
  <sheetProtection sheet="1"/>
  <mergeCells count="12">
    <mergeCell ref="A12:C12"/>
    <mergeCell ref="D12:I12"/>
    <mergeCell ref="A14:I14"/>
    <mergeCell ref="A7:C7"/>
    <mergeCell ref="D7:I7"/>
    <mergeCell ref="A9:I9"/>
    <mergeCell ref="A11:C11"/>
    <mergeCell ref="D11:I11"/>
    <mergeCell ref="A2:I2"/>
    <mergeCell ref="A4:I4"/>
    <mergeCell ref="A6:C6"/>
    <mergeCell ref="D6:I6"/>
  </mergeCells>
  <printOptions/>
  <pageMargins left="0.7083333333333334" right="0.7083333333333334" top="0.7875" bottom="0.7875000000000001" header="0.5118110236220472" footer="0.5118055555555556"/>
  <pageSetup horizontalDpi="300" verticalDpi="300" orientation="portrait" paperSize="9"/>
  <headerFooter alignWithMargins="0">
    <oddFooter>&amp;C&amp;"Segoe UI,Regular"&amp;10&amp;P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Zbynek Chmela</dc:creator>
  <cp:keywords/>
  <dc:description/>
  <cp:lastModifiedBy>Pujmanova</cp:lastModifiedBy>
  <cp:lastPrinted>2023-11-15T21:20:14Z</cp:lastPrinted>
  <dcterms:created xsi:type="dcterms:W3CDTF">2023-05-11T09:43:13Z</dcterms:created>
  <dcterms:modified xsi:type="dcterms:W3CDTF">2023-11-20T20:24:43Z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</Properties>
</file>