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DATA\ROZPOČTY\1002 - D - drobné akce\D_23_11 - Zámek Hradiště\k odevzdání\"/>
    </mc:Choice>
  </mc:AlternateContent>
  <bookViews>
    <workbookView xWindow="0" yWindow="0" windowWidth="0" windowHeight="0"/>
  </bookViews>
  <sheets>
    <sheet name="Rekapitulace stavby" sheetId="1" r:id="rId1"/>
    <sheet name="D_23_11 - Okna na zámku H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'D_23_11 - Okna na zámku H...'!$C$86:$K$147</definedName>
    <definedName name="_xlnm.Print_Area" localSheetId="1">'D_23_11 - Okna na zámku H...'!$C$4:$J$37,'D_23_11 - Okna na zámku H...'!$C$43:$J$70,'D_23_11 - Okna na zámku H...'!$C$76:$K$147</definedName>
    <definedName name="_xlnm.Print_Titles" localSheetId="1">'D_23_11 - Okna na zámku H...'!$86:$86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T137"/>
  <c r="R139"/>
  <c r="R138"/>
  <c r="R137"/>
  <c r="P139"/>
  <c r="P138"/>
  <c r="P137"/>
  <c r="BI131"/>
  <c r="BH131"/>
  <c r="BG131"/>
  <c r="BF131"/>
  <c r="T131"/>
  <c r="T130"/>
  <c r="R131"/>
  <c r="R130"/>
  <c r="P131"/>
  <c r="P130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7"/>
  <c r="BH97"/>
  <c r="BG97"/>
  <c r="BF97"/>
  <c r="T97"/>
  <c r="T96"/>
  <c r="R97"/>
  <c r="R96"/>
  <c r="P97"/>
  <c r="P96"/>
  <c r="BI90"/>
  <c r="BH90"/>
  <c r="BG90"/>
  <c r="BF90"/>
  <c r="T90"/>
  <c r="T89"/>
  <c r="R90"/>
  <c r="R89"/>
  <c r="P90"/>
  <c r="P89"/>
  <c r="J84"/>
  <c r="J83"/>
  <c r="F81"/>
  <c r="E79"/>
  <c r="J51"/>
  <c r="J50"/>
  <c r="F48"/>
  <c r="E46"/>
  <c r="J16"/>
  <c r="E16"/>
  <c r="F84"/>
  <c r="J15"/>
  <c r="J13"/>
  <c r="E13"/>
  <c r="F83"/>
  <c r="J12"/>
  <c r="J10"/>
  <c r="J81"/>
  <c i="1" r="L50"/>
  <c r="AM50"/>
  <c r="AM49"/>
  <c r="L49"/>
  <c r="AM47"/>
  <c r="L47"/>
  <c r="L45"/>
  <c r="L44"/>
  <c i="2" r="J145"/>
  <c r="J131"/>
  <c r="BK121"/>
  <c r="BK119"/>
  <c r="J112"/>
  <c r="BK105"/>
  <c r="J147"/>
  <c r="J142"/>
  <c r="BK131"/>
  <c r="J124"/>
  <c r="BK120"/>
  <c r="BK115"/>
  <c r="BK107"/>
  <c r="J103"/>
  <c r="J97"/>
  <c r="J90"/>
  <c r="BK147"/>
  <c r="BK142"/>
  <c r="BK139"/>
  <c r="J120"/>
  <c r="J115"/>
  <c r="J107"/>
  <c r="BK103"/>
  <c r="BK145"/>
  <c r="J139"/>
  <c r="BK124"/>
  <c r="J121"/>
  <c r="J119"/>
  <c r="BK112"/>
  <c r="J105"/>
  <c r="BK97"/>
  <c r="BK90"/>
  <c i="1" r="AS54"/>
  <c i="2" l="1" r="BK102"/>
  <c r="J102"/>
  <c r="J59"/>
  <c r="P102"/>
  <c r="P88"/>
  <c r="R102"/>
  <c r="R88"/>
  <c r="T102"/>
  <c r="T88"/>
  <c r="BK118"/>
  <c r="J118"/>
  <c r="J62"/>
  <c r="P118"/>
  <c r="P117"/>
  <c r="R118"/>
  <c r="R117"/>
  <c r="T118"/>
  <c r="T117"/>
  <c r="BK89"/>
  <c r="J89"/>
  <c r="J57"/>
  <c r="BK96"/>
  <c r="J96"/>
  <c r="J58"/>
  <c r="BK114"/>
  <c r="J114"/>
  <c r="J60"/>
  <c r="BK123"/>
  <c r="J123"/>
  <c r="J63"/>
  <c r="BK130"/>
  <c r="J130"/>
  <c r="J64"/>
  <c r="BK138"/>
  <c r="J138"/>
  <c r="J66"/>
  <c r="BK141"/>
  <c r="J141"/>
  <c r="J67"/>
  <c r="BK144"/>
  <c r="J144"/>
  <c r="J68"/>
  <c r="BK146"/>
  <c r="J146"/>
  <c r="J69"/>
  <c r="J48"/>
  <c r="F50"/>
  <c r="F51"/>
  <c r="BE90"/>
  <c r="BE97"/>
  <c r="BE107"/>
  <c r="BE115"/>
  <c r="BE119"/>
  <c r="BE120"/>
  <c r="BE121"/>
  <c r="BE139"/>
  <c r="BE103"/>
  <c r="BE105"/>
  <c r="BE112"/>
  <c r="BE124"/>
  <c r="BE131"/>
  <c r="BE142"/>
  <c r="BE145"/>
  <c r="BE147"/>
  <c r="F32"/>
  <c i="1" r="BA55"/>
  <c r="BA54"/>
  <c r="W30"/>
  <c i="2" r="F34"/>
  <c i="1" r="BC55"/>
  <c r="BC54"/>
  <c r="W32"/>
  <c i="2" r="F33"/>
  <c i="1" r="BB55"/>
  <c r="BB54"/>
  <c r="W31"/>
  <c i="2" r="J32"/>
  <c i="1" r="AW55"/>
  <c i="2" r="F35"/>
  <c i="1" r="BD55"/>
  <c r="BD54"/>
  <c r="W33"/>
  <c i="2" l="1" r="T87"/>
  <c r="P87"/>
  <c i="1" r="AU55"/>
  <c i="2" r="R87"/>
  <c r="BK88"/>
  <c r="J88"/>
  <c r="J56"/>
  <c r="BK117"/>
  <c r="J117"/>
  <c r="J61"/>
  <c r="BK137"/>
  <c r="J137"/>
  <c r="J65"/>
  <c i="1" r="AU54"/>
  <c r="AW54"/>
  <c r="AK30"/>
  <c r="AX54"/>
  <c i="2" r="J31"/>
  <c i="1" r="AV55"/>
  <c r="AT55"/>
  <c r="AY54"/>
  <c i="2" r="F31"/>
  <c i="1" r="AZ55"/>
  <c r="AZ54"/>
  <c r="W29"/>
  <c i="2" l="1" r="BK87"/>
  <c r="J87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<sst xmlns="http://schemas.openxmlformats.org/spreadsheetml/2006/main">
  <si>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</si>
  <si>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</si>
  <si>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</si>
  <si>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</si>
  <si>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</si>
  <si>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{4a2ea5af-abb5-4ce0-8ad8-29f275961e11}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</si>
  <si>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</si>
  <si>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</si>
  <si>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</si>
  <si>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</si>
  <si>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</si>
  <si>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</si>
  <si>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</si>
  <si>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</si>
  <si>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D_23_11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</si>
  <si>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</si>
  <si>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</si>
  <si>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Okna na zámku Hradiště</t>
  </si>
  <si>
    <t>KSO:</t>
  </si>
  <si>
    <t/>
  </si>
  <si>
    <t>CC-CZ:</t>
  </si>
  <si>
    <t>Místo:</t>
  </si>
  <si>
    <t xml:space="preserve"> </t>
  </si>
  <si>
    <t>Datum:</t>
  </si>
  <si>
    <t>27. 7. 2023</t>
  </si>
  <si>
    <t>Zadavatel:</t>
  </si>
  <si>
    <t>IČ:</t>
  </si>
  <si>
    <t>DIČ:</t>
  </si>
  <si>
    <t>Uchazeč:</t>
  </si>
  <si>
    <t>Vyplň údaj</t>
  </si>
  <si>
    <t>Projektant:</t>
  </si>
  <si>
    <t>Nosek a Raffelová architekti, s.r.o.</t>
  </si>
  <si>
    <t>True</t>
  </si>
  <si>
    <t>Zpracovatel:</t>
  </si>
  <si>
    <t>47747528</t>
  </si>
  <si>
    <t>Veronika Šoulová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</si>
  <si>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</si>
  <si>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</si>
  <si>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</si>
  <si>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</si>
  <si>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</si>
  <si>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</si>
  <si>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</si>
  <si>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</si>
  <si>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</si>
  <si>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</si>
  <si>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</si>
  <si>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</si>
  <si>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</si>
  <si>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</si>
  <si>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</si>
  <si>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</si>
  <si>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</si>
  <si>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</si>
  <si>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</si>
  <si>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</si>
  <si>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</si>
  <si>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</si>
  <si>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</si>
  <si>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</si>
  <si>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</si>
  <si>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</si>
  <si>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</si>
  <si>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</si>
  <si>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</si>
  <si>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</si>
  <si>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</si>
  <si>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</si>
  <si>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</si>
  <si>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</si>
  <si>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</si>
  <si>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</si>
  <si>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</si>
  <si>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</si>
  <si>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</si>
  <si>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</si>
  <si>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</si>
  <si>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</si>
  <si>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</si>
  <si>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</si>
  <si>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</si>
  <si>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</si>
  <si>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</si>
  <si>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</si>
  <si>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</si>
  <si>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</si>
  <si>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</si>
  <si>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</si>
  <si>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</si>
  <si>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</si>
  <si>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</si>
  <si>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</si>
  <si>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</si>
  <si>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</si>
  <si>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</si>
  <si>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</si>
  <si>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</si>
  <si>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</si>
  <si>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</si>
  <si>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</si>
  <si>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</si>
  <si>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</si>
  <si>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</si>
  <si>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</si>
  <si>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</si>
  <si>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</si>
  <si>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</si>
  <si>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</si>
  <si>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</si>
  <si>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</si>
  <si>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</si>
  <si>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</si>
  <si>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</si>
  <si>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</si>
  <si>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</si>
  <si>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</si>
  <si>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</si>
  <si>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</si>
  <si>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</si>
  <si>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kolem oken, dveří, podlah, obkladů apod.</t>
  </si>
  <si>
    <t>m</t>
  </si>
  <si>
    <t>CS ÚRS 2023 02</t>
  </si>
  <si>
    <t>4</t>
  </si>
  <si>
    <t>731732100</t>
  </si>
  <si>
    <t>Online PSC</t>
  </si>
  <si>
    <t>https://podminky.urs.cz/item/CS_URS_2023_02/619995001</t>
  </si>
  <si>
    <t>VV</t>
  </si>
  <si>
    <t>interiér + exteriér</t>
  </si>
  <si>
    <t>"A" 2*(2*1,95+2*1,31)*8</t>
  </si>
  <si>
    <t>"B" 2*(2*2,25+2*1,31)*7</t>
  </si>
  <si>
    <t>Součet</t>
  </si>
  <si>
    <t>9</t>
  </si>
  <si>
    <t>Ostatní konstrukce a práce, bourání</t>
  </si>
  <si>
    <t>968062356</t>
  </si>
  <si>
    <t>Vybourání dřevěných rámů oken s křídly, dveřních zárubní, vrat, stěn, ostění nebo obkladů rámů oken s křídly dvojitých, plochy do 4 m2</t>
  </si>
  <si>
    <t>m2</t>
  </si>
  <si>
    <t>616713024</t>
  </si>
  <si>
    <t>https://podminky.urs.cz/item/CS_URS_2023_02/968062356</t>
  </si>
  <si>
    <t>"A" 8*(1,95*1,31)</t>
  </si>
  <si>
    <t>"B" 7*(2,25*1,31)</t>
  </si>
  <si>
    <t>997</t>
  </si>
  <si>
    <t>Přesun sutě</t>
  </si>
  <si>
    <t>3</t>
  </si>
  <si>
    <t>997013213</t>
  </si>
  <si>
    <t>Vnitrostaveništní doprava suti a vybouraných hmot vodorovně do 50 m svisle ručně pro budovy a haly výšky přes 9 do 12 m</t>
  </si>
  <si>
    <t>t</t>
  </si>
  <si>
    <t>146244723</t>
  </si>
  <si>
    <t>https://podminky.urs.cz/item/CS_URS_2023_02/997013213</t>
  </si>
  <si>
    <t>997013501</t>
  </si>
  <si>
    <t>Odvoz suti a vybouraných hmot na skládku nebo meziskládku se složením, na vzdálenost do 1 km</t>
  </si>
  <si>
    <t>-1281269751</t>
  </si>
  <si>
    <t>https://podminky.urs.cz/item/CS_URS_2023_02/997013501</t>
  </si>
  <si>
    <t>5</t>
  </si>
  <si>
    <t>997013509</t>
  </si>
  <si>
    <t>Odvoz suti a vybouraných hmot na skládku nebo meziskládku se složením, na vzdálenost Příplatek k ceně za každý další i započatý 1 km přes 1 km</t>
  </si>
  <si>
    <t>1971220633</t>
  </si>
  <si>
    <t>https://podminky.urs.cz/item/CS_URS_2023_02/997013509</t>
  </si>
  <si>
    <t>předpoklad</t>
  </si>
  <si>
    <t xml:space="preserve"> odvoz 15 km</t>
  </si>
  <si>
    <t>2,218*15,0</t>
  </si>
  <si>
    <t>997013811</t>
  </si>
  <si>
    <t>Poplatek za uložení stavebního odpadu na skládce (skládkovné) dřevěného zatříděného do Katalogu odpadů pod kódem 17 02 01</t>
  </si>
  <si>
    <t>336804530</t>
  </si>
  <si>
    <t>https://podminky.urs.cz/item/CS_URS_2023_02/997013811</t>
  </si>
  <si>
    <t>998</t>
  </si>
  <si>
    <t>Přesun hmot</t>
  </si>
  <si>
    <t>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</si>
  <si>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</si>
  <si>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</si>
  <si>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1437331518</t>
  </si>
  <si>
    <t>https://podminky.urs.cz/item/CS_URS_2023_02/998011003</t>
  </si>
  <si>
    <t>PSV</t>
  </si>
  <si>
    <t>Práce a dodávky PSV</t>
  </si>
  <si>
    <t>766</t>
  </si>
  <si>
    <t>Konstrukce truhlářské</t>
  </si>
  <si>
    <t>8</t>
  </si>
  <si>
    <t>M</t>
  </si>
  <si>
    <t>D+M Okno špaletové ozn typ A, dle výkresu</t>
  </si>
  <si>
    <t>ks</t>
  </si>
  <si>
    <t>vlastní položka</t>
  </si>
  <si>
    <t>32</t>
  </si>
  <si>
    <t>16</t>
  </si>
  <si>
    <t>1446381293</t>
  </si>
  <si>
    <t>D+M Okno špaletové ozn typ B , dle výkresu</t>
  </si>
  <si>
    <t>-1062907414</t>
  </si>
  <si>
    <t>10</t>
  </si>
  <si>
    <t>998766103</t>
  </si>
  <si>
    <t>Přesun hmot pro konstrukce truhlářské stanovený z hmotnosti přesunovaného materiálu vodorovná dopravní vzdálenost do 50 m v objektech výšky přes 12 do 24 m</t>
  </si>
  <si>
    <t>1403413317</t>
  </si>
  <si>
    <t>https://podminky.urs.cz/item/CS_URS_2023_02/998766103</t>
  </si>
  <si>
    <t>783</t>
  </si>
  <si>
    <t>Dokončovací práce - nátěry</t>
  </si>
  <si>
    <t>11</t>
  </si>
  <si>
    <t>783827127</t>
  </si>
  <si>
    <t>Krycí (ochranný ) nátěr omítek jednonásobný hladkých omítek hladkých, zrnitých tenkovrstvých nebo štukových stupně členitosti 1 a 2 vápenný</t>
  </si>
  <si>
    <t>1311061395</t>
  </si>
  <si>
    <t>https://podminky.urs.cz/item/CS_URS_2023_02/783827127</t>
  </si>
  <si>
    <t>exteriérová oprava</t>
  </si>
  <si>
    <t>"A" (2*1,95+2*1,31)*8*0,2</t>
  </si>
  <si>
    <t>"B" (2*2,25+2*1,31)*7*0,2</t>
  </si>
  <si>
    <t>784</t>
  </si>
  <si>
    <t>Dokončovací práce - malby a tapety</t>
  </si>
  <si>
    <t>12</t>
  </si>
  <si>
    <t>784221101</t>
  </si>
  <si>
    <t>Malby z malířských směsí otěruvzdorných za sucha dvojnásobné, bílé za sucha otěruvzdorné dobře v místnostech výšky do 3,80 m</t>
  </si>
  <si>
    <t>-315866758</t>
  </si>
  <si>
    <t>https://podminky.urs.cz/item/CS_URS_2023_02/784221101</t>
  </si>
  <si>
    <t>interiérová oprava</t>
  </si>
  <si>
    <t>"A" (2*1,95+1,31)*8*0,2</t>
  </si>
  <si>
    <t>"B" (2*2,25+1,31)*7*0,2</t>
  </si>
  <si>
    <t>VRN</t>
  </si>
  <si>
    <t>Vedlejší rozpočtové náklady</t>
  </si>
  <si>
    <t>VRN1</t>
  </si>
  <si>
    <t>Průzkumné, geodetické a projektové práce</t>
  </si>
  <si>
    <t>13</t>
  </si>
  <si>
    <t>013294000</t>
  </si>
  <si>
    <t>Ostatní dokumentace - dílenská dokumentace</t>
  </si>
  <si>
    <t>kpl</t>
  </si>
  <si>
    <t>1024</t>
  </si>
  <si>
    <t>-1808755439</t>
  </si>
  <si>
    <t>https://podminky.urs.cz/item/CS_URS_2023_02/013294000</t>
  </si>
  <si>
    <t>VRN3</t>
  </si>
  <si>
    <t>Zařízení staveniště</t>
  </si>
  <si>
    <t>14</t>
  </si>
  <si>
    <t>030001000</t>
  </si>
  <si>
    <t>1649541918</t>
  </si>
  <si>
    <t>https://podminky.urs.cz/item/CS_URS_2023_02/030001000</t>
  </si>
  <si>
    <t>VRN7</t>
  </si>
  <si>
    <t>Provozní vlivy</t>
  </si>
  <si>
    <t>070001000</t>
  </si>
  <si>
    <t>Zakrytí konstrukcí</t>
  </si>
  <si>
    <t>-585720911</t>
  </si>
  <si>
    <t>VRN9</t>
  </si>
  <si>
    <t>Ostatní náklady</t>
  </si>
  <si>
    <t>090001000</t>
  </si>
  <si>
    <t>Hrubý úklid</t>
  </si>
  <si>
    <t>1692466801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</si>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</sst>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9995001" TargetMode="External" /><Relationship Id="rId2" Type="http://schemas.openxmlformats.org/officeDocument/2006/relationships/hyperlink" Target="https://podminky.urs.cz/item/CS_URS_2023_02/968062356" TargetMode="External" /><Relationship Id="rId3" Type="http://schemas.openxmlformats.org/officeDocument/2006/relationships/hyperlink" Target="https://podminky.urs.cz/item/CS_URS_2023_02/997013213" TargetMode="External" /><Relationship Id="rId4" Type="http://schemas.openxmlformats.org/officeDocument/2006/relationships/hyperlink" Target="https://podminky.urs.cz/item/CS_URS_2023_02/997013501" TargetMode="External" /><Relationship Id="rId5" Type="http://schemas.openxmlformats.org/officeDocument/2006/relationships/hyperlink" Target="https://podminky.urs.cz/item/CS_URS_2023_02/997013509" TargetMode="External" /><Relationship Id="rId6" Type="http://schemas.openxmlformats.org/officeDocument/2006/relationships/hyperlink" Target="https://podminky.urs.cz/item/CS_URS_2023_02/997013811" TargetMode="External" /><Relationship Id="rId7" Type="http://schemas.openxmlformats.org/officeDocument/2006/relationships/hyperlink" Target="https://podminky.urs.cz/item/CS_URS_2023_02/998011003" TargetMode="External" /><Relationship Id="rId8" Type="http://schemas.openxmlformats.org/officeDocument/2006/relationships/hyperlink" Target="https://podminky.urs.cz/item/CS_URS_2023_02/998766103" TargetMode="External" /><Relationship Id="rId9" Type="http://schemas.openxmlformats.org/officeDocument/2006/relationships/hyperlink" Target="https://podminky.urs.cz/item/CS_URS_2023_02/783827127" TargetMode="External" /><Relationship Id="rId10" Type="http://schemas.openxmlformats.org/officeDocument/2006/relationships/hyperlink" Target="https://podminky.urs.cz/item/CS_URS_2023_02/784221101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hyperlink" Target="https://podminky.urs.cz/item/CS_URS_2023_02/030001000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D_23_11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Okna na zámku Hradiště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27. 7. 2023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Nosek a Raffelová architekti,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Veronika Šoulová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'D_23_11 - Okna na zámku H...'!J28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'D_23_11 - Okna na zámku H...'!P87</f>
        <v>0</v>
      </c>
      <c r="AV55" s="120">
        <f>'D_23_11 - Okna na zámku H...'!J31</f>
        <v>0</v>
      </c>
      <c r="AW55" s="120">
        <f>'D_23_11 - Okna na zámku H...'!J32</f>
        <v>0</v>
      </c>
      <c r="AX55" s="120">
        <f>'D_23_11 - Okna na zámku H...'!J33</f>
        <v>0</v>
      </c>
      <c r="AY55" s="120">
        <f>'D_23_11 - Okna na zámku H...'!J34</f>
        <v>0</v>
      </c>
      <c r="AZ55" s="120">
        <f>'D_23_11 - Okna na zámku H...'!F31</f>
        <v>0</v>
      </c>
      <c r="BA55" s="120">
        <f>'D_23_11 - Okna na zámku H...'!F32</f>
        <v>0</v>
      </c>
      <c r="BB55" s="120">
        <f>'D_23_11 - Okna na zámku H...'!F33</f>
        <v>0</v>
      </c>
      <c r="BC55" s="120">
        <f>'D_23_11 - Okna na zámku H...'!F34</f>
        <v>0</v>
      </c>
      <c r="BD55" s="122">
        <f>'D_23_11 - Okna na zámku H...'!F35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WqePXUT7DaVHxAB/zmDvK+Uo3J2dbb1XXgvznJl6ASkuqJCbD6KtE3G2Nz7TLMplXb1Lf6UzeXqyYnJsBaW9g==" hashValue="GWelTX+9OSCDpbMffj7K41Mvt2Y51WNEoTG9HNsVtEUOiaLkv8CBZVERIGFpfiyQlI2SNAW6K1LceAU5CvyRk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_23_11 - Okna na zámku 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27. 7. 2023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tr">
        <f>IF('Rekapitulace stavby'!AN10="","",'Rekapitulace stavby'!AN10)</f>
        <v/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tr">
        <f>IF('Rekapitulace stavby'!E11="","",'Rekapitulace stavby'!E11)</f>
        <v xml:space="preserve"> </v>
      </c>
      <c r="F13" s="39"/>
      <c r="G13" s="39"/>
      <c r="H13" s="39"/>
      <c r="I13" s="128" t="s">
        <v>27</v>
      </c>
      <c r="J13" s="131" t="str">
        <f>IF('Rekapitulace stavby'!AN11="","",'Rekapitulace stavby'!AN11)</f>
        <v/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28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27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30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31</v>
      </c>
      <c r="F19" s="39"/>
      <c r="G19" s="39"/>
      <c r="H19" s="39"/>
      <c r="I19" s="128" t="s">
        <v>27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33</v>
      </c>
      <c r="E21" s="39"/>
      <c r="F21" s="39"/>
      <c r="G21" s="39"/>
      <c r="H21" s="39"/>
      <c r="I21" s="128" t="s">
        <v>26</v>
      </c>
      <c r="J21" s="131" t="s">
        <v>34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27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ROUND((SUM(BE87:BE147)),  2)</f>
        <v>0</v>
      </c>
      <c r="G31" s="39"/>
      <c r="H31" s="39"/>
      <c r="I31" s="143">
        <v>0.20999999999999999</v>
      </c>
      <c r="J31" s="142">
        <f>ROUND(((SUM(BE87:BE147))*I31),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ROUND((SUM(BF87:BF147)),  2)</f>
        <v>0</v>
      </c>
      <c r="G32" s="39"/>
      <c r="H32" s="39"/>
      <c r="I32" s="143">
        <v>0.14999999999999999</v>
      </c>
      <c r="J32" s="142">
        <f>ROUND(((SUM(BF87:BF147))*I32),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ROUND((SUM(BG87:BG147)),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ROUND((SUM(BH87:BH147)),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ROUND((SUM(BI87:BI147)),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Okna na zámku Hradiště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27. 7. 2023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33" t="s">
        <v>30</v>
      </c>
      <c r="J50" s="37" t="str">
        <f>E19</f>
        <v>Nosek a Raffelová architekti,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28</v>
      </c>
      <c r="D51" s="41"/>
      <c r="E51" s="41"/>
      <c r="F51" s="28" t="str">
        <f>IF(E16="","",E16)</f>
        <v>Vyplň údaj</v>
      </c>
      <c r="G51" s="41"/>
      <c r="H51" s="41"/>
      <c r="I51" s="33" t="s">
        <v>33</v>
      </c>
      <c r="J51" s="37" t="str">
        <f>E22</f>
        <v>Veronika Šoulová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J96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J102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J114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90</v>
      </c>
      <c r="E61" s="162"/>
      <c r="F61" s="162"/>
      <c r="G61" s="162"/>
      <c r="H61" s="162"/>
      <c r="I61" s="162"/>
      <c r="J61" s="163">
        <f>J117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91</v>
      </c>
      <c r="E62" s="168"/>
      <c r="F62" s="168"/>
      <c r="G62" s="168"/>
      <c r="H62" s="168"/>
      <c r="I62" s="168"/>
      <c r="J62" s="169">
        <f>J118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J123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J130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94</v>
      </c>
      <c r="E65" s="162"/>
      <c r="F65" s="162"/>
      <c r="G65" s="162"/>
      <c r="H65" s="162"/>
      <c r="I65" s="162"/>
      <c r="J65" s="163">
        <f>J137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5"/>
      <c r="C66" s="166"/>
      <c r="D66" s="167" t="s">
        <v>95</v>
      </c>
      <c r="E66" s="168"/>
      <c r="F66" s="168"/>
      <c r="G66" s="168"/>
      <c r="H66" s="168"/>
      <c r="I66" s="168"/>
      <c r="J66" s="169">
        <f>J138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96</v>
      </c>
      <c r="E67" s="168"/>
      <c r="F67" s="168"/>
      <c r="G67" s="168"/>
      <c r="H67" s="168"/>
      <c r="I67" s="168"/>
      <c r="J67" s="169">
        <f>J141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J144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98</v>
      </c>
      <c r="E69" s="168"/>
      <c r="F69" s="168"/>
      <c r="G69" s="168"/>
      <c r="H69" s="168"/>
      <c r="I69" s="168"/>
      <c r="J69" s="169">
        <f>J146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99</v>
      </c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E7</f>
        <v>Okna na zámku Hradiště</v>
      </c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F10</f>
        <v xml:space="preserve"> </v>
      </c>
      <c r="G81" s="41"/>
      <c r="H81" s="41"/>
      <c r="I81" s="33" t="s">
        <v>23</v>
      </c>
      <c r="J81" s="73" t="str">
        <f>IF(J10="","",J10)</f>
        <v>27. 7. 2023</v>
      </c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E13</f>
        <v xml:space="preserve"> </v>
      </c>
      <c r="G83" s="41"/>
      <c r="H83" s="41"/>
      <c r="I83" s="33" t="s">
        <v>30</v>
      </c>
      <c r="J83" s="37" t="str">
        <f>E19</f>
        <v>Nosek a Raffelová architekti, s.r.o.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IF(E16="","",E16)</f>
        <v>Vyplň údaj</v>
      </c>
      <c r="G84" s="41"/>
      <c r="H84" s="41"/>
      <c r="I84" s="33" t="s">
        <v>33</v>
      </c>
      <c r="J84" s="37" t="str">
        <f>E22</f>
        <v>Veronika Šoulová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1"/>
      <c r="B86" s="172"/>
      <c r="C86" s="173" t="s">
        <v>100</v>
      </c>
      <c r="D86" s="174" t="s">
        <v>57</v>
      </c>
      <c r="E86" s="174" t="s">
        <v>53</v>
      </c>
      <c r="F86" s="174" t="s">
        <v>54</v>
      </c>
      <c r="G86" s="174" t="s">
        <v>101</v>
      </c>
      <c r="H86" s="174" t="s">
        <v>102</v>
      </c>
      <c r="I86" s="174" t="s">
        <v>103</v>
      </c>
      <c r="J86" s="174" t="s">
        <v>83</v>
      </c>
      <c r="K86" s="175" t="s">
        <v>104</v>
      </c>
      <c r="L86" s="176"/>
      <c r="M86" s="93" t="s">
        <v>19</v>
      </c>
      <c r="N86" s="94" t="s">
        <v>42</v>
      </c>
      <c r="O86" s="94" t="s">
        <v>105</v>
      </c>
      <c r="P86" s="94" t="s">
        <v>106</v>
      </c>
      <c r="Q86" s="94" t="s">
        <v>107</v>
      </c>
      <c r="R86" s="94" t="s">
        <v>108</v>
      </c>
      <c r="S86" s="94" t="s">
        <v>109</v>
      </c>
      <c r="T86" s="95" t="s">
        <v>110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9"/>
      <c r="B87" s="40"/>
      <c r="C87" s="100" t="s">
        <v>111</v>
      </c>
      <c r="D87" s="41"/>
      <c r="E87" s="41"/>
      <c r="F87" s="41"/>
      <c r="G87" s="41"/>
      <c r="H87" s="41"/>
      <c r="I87" s="41"/>
      <c r="J87" s="177">
        <f>BK87</f>
        <v>0</v>
      </c>
      <c r="K87" s="41"/>
      <c r="L87" s="45"/>
      <c r="M87" s="96"/>
      <c r="N87" s="178"/>
      <c r="O87" s="97"/>
      <c r="P87" s="179">
        <f>P88+P117+P137</f>
        <v>0</v>
      </c>
      <c r="Q87" s="97"/>
      <c r="R87" s="179">
        <f>R88+R117+R137</f>
        <v>0.5913043</v>
      </c>
      <c r="S87" s="97"/>
      <c r="T87" s="180">
        <f>T88+T117+T137</f>
        <v>2.2177260000000003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84</v>
      </c>
      <c r="BK87" s="181">
        <f>BK88+BK117+BK137</f>
        <v>0</v>
      </c>
    </row>
    <row r="88" s="12" customFormat="1" ht="25.92" customHeight="1">
      <c r="A88" s="12"/>
      <c r="B88" s="182"/>
      <c r="C88" s="183"/>
      <c r="D88" s="184" t="s">
        <v>71</v>
      </c>
      <c r="E88" s="185" t="s">
        <v>112</v>
      </c>
      <c r="F88" s="185" t="s">
        <v>113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P89+P96+P102+P114</f>
        <v>0</v>
      </c>
      <c r="Q88" s="190"/>
      <c r="R88" s="191">
        <f>R89+R96+R102+R114</f>
        <v>0.30599999999999999</v>
      </c>
      <c r="S88" s="190"/>
      <c r="T88" s="192">
        <f>T89+T96+T102+T114</f>
        <v>2.2177260000000003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77</v>
      </c>
      <c r="AT88" s="194" t="s">
        <v>71</v>
      </c>
      <c r="AU88" s="194" t="s">
        <v>72</v>
      </c>
      <c r="AY88" s="193" t="s">
        <v>114</v>
      </c>
      <c r="BK88" s="195">
        <f>BK89+BK96+BK102+BK114</f>
        <v>0</v>
      </c>
    </row>
    <row r="89" s="12" customFormat="1" ht="22.8" customHeight="1">
      <c r="A89" s="12"/>
      <c r="B89" s="182"/>
      <c r="C89" s="183"/>
      <c r="D89" s="184" t="s">
        <v>71</v>
      </c>
      <c r="E89" s="196" t="s">
        <v>115</v>
      </c>
      <c r="F89" s="196" t="s">
        <v>116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SUM(P90:P95)</f>
        <v>0</v>
      </c>
      <c r="Q89" s="190"/>
      <c r="R89" s="191">
        <f>SUM(R90:R95)</f>
        <v>0.30599999999999999</v>
      </c>
      <c r="S89" s="190"/>
      <c r="T89" s="192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77</v>
      </c>
      <c r="AT89" s="194" t="s">
        <v>71</v>
      </c>
      <c r="AU89" s="194" t="s">
        <v>77</v>
      </c>
      <c r="AY89" s="193" t="s">
        <v>114</v>
      </c>
      <c r="BK89" s="195">
        <f>SUM(BK90:BK95)</f>
        <v>0</v>
      </c>
    </row>
    <row r="90" s="2" customFormat="1" ht="16.5" customHeight="1">
      <c r="A90" s="39"/>
      <c r="B90" s="40"/>
      <c r="C90" s="198" t="s">
        <v>77</v>
      </c>
      <c r="D90" s="198" t="s">
        <v>117</v>
      </c>
      <c r="E90" s="199" t="s">
        <v>118</v>
      </c>
      <c r="F90" s="200" t="s">
        <v>119</v>
      </c>
      <c r="G90" s="201" t="s">
        <v>120</v>
      </c>
      <c r="H90" s="202">
        <v>204</v>
      </c>
      <c r="I90" s="203"/>
      <c r="J90" s="204">
        <f>ROUND(I90*H90,2)</f>
        <v>0</v>
      </c>
      <c r="K90" s="200" t="s">
        <v>121</v>
      </c>
      <c r="L90" s="45"/>
      <c r="M90" s="205" t="s">
        <v>19</v>
      </c>
      <c r="N90" s="206" t="s">
        <v>43</v>
      </c>
      <c r="O90" s="85"/>
      <c r="P90" s="207">
        <f>O90*H90</f>
        <v>0</v>
      </c>
      <c r="Q90" s="207">
        <v>0.0015</v>
      </c>
      <c r="R90" s="207">
        <f>Q90*H90</f>
        <v>0.30599999999999999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122</v>
      </c>
      <c r="AT90" s="209" t="s">
        <v>117</v>
      </c>
      <c r="AU90" s="209" t="s">
        <v>79</v>
      </c>
      <c r="AY90" s="18" t="s">
        <v>114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77</v>
      </c>
      <c r="BK90" s="210">
        <f>ROUND(I90*H90,2)</f>
        <v>0</v>
      </c>
      <c r="BL90" s="18" t="s">
        <v>122</v>
      </c>
      <c r="BM90" s="209" t="s">
        <v>123</v>
      </c>
    </row>
    <row r="91" s="2" customFormat="1">
      <c r="A91" s="39"/>
      <c r="B91" s="40"/>
      <c r="C91" s="41"/>
      <c r="D91" s="211" t="s">
        <v>124</v>
      </c>
      <c r="E91" s="41"/>
      <c r="F91" s="212" t="s">
        <v>125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124</v>
      </c>
      <c r="AU91" s="18" t="s">
        <v>79</v>
      </c>
    </row>
    <row r="92" s="13" customFormat="1">
      <c r="A92" s="13"/>
      <c r="B92" s="216"/>
      <c r="C92" s="217"/>
      <c r="D92" s="218" t="s">
        <v>126</v>
      </c>
      <c r="E92" s="219" t="s">
        <v>19</v>
      </c>
      <c r="F92" s="220" t="s">
        <v>127</v>
      </c>
      <c r="G92" s="217"/>
      <c r="H92" s="219" t="s">
        <v>19</v>
      </c>
      <c r="I92" s="221"/>
      <c r="J92" s="217"/>
      <c r="K92" s="217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126</v>
      </c>
      <c r="AU92" s="226" t="s">
        <v>79</v>
      </c>
      <c r="AV92" s="13" t="s">
        <v>77</v>
      </c>
      <c r="AW92" s="13" t="s">
        <v>32</v>
      </c>
      <c r="AX92" s="13" t="s">
        <v>72</v>
      </c>
      <c r="AY92" s="226" t="s">
        <v>114</v>
      </c>
    </row>
    <row r="93" s="14" customFormat="1">
      <c r="A93" s="14"/>
      <c r="B93" s="227"/>
      <c r="C93" s="228"/>
      <c r="D93" s="218" t="s">
        <v>126</v>
      </c>
      <c r="E93" s="229" t="s">
        <v>19</v>
      </c>
      <c r="F93" s="230" t="s">
        <v>128</v>
      </c>
      <c r="G93" s="228"/>
      <c r="H93" s="231">
        <v>104.31999999999999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126</v>
      </c>
      <c r="AU93" s="237" t="s">
        <v>79</v>
      </c>
      <c r="AV93" s="14" t="s">
        <v>79</v>
      </c>
      <c r="AW93" s="14" t="s">
        <v>32</v>
      </c>
      <c r="AX93" s="14" t="s">
        <v>72</v>
      </c>
      <c r="AY93" s="237" t="s">
        <v>114</v>
      </c>
    </row>
    <row r="94" s="14" customFormat="1">
      <c r="A94" s="14"/>
      <c r="B94" s="227"/>
      <c r="C94" s="228"/>
      <c r="D94" s="218" t="s">
        <v>126</v>
      </c>
      <c r="E94" s="229" t="s">
        <v>19</v>
      </c>
      <c r="F94" s="230" t="s">
        <v>129</v>
      </c>
      <c r="G94" s="228"/>
      <c r="H94" s="231">
        <v>99.680000000000007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7" t="s">
        <v>126</v>
      </c>
      <c r="AU94" s="237" t="s">
        <v>79</v>
      </c>
      <c r="AV94" s="14" t="s">
        <v>79</v>
      </c>
      <c r="AW94" s="14" t="s">
        <v>32</v>
      </c>
      <c r="AX94" s="14" t="s">
        <v>72</v>
      </c>
      <c r="AY94" s="237" t="s">
        <v>114</v>
      </c>
    </row>
    <row r="95" s="15" customFormat="1">
      <c r="A95" s="15"/>
      <c r="B95" s="238"/>
      <c r="C95" s="239"/>
      <c r="D95" s="218" t="s">
        <v>126</v>
      </c>
      <c r="E95" s="240" t="s">
        <v>19</v>
      </c>
      <c r="F95" s="241" t="s">
        <v>130</v>
      </c>
      <c r="G95" s="239"/>
      <c r="H95" s="242">
        <v>204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48" t="s">
        <v>126</v>
      </c>
      <c r="AU95" s="248" t="s">
        <v>79</v>
      </c>
      <c r="AV95" s="15" t="s">
        <v>122</v>
      </c>
      <c r="AW95" s="15" t="s">
        <v>32</v>
      </c>
      <c r="AX95" s="15" t="s">
        <v>77</v>
      </c>
      <c r="AY95" s="248" t="s">
        <v>114</v>
      </c>
    </row>
    <row r="96" s="12" customFormat="1" ht="22.8" customHeight="1">
      <c r="A96" s="12"/>
      <c r="B96" s="182"/>
      <c r="C96" s="183"/>
      <c r="D96" s="184" t="s">
        <v>71</v>
      </c>
      <c r="E96" s="196" t="s">
        <v>131</v>
      </c>
      <c r="F96" s="196" t="s">
        <v>132</v>
      </c>
      <c r="G96" s="183"/>
      <c r="H96" s="183"/>
      <c r="I96" s="186"/>
      <c r="J96" s="197">
        <f>BK96</f>
        <v>0</v>
      </c>
      <c r="K96" s="183"/>
      <c r="L96" s="188"/>
      <c r="M96" s="189"/>
      <c r="N96" s="190"/>
      <c r="O96" s="190"/>
      <c r="P96" s="191">
        <f>SUM(P97:P101)</f>
        <v>0</v>
      </c>
      <c r="Q96" s="190"/>
      <c r="R96" s="191">
        <f>SUM(R97:R101)</f>
        <v>0</v>
      </c>
      <c r="S96" s="190"/>
      <c r="T96" s="192">
        <f>SUM(T97:T101)</f>
        <v>2.2177260000000003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77</v>
      </c>
      <c r="AT96" s="194" t="s">
        <v>71</v>
      </c>
      <c r="AU96" s="194" t="s">
        <v>77</v>
      </c>
      <c r="AY96" s="193" t="s">
        <v>114</v>
      </c>
      <c r="BK96" s="195">
        <f>SUM(BK97:BK101)</f>
        <v>0</v>
      </c>
    </row>
    <row r="97" s="2" customFormat="1" ht="24.15" customHeight="1">
      <c r="A97" s="39"/>
      <c r="B97" s="40"/>
      <c r="C97" s="198" t="s">
        <v>79</v>
      </c>
      <c r="D97" s="198" t="s">
        <v>117</v>
      </c>
      <c r="E97" s="199" t="s">
        <v>133</v>
      </c>
      <c r="F97" s="200" t="s">
        <v>134</v>
      </c>
      <c r="G97" s="201" t="s">
        <v>135</v>
      </c>
      <c r="H97" s="202">
        <v>41.069000000000003</v>
      </c>
      <c r="I97" s="203"/>
      <c r="J97" s="204">
        <f>ROUND(I97*H97,2)</f>
        <v>0</v>
      </c>
      <c r="K97" s="200" t="s">
        <v>121</v>
      </c>
      <c r="L97" s="45"/>
      <c r="M97" s="205" t="s">
        <v>19</v>
      </c>
      <c r="N97" s="206" t="s">
        <v>43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0.053999999999999999</v>
      </c>
      <c r="T97" s="208">
        <f>S97*H97</f>
        <v>2.2177260000000003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122</v>
      </c>
      <c r="AT97" s="209" t="s">
        <v>117</v>
      </c>
      <c r="AU97" s="209" t="s">
        <v>79</v>
      </c>
      <c r="AY97" s="18" t="s">
        <v>114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77</v>
      </c>
      <c r="BK97" s="210">
        <f>ROUND(I97*H97,2)</f>
        <v>0</v>
      </c>
      <c r="BL97" s="18" t="s">
        <v>122</v>
      </c>
      <c r="BM97" s="209" t="s">
        <v>136</v>
      </c>
    </row>
    <row r="98" s="2" customFormat="1">
      <c r="A98" s="39"/>
      <c r="B98" s="40"/>
      <c r="C98" s="41"/>
      <c r="D98" s="211" t="s">
        <v>124</v>
      </c>
      <c r="E98" s="41"/>
      <c r="F98" s="212" t="s">
        <v>137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124</v>
      </c>
      <c r="AU98" s="18" t="s">
        <v>79</v>
      </c>
    </row>
    <row r="99" s="14" customFormat="1">
      <c r="A99" s="14"/>
      <c r="B99" s="227"/>
      <c r="C99" s="228"/>
      <c r="D99" s="218" t="s">
        <v>126</v>
      </c>
      <c r="E99" s="229" t="s">
        <v>19</v>
      </c>
      <c r="F99" s="230" t="s">
        <v>138</v>
      </c>
      <c r="G99" s="228"/>
      <c r="H99" s="231">
        <v>20.436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126</v>
      </c>
      <c r="AU99" s="237" t="s">
        <v>79</v>
      </c>
      <c r="AV99" s="14" t="s">
        <v>79</v>
      </c>
      <c r="AW99" s="14" t="s">
        <v>32</v>
      </c>
      <c r="AX99" s="14" t="s">
        <v>72</v>
      </c>
      <c r="AY99" s="237" t="s">
        <v>114</v>
      </c>
    </row>
    <row r="100" s="14" customFormat="1">
      <c r="A100" s="14"/>
      <c r="B100" s="227"/>
      <c r="C100" s="228"/>
      <c r="D100" s="218" t="s">
        <v>126</v>
      </c>
      <c r="E100" s="229" t="s">
        <v>19</v>
      </c>
      <c r="F100" s="230" t="s">
        <v>139</v>
      </c>
      <c r="G100" s="228"/>
      <c r="H100" s="231">
        <v>20.632999999999999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126</v>
      </c>
      <c r="AU100" s="237" t="s">
        <v>79</v>
      </c>
      <c r="AV100" s="14" t="s">
        <v>79</v>
      </c>
      <c r="AW100" s="14" t="s">
        <v>32</v>
      </c>
      <c r="AX100" s="14" t="s">
        <v>72</v>
      </c>
      <c r="AY100" s="237" t="s">
        <v>114</v>
      </c>
    </row>
    <row r="101" s="15" customFormat="1">
      <c r="A101" s="15"/>
      <c r="B101" s="238"/>
      <c r="C101" s="239"/>
      <c r="D101" s="218" t="s">
        <v>126</v>
      </c>
      <c r="E101" s="240" t="s">
        <v>19</v>
      </c>
      <c r="F101" s="241" t="s">
        <v>130</v>
      </c>
      <c r="G101" s="239"/>
      <c r="H101" s="242">
        <v>41.069000000000003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48" t="s">
        <v>126</v>
      </c>
      <c r="AU101" s="248" t="s">
        <v>79</v>
      </c>
      <c r="AV101" s="15" t="s">
        <v>122</v>
      </c>
      <c r="AW101" s="15" t="s">
        <v>32</v>
      </c>
      <c r="AX101" s="15" t="s">
        <v>77</v>
      </c>
      <c r="AY101" s="248" t="s">
        <v>114</v>
      </c>
    </row>
    <row r="102" s="12" customFormat="1" ht="22.8" customHeight="1">
      <c r="A102" s="12"/>
      <c r="B102" s="182"/>
      <c r="C102" s="183"/>
      <c r="D102" s="184" t="s">
        <v>71</v>
      </c>
      <c r="E102" s="196" t="s">
        <v>140</v>
      </c>
      <c r="F102" s="196" t="s">
        <v>141</v>
      </c>
      <c r="G102" s="183"/>
      <c r="H102" s="183"/>
      <c r="I102" s="186"/>
      <c r="J102" s="197">
        <f>BK102</f>
        <v>0</v>
      </c>
      <c r="K102" s="183"/>
      <c r="L102" s="188"/>
      <c r="M102" s="189"/>
      <c r="N102" s="190"/>
      <c r="O102" s="190"/>
      <c r="P102" s="191">
        <f>SUM(P103:P113)</f>
        <v>0</v>
      </c>
      <c r="Q102" s="190"/>
      <c r="R102" s="191">
        <f>SUM(R103:R113)</f>
        <v>0</v>
      </c>
      <c r="S102" s="190"/>
      <c r="T102" s="192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3" t="s">
        <v>77</v>
      </c>
      <c r="AT102" s="194" t="s">
        <v>71</v>
      </c>
      <c r="AU102" s="194" t="s">
        <v>77</v>
      </c>
      <c r="AY102" s="193" t="s">
        <v>114</v>
      </c>
      <c r="BK102" s="195">
        <f>SUM(BK103:BK113)</f>
        <v>0</v>
      </c>
    </row>
    <row r="103" s="2" customFormat="1" ht="24.15" customHeight="1">
      <c r="A103" s="39"/>
      <c r="B103" s="40"/>
      <c r="C103" s="198" t="s">
        <v>142</v>
      </c>
      <c r="D103" s="198" t="s">
        <v>117</v>
      </c>
      <c r="E103" s="199" t="s">
        <v>143</v>
      </c>
      <c r="F103" s="200" t="s">
        <v>144</v>
      </c>
      <c r="G103" s="201" t="s">
        <v>145</v>
      </c>
      <c r="H103" s="202">
        <v>2.218</v>
      </c>
      <c r="I103" s="203"/>
      <c r="J103" s="204">
        <f>ROUND(I103*H103,2)</f>
        <v>0</v>
      </c>
      <c r="K103" s="200" t="s">
        <v>121</v>
      </c>
      <c r="L103" s="45"/>
      <c r="M103" s="205" t="s">
        <v>19</v>
      </c>
      <c r="N103" s="206" t="s">
        <v>43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122</v>
      </c>
      <c r="AT103" s="209" t="s">
        <v>117</v>
      </c>
      <c r="AU103" s="209" t="s">
        <v>79</v>
      </c>
      <c r="AY103" s="18" t="s">
        <v>114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77</v>
      </c>
      <c r="BK103" s="210">
        <f>ROUND(I103*H103,2)</f>
        <v>0</v>
      </c>
      <c r="BL103" s="18" t="s">
        <v>122</v>
      </c>
      <c r="BM103" s="209" t="s">
        <v>146</v>
      </c>
    </row>
    <row r="104" s="2" customFormat="1">
      <c r="A104" s="39"/>
      <c r="B104" s="40"/>
      <c r="C104" s="41"/>
      <c r="D104" s="211" t="s">
        <v>124</v>
      </c>
      <c r="E104" s="41"/>
      <c r="F104" s="212" t="s">
        <v>147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124</v>
      </c>
      <c r="AU104" s="18" t="s">
        <v>79</v>
      </c>
    </row>
    <row r="105" s="2" customFormat="1" ht="21.75" customHeight="1">
      <c r="A105" s="39"/>
      <c r="B105" s="40"/>
      <c r="C105" s="198" t="s">
        <v>122</v>
      </c>
      <c r="D105" s="198" t="s">
        <v>117</v>
      </c>
      <c r="E105" s="199" t="s">
        <v>148</v>
      </c>
      <c r="F105" s="200" t="s">
        <v>149</v>
      </c>
      <c r="G105" s="201" t="s">
        <v>145</v>
      </c>
      <c r="H105" s="202">
        <v>2.218</v>
      </c>
      <c r="I105" s="203"/>
      <c r="J105" s="204">
        <f>ROUND(I105*H105,2)</f>
        <v>0</v>
      </c>
      <c r="K105" s="200" t="s">
        <v>121</v>
      </c>
      <c r="L105" s="45"/>
      <c r="M105" s="205" t="s">
        <v>19</v>
      </c>
      <c r="N105" s="206" t="s">
        <v>43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122</v>
      </c>
      <c r="AT105" s="209" t="s">
        <v>117</v>
      </c>
      <c r="AU105" s="209" t="s">
        <v>79</v>
      </c>
      <c r="AY105" s="18" t="s">
        <v>114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77</v>
      </c>
      <c r="BK105" s="210">
        <f>ROUND(I105*H105,2)</f>
        <v>0</v>
      </c>
      <c r="BL105" s="18" t="s">
        <v>122</v>
      </c>
      <c r="BM105" s="209" t="s">
        <v>150</v>
      </c>
    </row>
    <row r="106" s="2" customFormat="1">
      <c r="A106" s="39"/>
      <c r="B106" s="40"/>
      <c r="C106" s="41"/>
      <c r="D106" s="211" t="s">
        <v>124</v>
      </c>
      <c r="E106" s="41"/>
      <c r="F106" s="212" t="s">
        <v>151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124</v>
      </c>
      <c r="AU106" s="18" t="s">
        <v>79</v>
      </c>
    </row>
    <row r="107" s="2" customFormat="1" ht="24.15" customHeight="1">
      <c r="A107" s="39"/>
      <c r="B107" s="40"/>
      <c r="C107" s="198" t="s">
        <v>152</v>
      </c>
      <c r="D107" s="198" t="s">
        <v>117</v>
      </c>
      <c r="E107" s="199" t="s">
        <v>153</v>
      </c>
      <c r="F107" s="200" t="s">
        <v>154</v>
      </c>
      <c r="G107" s="201" t="s">
        <v>145</v>
      </c>
      <c r="H107" s="202">
        <v>33.270000000000003</v>
      </c>
      <c r="I107" s="203"/>
      <c r="J107" s="204">
        <f>ROUND(I107*H107,2)</f>
        <v>0</v>
      </c>
      <c r="K107" s="200" t="s">
        <v>121</v>
      </c>
      <c r="L107" s="45"/>
      <c r="M107" s="205" t="s">
        <v>19</v>
      </c>
      <c r="N107" s="206" t="s">
        <v>43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122</v>
      </c>
      <c r="AT107" s="209" t="s">
        <v>117</v>
      </c>
      <c r="AU107" s="209" t="s">
        <v>79</v>
      </c>
      <c r="AY107" s="18" t="s">
        <v>114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77</v>
      </c>
      <c r="BK107" s="210">
        <f>ROUND(I107*H107,2)</f>
        <v>0</v>
      </c>
      <c r="BL107" s="18" t="s">
        <v>122</v>
      </c>
      <c r="BM107" s="209" t="s">
        <v>155</v>
      </c>
    </row>
    <row r="108" s="2" customFormat="1">
      <c r="A108" s="39"/>
      <c r="B108" s="40"/>
      <c r="C108" s="41"/>
      <c r="D108" s="211" t="s">
        <v>124</v>
      </c>
      <c r="E108" s="41"/>
      <c r="F108" s="212" t="s">
        <v>156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124</v>
      </c>
      <c r="AU108" s="18" t="s">
        <v>79</v>
      </c>
    </row>
    <row r="109" s="13" customFormat="1">
      <c r="A109" s="13"/>
      <c r="B109" s="216"/>
      <c r="C109" s="217"/>
      <c r="D109" s="218" t="s">
        <v>126</v>
      </c>
      <c r="E109" s="219" t="s">
        <v>19</v>
      </c>
      <c r="F109" s="220" t="s">
        <v>157</v>
      </c>
      <c r="G109" s="217"/>
      <c r="H109" s="219" t="s">
        <v>19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126</v>
      </c>
      <c r="AU109" s="226" t="s">
        <v>79</v>
      </c>
      <c r="AV109" s="13" t="s">
        <v>77</v>
      </c>
      <c r="AW109" s="13" t="s">
        <v>32</v>
      </c>
      <c r="AX109" s="13" t="s">
        <v>72</v>
      </c>
      <c r="AY109" s="226" t="s">
        <v>114</v>
      </c>
    </row>
    <row r="110" s="13" customFormat="1">
      <c r="A110" s="13"/>
      <c r="B110" s="216"/>
      <c r="C110" s="217"/>
      <c r="D110" s="218" t="s">
        <v>126</v>
      </c>
      <c r="E110" s="219" t="s">
        <v>19</v>
      </c>
      <c r="F110" s="220" t="s">
        <v>158</v>
      </c>
      <c r="G110" s="217"/>
      <c r="H110" s="219" t="s">
        <v>19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6" t="s">
        <v>126</v>
      </c>
      <c r="AU110" s="226" t="s">
        <v>79</v>
      </c>
      <c r="AV110" s="13" t="s">
        <v>77</v>
      </c>
      <c r="AW110" s="13" t="s">
        <v>32</v>
      </c>
      <c r="AX110" s="13" t="s">
        <v>72</v>
      </c>
      <c r="AY110" s="226" t="s">
        <v>114</v>
      </c>
    </row>
    <row r="111" s="14" customFormat="1">
      <c r="A111" s="14"/>
      <c r="B111" s="227"/>
      <c r="C111" s="228"/>
      <c r="D111" s="218" t="s">
        <v>126</v>
      </c>
      <c r="E111" s="229" t="s">
        <v>19</v>
      </c>
      <c r="F111" s="230" t="s">
        <v>159</v>
      </c>
      <c r="G111" s="228"/>
      <c r="H111" s="231">
        <v>33.270000000000003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7" t="s">
        <v>126</v>
      </c>
      <c r="AU111" s="237" t="s">
        <v>79</v>
      </c>
      <c r="AV111" s="14" t="s">
        <v>79</v>
      </c>
      <c r="AW111" s="14" t="s">
        <v>32</v>
      </c>
      <c r="AX111" s="14" t="s">
        <v>77</v>
      </c>
      <c r="AY111" s="237" t="s">
        <v>114</v>
      </c>
    </row>
    <row r="112" s="2" customFormat="1" ht="24.15" customHeight="1">
      <c r="A112" s="39"/>
      <c r="B112" s="40"/>
      <c r="C112" s="198" t="s">
        <v>115</v>
      </c>
      <c r="D112" s="198" t="s">
        <v>117</v>
      </c>
      <c r="E112" s="199" t="s">
        <v>160</v>
      </c>
      <c r="F112" s="200" t="s">
        <v>161</v>
      </c>
      <c r="G112" s="201" t="s">
        <v>145</v>
      </c>
      <c r="H112" s="202">
        <v>2.218</v>
      </c>
      <c r="I112" s="203"/>
      <c r="J112" s="204">
        <f>ROUND(I112*H112,2)</f>
        <v>0</v>
      </c>
      <c r="K112" s="200" t="s">
        <v>121</v>
      </c>
      <c r="L112" s="45"/>
      <c r="M112" s="205" t="s">
        <v>19</v>
      </c>
      <c r="N112" s="206" t="s">
        <v>43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122</v>
      </c>
      <c r="AT112" s="209" t="s">
        <v>117</v>
      </c>
      <c r="AU112" s="209" t="s">
        <v>79</v>
      </c>
      <c r="AY112" s="18" t="s">
        <v>114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77</v>
      </c>
      <c r="BK112" s="210">
        <f>ROUND(I112*H112,2)</f>
        <v>0</v>
      </c>
      <c r="BL112" s="18" t="s">
        <v>122</v>
      </c>
      <c r="BM112" s="209" t="s">
        <v>162</v>
      </c>
    </row>
    <row r="113" s="2" customFormat="1">
      <c r="A113" s="39"/>
      <c r="B113" s="40"/>
      <c r="C113" s="41"/>
      <c r="D113" s="211" t="s">
        <v>124</v>
      </c>
      <c r="E113" s="41"/>
      <c r="F113" s="212" t="s">
        <v>163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124</v>
      </c>
      <c r="AU113" s="18" t="s">
        <v>79</v>
      </c>
    </row>
    <row r="114" s="12" customFormat="1" ht="22.8" customHeight="1">
      <c r="A114" s="12"/>
      <c r="B114" s="182"/>
      <c r="C114" s="183"/>
      <c r="D114" s="184" t="s">
        <v>71</v>
      </c>
      <c r="E114" s="196" t="s">
        <v>164</v>
      </c>
      <c r="F114" s="196" t="s">
        <v>165</v>
      </c>
      <c r="G114" s="183"/>
      <c r="H114" s="183"/>
      <c r="I114" s="186"/>
      <c r="J114" s="197">
        <f>BK114</f>
        <v>0</v>
      </c>
      <c r="K114" s="183"/>
      <c r="L114" s="188"/>
      <c r="M114" s="189"/>
      <c r="N114" s="190"/>
      <c r="O114" s="190"/>
      <c r="P114" s="191">
        <f>SUM(P115:P116)</f>
        <v>0</v>
      </c>
      <c r="Q114" s="190"/>
      <c r="R114" s="191">
        <f>SUM(R115:R116)</f>
        <v>0</v>
      </c>
      <c r="S114" s="190"/>
      <c r="T114" s="19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3" t="s">
        <v>77</v>
      </c>
      <c r="AT114" s="194" t="s">
        <v>71</v>
      </c>
      <c r="AU114" s="194" t="s">
        <v>77</v>
      </c>
      <c r="AY114" s="193" t="s">
        <v>114</v>
      </c>
      <c r="BK114" s="195">
        <f>SUM(BK115:BK116)</f>
        <v>0</v>
      </c>
    </row>
    <row r="115" s="2" customFormat="1" ht="33" customHeight="1">
      <c r="A115" s="39"/>
      <c r="B115" s="40"/>
      <c r="C115" s="198" t="s">
        <v>166</v>
      </c>
      <c r="D115" s="198" t="s">
        <v>117</v>
      </c>
      <c r="E115" s="199" t="s">
        <v>167</v>
      </c>
      <c r="F115" s="200" t="s">
        <v>168</v>
      </c>
      <c r="G115" s="201" t="s">
        <v>145</v>
      </c>
      <c r="H115" s="202">
        <v>0.30599999999999999</v>
      </c>
      <c r="I115" s="203"/>
      <c r="J115" s="204">
        <f>ROUND(I115*H115,2)</f>
        <v>0</v>
      </c>
      <c r="K115" s="200" t="s">
        <v>121</v>
      </c>
      <c r="L115" s="45"/>
      <c r="M115" s="205" t="s">
        <v>19</v>
      </c>
      <c r="N115" s="206" t="s">
        <v>43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122</v>
      </c>
      <c r="AT115" s="209" t="s">
        <v>117</v>
      </c>
      <c r="AU115" s="209" t="s">
        <v>79</v>
      </c>
      <c r="AY115" s="18" t="s">
        <v>114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77</v>
      </c>
      <c r="BK115" s="210">
        <f>ROUND(I115*H115,2)</f>
        <v>0</v>
      </c>
      <c r="BL115" s="18" t="s">
        <v>122</v>
      </c>
      <c r="BM115" s="209" t="s">
        <v>169</v>
      </c>
    </row>
    <row r="116" s="2" customFormat="1">
      <c r="A116" s="39"/>
      <c r="B116" s="40"/>
      <c r="C116" s="41"/>
      <c r="D116" s="211" t="s">
        <v>124</v>
      </c>
      <c r="E116" s="41"/>
      <c r="F116" s="212" t="s">
        <v>170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124</v>
      </c>
      <c r="AU116" s="18" t="s">
        <v>79</v>
      </c>
    </row>
    <row r="117" s="12" customFormat="1" ht="25.92" customHeight="1">
      <c r="A117" s="12"/>
      <c r="B117" s="182"/>
      <c r="C117" s="183"/>
      <c r="D117" s="184" t="s">
        <v>71</v>
      </c>
      <c r="E117" s="185" t="s">
        <v>171</v>
      </c>
      <c r="F117" s="185" t="s">
        <v>172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P118+P123+P130</f>
        <v>0</v>
      </c>
      <c r="Q117" s="190"/>
      <c r="R117" s="191">
        <f>R118+R123+R130</f>
        <v>0.28530430000000001</v>
      </c>
      <c r="S117" s="190"/>
      <c r="T117" s="192">
        <f>T118+T123+T130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3" t="s">
        <v>79</v>
      </c>
      <c r="AT117" s="194" t="s">
        <v>71</v>
      </c>
      <c r="AU117" s="194" t="s">
        <v>72</v>
      </c>
      <c r="AY117" s="193" t="s">
        <v>114</v>
      </c>
      <c r="BK117" s="195">
        <f>BK118+BK123+BK130</f>
        <v>0</v>
      </c>
    </row>
    <row r="118" s="12" customFormat="1" ht="22.8" customHeight="1">
      <c r="A118" s="12"/>
      <c r="B118" s="182"/>
      <c r="C118" s="183"/>
      <c r="D118" s="184" t="s">
        <v>71</v>
      </c>
      <c r="E118" s="196" t="s">
        <v>173</v>
      </c>
      <c r="F118" s="196" t="s">
        <v>174</v>
      </c>
      <c r="G118" s="183"/>
      <c r="H118" s="183"/>
      <c r="I118" s="186"/>
      <c r="J118" s="197">
        <f>BK118</f>
        <v>0</v>
      </c>
      <c r="K118" s="183"/>
      <c r="L118" s="188"/>
      <c r="M118" s="189"/>
      <c r="N118" s="190"/>
      <c r="O118" s="190"/>
      <c r="P118" s="191">
        <f>SUM(P119:P122)</f>
        <v>0</v>
      </c>
      <c r="Q118" s="190"/>
      <c r="R118" s="191">
        <f>SUM(R119:R122)</f>
        <v>0.27400000000000002</v>
      </c>
      <c r="S118" s="190"/>
      <c r="T118" s="192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3" t="s">
        <v>79</v>
      </c>
      <c r="AT118" s="194" t="s">
        <v>71</v>
      </c>
      <c r="AU118" s="194" t="s">
        <v>77</v>
      </c>
      <c r="AY118" s="193" t="s">
        <v>114</v>
      </c>
      <c r="BK118" s="195">
        <f>SUM(BK119:BK122)</f>
        <v>0</v>
      </c>
    </row>
    <row r="119" s="2" customFormat="1" ht="16.5" customHeight="1">
      <c r="A119" s="39"/>
      <c r="B119" s="40"/>
      <c r="C119" s="249" t="s">
        <v>175</v>
      </c>
      <c r="D119" s="249" t="s">
        <v>176</v>
      </c>
      <c r="E119" s="250" t="s">
        <v>77</v>
      </c>
      <c r="F119" s="251" t="s">
        <v>177</v>
      </c>
      <c r="G119" s="252" t="s">
        <v>178</v>
      </c>
      <c r="H119" s="253">
        <v>8</v>
      </c>
      <c r="I119" s="254"/>
      <c r="J119" s="255">
        <f>ROUND(I119*H119,2)</f>
        <v>0</v>
      </c>
      <c r="K119" s="251" t="s">
        <v>179</v>
      </c>
      <c r="L119" s="256"/>
      <c r="M119" s="257" t="s">
        <v>19</v>
      </c>
      <c r="N119" s="258" t="s">
        <v>43</v>
      </c>
      <c r="O119" s="85"/>
      <c r="P119" s="207">
        <f>O119*H119</f>
        <v>0</v>
      </c>
      <c r="Q119" s="207">
        <v>0.014999999999999999</v>
      </c>
      <c r="R119" s="207">
        <f>Q119*H119</f>
        <v>0.12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180</v>
      </c>
      <c r="AT119" s="209" t="s">
        <v>176</v>
      </c>
      <c r="AU119" s="209" t="s">
        <v>79</v>
      </c>
      <c r="AY119" s="18" t="s">
        <v>114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77</v>
      </c>
      <c r="BK119" s="210">
        <f>ROUND(I119*H119,2)</f>
        <v>0</v>
      </c>
      <c r="BL119" s="18" t="s">
        <v>181</v>
      </c>
      <c r="BM119" s="209" t="s">
        <v>182</v>
      </c>
    </row>
    <row r="120" s="2" customFormat="1" ht="16.5" customHeight="1">
      <c r="A120" s="39"/>
      <c r="B120" s="40"/>
      <c r="C120" s="249" t="s">
        <v>131</v>
      </c>
      <c r="D120" s="249" t="s">
        <v>176</v>
      </c>
      <c r="E120" s="250" t="s">
        <v>79</v>
      </c>
      <c r="F120" s="251" t="s">
        <v>183</v>
      </c>
      <c r="G120" s="252" t="s">
        <v>178</v>
      </c>
      <c r="H120" s="253">
        <v>7</v>
      </c>
      <c r="I120" s="254"/>
      <c r="J120" s="255">
        <f>ROUND(I120*H120,2)</f>
        <v>0</v>
      </c>
      <c r="K120" s="251" t="s">
        <v>179</v>
      </c>
      <c r="L120" s="256"/>
      <c r="M120" s="257" t="s">
        <v>19</v>
      </c>
      <c r="N120" s="258" t="s">
        <v>43</v>
      </c>
      <c r="O120" s="85"/>
      <c r="P120" s="207">
        <f>O120*H120</f>
        <v>0</v>
      </c>
      <c r="Q120" s="207">
        <v>0.021999999999999999</v>
      </c>
      <c r="R120" s="207">
        <f>Q120*H120</f>
        <v>0.154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180</v>
      </c>
      <c r="AT120" s="209" t="s">
        <v>176</v>
      </c>
      <c r="AU120" s="209" t="s">
        <v>79</v>
      </c>
      <c r="AY120" s="18" t="s">
        <v>114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77</v>
      </c>
      <c r="BK120" s="210">
        <f>ROUND(I120*H120,2)</f>
        <v>0</v>
      </c>
      <c r="BL120" s="18" t="s">
        <v>181</v>
      </c>
      <c r="BM120" s="209" t="s">
        <v>184</v>
      </c>
    </row>
    <row r="121" s="2" customFormat="1" ht="24.15" customHeight="1">
      <c r="A121" s="39"/>
      <c r="B121" s="40"/>
      <c r="C121" s="198" t="s">
        <v>185</v>
      </c>
      <c r="D121" s="198" t="s">
        <v>117</v>
      </c>
      <c r="E121" s="199" t="s">
        <v>186</v>
      </c>
      <c r="F121" s="200" t="s">
        <v>187</v>
      </c>
      <c r="G121" s="201" t="s">
        <v>145</v>
      </c>
      <c r="H121" s="202">
        <v>0.27400000000000002</v>
      </c>
      <c r="I121" s="203"/>
      <c r="J121" s="204">
        <f>ROUND(I121*H121,2)</f>
        <v>0</v>
      </c>
      <c r="K121" s="200" t="s">
        <v>121</v>
      </c>
      <c r="L121" s="45"/>
      <c r="M121" s="205" t="s">
        <v>19</v>
      </c>
      <c r="N121" s="206" t="s">
        <v>43</v>
      </c>
      <c r="O121" s="85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181</v>
      </c>
      <c r="AT121" s="209" t="s">
        <v>117</v>
      </c>
      <c r="AU121" s="209" t="s">
        <v>79</v>
      </c>
      <c r="AY121" s="18" t="s">
        <v>114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77</v>
      </c>
      <c r="BK121" s="210">
        <f>ROUND(I121*H121,2)</f>
        <v>0</v>
      </c>
      <c r="BL121" s="18" t="s">
        <v>181</v>
      </c>
      <c r="BM121" s="209" t="s">
        <v>188</v>
      </c>
    </row>
    <row r="122" s="2" customFormat="1">
      <c r="A122" s="39"/>
      <c r="B122" s="40"/>
      <c r="C122" s="41"/>
      <c r="D122" s="211" t="s">
        <v>124</v>
      </c>
      <c r="E122" s="41"/>
      <c r="F122" s="212" t="s">
        <v>189</v>
      </c>
      <c r="G122" s="41"/>
      <c r="H122" s="41"/>
      <c r="I122" s="213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124</v>
      </c>
      <c r="AU122" s="18" t="s">
        <v>79</v>
      </c>
    </row>
    <row r="123" s="12" customFormat="1" ht="22.8" customHeight="1">
      <c r="A123" s="12"/>
      <c r="B123" s="182"/>
      <c r="C123" s="183"/>
      <c r="D123" s="184" t="s">
        <v>71</v>
      </c>
      <c r="E123" s="196" t="s">
        <v>190</v>
      </c>
      <c r="F123" s="196" t="s">
        <v>191</v>
      </c>
      <c r="G123" s="183"/>
      <c r="H123" s="183"/>
      <c r="I123" s="186"/>
      <c r="J123" s="197">
        <f>BK123</f>
        <v>0</v>
      </c>
      <c r="K123" s="183"/>
      <c r="L123" s="188"/>
      <c r="M123" s="189"/>
      <c r="N123" s="190"/>
      <c r="O123" s="190"/>
      <c r="P123" s="191">
        <f>SUM(P124:P129)</f>
        <v>0</v>
      </c>
      <c r="Q123" s="190"/>
      <c r="R123" s="191">
        <f>SUM(R124:R129)</f>
        <v>0.0065279999999999999</v>
      </c>
      <c r="S123" s="190"/>
      <c r="T123" s="19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3" t="s">
        <v>79</v>
      </c>
      <c r="AT123" s="194" t="s">
        <v>71</v>
      </c>
      <c r="AU123" s="194" t="s">
        <v>77</v>
      </c>
      <c r="AY123" s="193" t="s">
        <v>114</v>
      </c>
      <c r="BK123" s="195">
        <f>SUM(BK124:BK129)</f>
        <v>0</v>
      </c>
    </row>
    <row r="124" s="2" customFormat="1" ht="24.15" customHeight="1">
      <c r="A124" s="39"/>
      <c r="B124" s="40"/>
      <c r="C124" s="198" t="s">
        <v>192</v>
      </c>
      <c r="D124" s="198" t="s">
        <v>117</v>
      </c>
      <c r="E124" s="199" t="s">
        <v>193</v>
      </c>
      <c r="F124" s="200" t="s">
        <v>194</v>
      </c>
      <c r="G124" s="201" t="s">
        <v>135</v>
      </c>
      <c r="H124" s="202">
        <v>20.399999999999999</v>
      </c>
      <c r="I124" s="203"/>
      <c r="J124" s="204">
        <f>ROUND(I124*H124,2)</f>
        <v>0</v>
      </c>
      <c r="K124" s="200" t="s">
        <v>121</v>
      </c>
      <c r="L124" s="45"/>
      <c r="M124" s="205" t="s">
        <v>19</v>
      </c>
      <c r="N124" s="206" t="s">
        <v>43</v>
      </c>
      <c r="O124" s="85"/>
      <c r="P124" s="207">
        <f>O124*H124</f>
        <v>0</v>
      </c>
      <c r="Q124" s="207">
        <v>0.00032000000000000003</v>
      </c>
      <c r="R124" s="207">
        <f>Q124*H124</f>
        <v>0.0065279999999999999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181</v>
      </c>
      <c r="AT124" s="209" t="s">
        <v>117</v>
      </c>
      <c r="AU124" s="209" t="s">
        <v>79</v>
      </c>
      <c r="AY124" s="18" t="s">
        <v>114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77</v>
      </c>
      <c r="BK124" s="210">
        <f>ROUND(I124*H124,2)</f>
        <v>0</v>
      </c>
      <c r="BL124" s="18" t="s">
        <v>181</v>
      </c>
      <c r="BM124" s="209" t="s">
        <v>195</v>
      </c>
    </row>
    <row r="125" s="2" customFormat="1">
      <c r="A125" s="39"/>
      <c r="B125" s="40"/>
      <c r="C125" s="41"/>
      <c r="D125" s="211" t="s">
        <v>124</v>
      </c>
      <c r="E125" s="41"/>
      <c r="F125" s="212" t="s">
        <v>196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79</v>
      </c>
    </row>
    <row r="126" s="13" customFormat="1">
      <c r="A126" s="13"/>
      <c r="B126" s="216"/>
      <c r="C126" s="217"/>
      <c r="D126" s="218" t="s">
        <v>126</v>
      </c>
      <c r="E126" s="219" t="s">
        <v>19</v>
      </c>
      <c r="F126" s="220" t="s">
        <v>197</v>
      </c>
      <c r="G126" s="217"/>
      <c r="H126" s="219" t="s">
        <v>19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6" t="s">
        <v>126</v>
      </c>
      <c r="AU126" s="226" t="s">
        <v>79</v>
      </c>
      <c r="AV126" s="13" t="s">
        <v>77</v>
      </c>
      <c r="AW126" s="13" t="s">
        <v>32</v>
      </c>
      <c r="AX126" s="13" t="s">
        <v>72</v>
      </c>
      <c r="AY126" s="226" t="s">
        <v>114</v>
      </c>
    </row>
    <row r="127" s="14" customFormat="1">
      <c r="A127" s="14"/>
      <c r="B127" s="227"/>
      <c r="C127" s="228"/>
      <c r="D127" s="218" t="s">
        <v>126</v>
      </c>
      <c r="E127" s="229" t="s">
        <v>19</v>
      </c>
      <c r="F127" s="230" t="s">
        <v>198</v>
      </c>
      <c r="G127" s="228"/>
      <c r="H127" s="231">
        <v>10.432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7" t="s">
        <v>126</v>
      </c>
      <c r="AU127" s="237" t="s">
        <v>79</v>
      </c>
      <c r="AV127" s="14" t="s">
        <v>79</v>
      </c>
      <c r="AW127" s="14" t="s">
        <v>32</v>
      </c>
      <c r="AX127" s="14" t="s">
        <v>72</v>
      </c>
      <c r="AY127" s="237" t="s">
        <v>114</v>
      </c>
    </row>
    <row r="128" s="14" customFormat="1">
      <c r="A128" s="14"/>
      <c r="B128" s="227"/>
      <c r="C128" s="228"/>
      <c r="D128" s="218" t="s">
        <v>126</v>
      </c>
      <c r="E128" s="229" t="s">
        <v>19</v>
      </c>
      <c r="F128" s="230" t="s">
        <v>199</v>
      </c>
      <c r="G128" s="228"/>
      <c r="H128" s="231">
        <v>9.968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7" t="s">
        <v>126</v>
      </c>
      <c r="AU128" s="237" t="s">
        <v>79</v>
      </c>
      <c r="AV128" s="14" t="s">
        <v>79</v>
      </c>
      <c r="AW128" s="14" t="s">
        <v>32</v>
      </c>
      <c r="AX128" s="14" t="s">
        <v>72</v>
      </c>
      <c r="AY128" s="237" t="s">
        <v>114</v>
      </c>
    </row>
    <row r="129" s="15" customFormat="1">
      <c r="A129" s="15"/>
      <c r="B129" s="238"/>
      <c r="C129" s="239"/>
      <c r="D129" s="218" t="s">
        <v>126</v>
      </c>
      <c r="E129" s="240" t="s">
        <v>19</v>
      </c>
      <c r="F129" s="241" t="s">
        <v>130</v>
      </c>
      <c r="G129" s="239"/>
      <c r="H129" s="242">
        <v>20.399999999999999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48" t="s">
        <v>126</v>
      </c>
      <c r="AU129" s="248" t="s">
        <v>79</v>
      </c>
      <c r="AV129" s="15" t="s">
        <v>122</v>
      </c>
      <c r="AW129" s="15" t="s">
        <v>32</v>
      </c>
      <c r="AX129" s="15" t="s">
        <v>77</v>
      </c>
      <c r="AY129" s="248" t="s">
        <v>114</v>
      </c>
    </row>
    <row r="130" s="12" customFormat="1" ht="22.8" customHeight="1">
      <c r="A130" s="12"/>
      <c r="B130" s="182"/>
      <c r="C130" s="183"/>
      <c r="D130" s="184" t="s">
        <v>71</v>
      </c>
      <c r="E130" s="196" t="s">
        <v>200</v>
      </c>
      <c r="F130" s="196" t="s">
        <v>201</v>
      </c>
      <c r="G130" s="183"/>
      <c r="H130" s="183"/>
      <c r="I130" s="186"/>
      <c r="J130" s="197">
        <f>BK130</f>
        <v>0</v>
      </c>
      <c r="K130" s="183"/>
      <c r="L130" s="188"/>
      <c r="M130" s="189"/>
      <c r="N130" s="190"/>
      <c r="O130" s="190"/>
      <c r="P130" s="191">
        <f>SUM(P131:P136)</f>
        <v>0</v>
      </c>
      <c r="Q130" s="190"/>
      <c r="R130" s="191">
        <f>SUM(R131:R136)</f>
        <v>0.0047762999999999998</v>
      </c>
      <c r="S130" s="190"/>
      <c r="T130" s="192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3" t="s">
        <v>79</v>
      </c>
      <c r="AT130" s="194" t="s">
        <v>71</v>
      </c>
      <c r="AU130" s="194" t="s">
        <v>77</v>
      </c>
      <c r="AY130" s="193" t="s">
        <v>114</v>
      </c>
      <c r="BK130" s="195">
        <f>SUM(BK131:BK136)</f>
        <v>0</v>
      </c>
    </row>
    <row r="131" s="2" customFormat="1" ht="24.15" customHeight="1">
      <c r="A131" s="39"/>
      <c r="B131" s="40"/>
      <c r="C131" s="198" t="s">
        <v>202</v>
      </c>
      <c r="D131" s="198" t="s">
        <v>117</v>
      </c>
      <c r="E131" s="199" t="s">
        <v>203</v>
      </c>
      <c r="F131" s="200" t="s">
        <v>204</v>
      </c>
      <c r="G131" s="201" t="s">
        <v>135</v>
      </c>
      <c r="H131" s="202">
        <v>16.469999999999999</v>
      </c>
      <c r="I131" s="203"/>
      <c r="J131" s="204">
        <f>ROUND(I131*H131,2)</f>
        <v>0</v>
      </c>
      <c r="K131" s="200" t="s">
        <v>121</v>
      </c>
      <c r="L131" s="45"/>
      <c r="M131" s="205" t="s">
        <v>19</v>
      </c>
      <c r="N131" s="206" t="s">
        <v>43</v>
      </c>
      <c r="O131" s="85"/>
      <c r="P131" s="207">
        <f>O131*H131</f>
        <v>0</v>
      </c>
      <c r="Q131" s="207">
        <v>0.00029</v>
      </c>
      <c r="R131" s="207">
        <f>Q131*H131</f>
        <v>0.0047762999999999998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181</v>
      </c>
      <c r="AT131" s="209" t="s">
        <v>117</v>
      </c>
      <c r="AU131" s="209" t="s">
        <v>79</v>
      </c>
      <c r="AY131" s="18" t="s">
        <v>114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77</v>
      </c>
      <c r="BK131" s="210">
        <f>ROUND(I131*H131,2)</f>
        <v>0</v>
      </c>
      <c r="BL131" s="18" t="s">
        <v>181</v>
      </c>
      <c r="BM131" s="209" t="s">
        <v>205</v>
      </c>
    </row>
    <row r="132" s="2" customFormat="1">
      <c r="A132" s="39"/>
      <c r="B132" s="40"/>
      <c r="C132" s="41"/>
      <c r="D132" s="211" t="s">
        <v>124</v>
      </c>
      <c r="E132" s="41"/>
      <c r="F132" s="212" t="s">
        <v>206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124</v>
      </c>
      <c r="AU132" s="18" t="s">
        <v>79</v>
      </c>
    </row>
    <row r="133" s="13" customFormat="1">
      <c r="A133" s="13"/>
      <c r="B133" s="216"/>
      <c r="C133" s="217"/>
      <c r="D133" s="218" t="s">
        <v>126</v>
      </c>
      <c r="E133" s="219" t="s">
        <v>19</v>
      </c>
      <c r="F133" s="220" t="s">
        <v>207</v>
      </c>
      <c r="G133" s="217"/>
      <c r="H133" s="219" t="s">
        <v>19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6" t="s">
        <v>126</v>
      </c>
      <c r="AU133" s="226" t="s">
        <v>79</v>
      </c>
      <c r="AV133" s="13" t="s">
        <v>77</v>
      </c>
      <c r="AW133" s="13" t="s">
        <v>32</v>
      </c>
      <c r="AX133" s="13" t="s">
        <v>72</v>
      </c>
      <c r="AY133" s="226" t="s">
        <v>114</v>
      </c>
    </row>
    <row r="134" s="14" customFormat="1">
      <c r="A134" s="14"/>
      <c r="B134" s="227"/>
      <c r="C134" s="228"/>
      <c r="D134" s="218" t="s">
        <v>126</v>
      </c>
      <c r="E134" s="229" t="s">
        <v>19</v>
      </c>
      <c r="F134" s="230" t="s">
        <v>208</v>
      </c>
      <c r="G134" s="228"/>
      <c r="H134" s="231">
        <v>8.3360000000000003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7" t="s">
        <v>126</v>
      </c>
      <c r="AU134" s="237" t="s">
        <v>79</v>
      </c>
      <c r="AV134" s="14" t="s">
        <v>79</v>
      </c>
      <c r="AW134" s="14" t="s">
        <v>32</v>
      </c>
      <c r="AX134" s="14" t="s">
        <v>72</v>
      </c>
      <c r="AY134" s="237" t="s">
        <v>114</v>
      </c>
    </row>
    <row r="135" s="14" customFormat="1">
      <c r="A135" s="14"/>
      <c r="B135" s="227"/>
      <c r="C135" s="228"/>
      <c r="D135" s="218" t="s">
        <v>126</v>
      </c>
      <c r="E135" s="229" t="s">
        <v>19</v>
      </c>
      <c r="F135" s="230" t="s">
        <v>209</v>
      </c>
      <c r="G135" s="228"/>
      <c r="H135" s="231">
        <v>8.1340000000000003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7" t="s">
        <v>126</v>
      </c>
      <c r="AU135" s="237" t="s">
        <v>79</v>
      </c>
      <c r="AV135" s="14" t="s">
        <v>79</v>
      </c>
      <c r="AW135" s="14" t="s">
        <v>32</v>
      </c>
      <c r="AX135" s="14" t="s">
        <v>72</v>
      </c>
      <c r="AY135" s="237" t="s">
        <v>114</v>
      </c>
    </row>
    <row r="136" s="15" customFormat="1">
      <c r="A136" s="15"/>
      <c r="B136" s="238"/>
      <c r="C136" s="239"/>
      <c r="D136" s="218" t="s">
        <v>126</v>
      </c>
      <c r="E136" s="240" t="s">
        <v>19</v>
      </c>
      <c r="F136" s="241" t="s">
        <v>130</v>
      </c>
      <c r="G136" s="239"/>
      <c r="H136" s="242">
        <v>16.469999999999999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48" t="s">
        <v>126</v>
      </c>
      <c r="AU136" s="248" t="s">
        <v>79</v>
      </c>
      <c r="AV136" s="15" t="s">
        <v>122</v>
      </c>
      <c r="AW136" s="15" t="s">
        <v>32</v>
      </c>
      <c r="AX136" s="15" t="s">
        <v>77</v>
      </c>
      <c r="AY136" s="248" t="s">
        <v>114</v>
      </c>
    </row>
    <row r="137" s="12" customFormat="1" ht="25.92" customHeight="1">
      <c r="A137" s="12"/>
      <c r="B137" s="182"/>
      <c r="C137" s="183"/>
      <c r="D137" s="184" t="s">
        <v>71</v>
      </c>
      <c r="E137" s="185" t="s">
        <v>210</v>
      </c>
      <c r="F137" s="185" t="s">
        <v>211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P138+P141+P144+P146</f>
        <v>0</v>
      </c>
      <c r="Q137" s="190"/>
      <c r="R137" s="191">
        <f>R138+R141+R144+R146</f>
        <v>0</v>
      </c>
      <c r="S137" s="190"/>
      <c r="T137" s="192">
        <f>T138+T141+T144+T146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3" t="s">
        <v>152</v>
      </c>
      <c r="AT137" s="194" t="s">
        <v>71</v>
      </c>
      <c r="AU137" s="194" t="s">
        <v>72</v>
      </c>
      <c r="AY137" s="193" t="s">
        <v>114</v>
      </c>
      <c r="BK137" s="195">
        <f>BK138+BK141+BK144+BK146</f>
        <v>0</v>
      </c>
    </row>
    <row r="138" s="12" customFormat="1" ht="22.8" customHeight="1">
      <c r="A138" s="12"/>
      <c r="B138" s="182"/>
      <c r="C138" s="183"/>
      <c r="D138" s="184" t="s">
        <v>71</v>
      </c>
      <c r="E138" s="196" t="s">
        <v>212</v>
      </c>
      <c r="F138" s="196" t="s">
        <v>213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SUM(P139:P140)</f>
        <v>0</v>
      </c>
      <c r="Q138" s="190"/>
      <c r="R138" s="191">
        <f>SUM(R139:R140)</f>
        <v>0</v>
      </c>
      <c r="S138" s="190"/>
      <c r="T138" s="19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152</v>
      </c>
      <c r="AT138" s="194" t="s">
        <v>71</v>
      </c>
      <c r="AU138" s="194" t="s">
        <v>77</v>
      </c>
      <c r="AY138" s="193" t="s">
        <v>114</v>
      </c>
      <c r="BK138" s="195">
        <f>SUM(BK139:BK140)</f>
        <v>0</v>
      </c>
    </row>
    <row r="139" s="2" customFormat="1" ht="16.5" customHeight="1">
      <c r="A139" s="39"/>
      <c r="B139" s="40"/>
      <c r="C139" s="198" t="s">
        <v>214</v>
      </c>
      <c r="D139" s="198" t="s">
        <v>117</v>
      </c>
      <c r="E139" s="199" t="s">
        <v>215</v>
      </c>
      <c r="F139" s="200" t="s">
        <v>216</v>
      </c>
      <c r="G139" s="201" t="s">
        <v>217</v>
      </c>
      <c r="H139" s="202">
        <v>1</v>
      </c>
      <c r="I139" s="203"/>
      <c r="J139" s="204">
        <f>ROUND(I139*H139,2)</f>
        <v>0</v>
      </c>
      <c r="K139" s="200" t="s">
        <v>121</v>
      </c>
      <c r="L139" s="45"/>
      <c r="M139" s="205" t="s">
        <v>19</v>
      </c>
      <c r="N139" s="206" t="s">
        <v>43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218</v>
      </c>
      <c r="AT139" s="209" t="s">
        <v>117</v>
      </c>
      <c r="AU139" s="209" t="s">
        <v>79</v>
      </c>
      <c r="AY139" s="18" t="s">
        <v>114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77</v>
      </c>
      <c r="BK139" s="210">
        <f>ROUND(I139*H139,2)</f>
        <v>0</v>
      </c>
      <c r="BL139" s="18" t="s">
        <v>218</v>
      </c>
      <c r="BM139" s="209" t="s">
        <v>219</v>
      </c>
    </row>
    <row r="140" s="2" customFormat="1">
      <c r="A140" s="39"/>
      <c r="B140" s="40"/>
      <c r="C140" s="41"/>
      <c r="D140" s="211" t="s">
        <v>124</v>
      </c>
      <c r="E140" s="41"/>
      <c r="F140" s="212" t="s">
        <v>220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124</v>
      </c>
      <c r="AU140" s="18" t="s">
        <v>79</v>
      </c>
    </row>
    <row r="141" s="12" customFormat="1" ht="22.8" customHeight="1">
      <c r="A141" s="12"/>
      <c r="B141" s="182"/>
      <c r="C141" s="183"/>
      <c r="D141" s="184" t="s">
        <v>71</v>
      </c>
      <c r="E141" s="196" t="s">
        <v>221</v>
      </c>
      <c r="F141" s="196" t="s">
        <v>222</v>
      </c>
      <c r="G141" s="183"/>
      <c r="H141" s="183"/>
      <c r="I141" s="186"/>
      <c r="J141" s="197">
        <f>BK141</f>
        <v>0</v>
      </c>
      <c r="K141" s="183"/>
      <c r="L141" s="188"/>
      <c r="M141" s="189"/>
      <c r="N141" s="190"/>
      <c r="O141" s="190"/>
      <c r="P141" s="191">
        <f>SUM(P142:P143)</f>
        <v>0</v>
      </c>
      <c r="Q141" s="190"/>
      <c r="R141" s="191">
        <f>SUM(R142:R143)</f>
        <v>0</v>
      </c>
      <c r="S141" s="190"/>
      <c r="T141" s="19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3" t="s">
        <v>152</v>
      </c>
      <c r="AT141" s="194" t="s">
        <v>71</v>
      </c>
      <c r="AU141" s="194" t="s">
        <v>77</v>
      </c>
      <c r="AY141" s="193" t="s">
        <v>114</v>
      </c>
      <c r="BK141" s="195">
        <f>SUM(BK142:BK143)</f>
        <v>0</v>
      </c>
    </row>
    <row r="142" s="2" customFormat="1" ht="16.5" customHeight="1">
      <c r="A142" s="39"/>
      <c r="B142" s="40"/>
      <c r="C142" s="198" t="s">
        <v>223</v>
      </c>
      <c r="D142" s="198" t="s">
        <v>117</v>
      </c>
      <c r="E142" s="199" t="s">
        <v>224</v>
      </c>
      <c r="F142" s="200" t="s">
        <v>222</v>
      </c>
      <c r="G142" s="201" t="s">
        <v>217</v>
      </c>
      <c r="H142" s="202">
        <v>1</v>
      </c>
      <c r="I142" s="203"/>
      <c r="J142" s="204">
        <f>ROUND(I142*H142,2)</f>
        <v>0</v>
      </c>
      <c r="K142" s="200" t="s">
        <v>121</v>
      </c>
      <c r="L142" s="45"/>
      <c r="M142" s="205" t="s">
        <v>19</v>
      </c>
      <c r="N142" s="206" t="s">
        <v>43</v>
      </c>
      <c r="O142" s="85"/>
      <c r="P142" s="207">
        <f>O142*H142</f>
        <v>0</v>
      </c>
      <c r="Q142" s="207">
        <v>0</v>
      </c>
      <c r="R142" s="207">
        <f>Q142*H142</f>
        <v>0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218</v>
      </c>
      <c r="AT142" s="209" t="s">
        <v>117</v>
      </c>
      <c r="AU142" s="209" t="s">
        <v>79</v>
      </c>
      <c r="AY142" s="18" t="s">
        <v>114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77</v>
      </c>
      <c r="BK142" s="210">
        <f>ROUND(I142*H142,2)</f>
        <v>0</v>
      </c>
      <c r="BL142" s="18" t="s">
        <v>218</v>
      </c>
      <c r="BM142" s="209" t="s">
        <v>225</v>
      </c>
    </row>
    <row r="143" s="2" customFormat="1">
      <c r="A143" s="39"/>
      <c r="B143" s="40"/>
      <c r="C143" s="41"/>
      <c r="D143" s="211" t="s">
        <v>124</v>
      </c>
      <c r="E143" s="41"/>
      <c r="F143" s="212" t="s">
        <v>226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124</v>
      </c>
      <c r="AU143" s="18" t="s">
        <v>79</v>
      </c>
    </row>
    <row r="144" s="12" customFormat="1" ht="22.8" customHeight="1">
      <c r="A144" s="12"/>
      <c r="B144" s="182"/>
      <c r="C144" s="183"/>
      <c r="D144" s="184" t="s">
        <v>71</v>
      </c>
      <c r="E144" s="196" t="s">
        <v>227</v>
      </c>
      <c r="F144" s="196" t="s">
        <v>228</v>
      </c>
      <c r="G144" s="183"/>
      <c r="H144" s="183"/>
      <c r="I144" s="186"/>
      <c r="J144" s="197">
        <f>BK144</f>
        <v>0</v>
      </c>
      <c r="K144" s="183"/>
      <c r="L144" s="188"/>
      <c r="M144" s="189"/>
      <c r="N144" s="190"/>
      <c r="O144" s="190"/>
      <c r="P144" s="191">
        <f>P145</f>
        <v>0</v>
      </c>
      <c r="Q144" s="190"/>
      <c r="R144" s="191">
        <f>R145</f>
        <v>0</v>
      </c>
      <c r="S144" s="190"/>
      <c r="T144" s="19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3" t="s">
        <v>152</v>
      </c>
      <c r="AT144" s="194" t="s">
        <v>71</v>
      </c>
      <c r="AU144" s="194" t="s">
        <v>77</v>
      </c>
      <c r="AY144" s="193" t="s">
        <v>114</v>
      </c>
      <c r="BK144" s="195">
        <f>BK145</f>
        <v>0</v>
      </c>
    </row>
    <row r="145" s="2" customFormat="1" ht="16.5" customHeight="1">
      <c r="A145" s="39"/>
      <c r="B145" s="40"/>
      <c r="C145" s="198" t="s">
        <v>8</v>
      </c>
      <c r="D145" s="198" t="s">
        <v>117</v>
      </c>
      <c r="E145" s="199" t="s">
        <v>229</v>
      </c>
      <c r="F145" s="200" t="s">
        <v>230</v>
      </c>
      <c r="G145" s="201" t="s">
        <v>217</v>
      </c>
      <c r="H145" s="202">
        <v>1</v>
      </c>
      <c r="I145" s="203"/>
      <c r="J145" s="204">
        <f>ROUND(I145*H145,2)</f>
        <v>0</v>
      </c>
      <c r="K145" s="200" t="s">
        <v>179</v>
      </c>
      <c r="L145" s="45"/>
      <c r="M145" s="205" t="s">
        <v>19</v>
      </c>
      <c r="N145" s="206" t="s">
        <v>43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218</v>
      </c>
      <c r="AT145" s="209" t="s">
        <v>117</v>
      </c>
      <c r="AU145" s="209" t="s">
        <v>79</v>
      </c>
      <c r="AY145" s="18" t="s">
        <v>114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77</v>
      </c>
      <c r="BK145" s="210">
        <f>ROUND(I145*H145,2)</f>
        <v>0</v>
      </c>
      <c r="BL145" s="18" t="s">
        <v>218</v>
      </c>
      <c r="BM145" s="209" t="s">
        <v>231</v>
      </c>
    </row>
    <row r="146" s="12" customFormat="1" ht="22.8" customHeight="1">
      <c r="A146" s="12"/>
      <c r="B146" s="182"/>
      <c r="C146" s="183"/>
      <c r="D146" s="184" t="s">
        <v>71</v>
      </c>
      <c r="E146" s="196" t="s">
        <v>232</v>
      </c>
      <c r="F146" s="196" t="s">
        <v>233</v>
      </c>
      <c r="G146" s="183"/>
      <c r="H146" s="183"/>
      <c r="I146" s="186"/>
      <c r="J146" s="197">
        <f>BK146</f>
        <v>0</v>
      </c>
      <c r="K146" s="183"/>
      <c r="L146" s="188"/>
      <c r="M146" s="189"/>
      <c r="N146" s="190"/>
      <c r="O146" s="190"/>
      <c r="P146" s="191">
        <f>P147</f>
        <v>0</v>
      </c>
      <c r="Q146" s="190"/>
      <c r="R146" s="191">
        <f>R147</f>
        <v>0</v>
      </c>
      <c r="S146" s="190"/>
      <c r="T146" s="19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3" t="s">
        <v>152</v>
      </c>
      <c r="AT146" s="194" t="s">
        <v>71</v>
      </c>
      <c r="AU146" s="194" t="s">
        <v>77</v>
      </c>
      <c r="AY146" s="193" t="s">
        <v>114</v>
      </c>
      <c r="BK146" s="195">
        <f>BK147</f>
        <v>0</v>
      </c>
    </row>
    <row r="147" s="2" customFormat="1" ht="16.5" customHeight="1">
      <c r="A147" s="39"/>
      <c r="B147" s="40"/>
      <c r="C147" s="198" t="s">
        <v>181</v>
      </c>
      <c r="D147" s="198" t="s">
        <v>117</v>
      </c>
      <c r="E147" s="199" t="s">
        <v>234</v>
      </c>
      <c r="F147" s="200" t="s">
        <v>235</v>
      </c>
      <c r="G147" s="201" t="s">
        <v>217</v>
      </c>
      <c r="H147" s="202">
        <v>1</v>
      </c>
      <c r="I147" s="203"/>
      <c r="J147" s="204">
        <f>ROUND(I147*H147,2)</f>
        <v>0</v>
      </c>
      <c r="K147" s="200" t="s">
        <v>179</v>
      </c>
      <c r="L147" s="45"/>
      <c r="M147" s="259" t="s">
        <v>19</v>
      </c>
      <c r="N147" s="260" t="s">
        <v>43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218</v>
      </c>
      <c r="AT147" s="209" t="s">
        <v>117</v>
      </c>
      <c r="AU147" s="209" t="s">
        <v>79</v>
      </c>
      <c r="AY147" s="18" t="s">
        <v>114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77</v>
      </c>
      <c r="BK147" s="210">
        <f>ROUND(I147*H147,2)</f>
        <v>0</v>
      </c>
      <c r="BL147" s="18" t="s">
        <v>218</v>
      </c>
      <c r="BM147" s="209" t="s">
        <v>236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PtumOBbtQMnH+lxD21m7GcMkGgtg+JQFnm9iK8G2aAOj8Owu4wPzi2v9VNCt4jokHj3LVK8hVobGzkk76d042g==" hashValue="j1KhUSdHiACs+m23Fgonr6Za55tYNYIVyr5xpVhVd9xk6Fx0LsECgzAjOGwM9+GiNzmLhyZZuZ7PjS+a9Bud2Q==" algorithmName="SHA-512" password="CC35"/>
  <autoFilter ref="C86:K147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3_02/619995001"/>
    <hyperlink ref="F98" r:id="rId2" display="https://podminky.urs.cz/item/CS_URS_2023_02/968062356"/>
    <hyperlink ref="F104" r:id="rId3" display="https://podminky.urs.cz/item/CS_URS_2023_02/997013213"/>
    <hyperlink ref="F106" r:id="rId4" display="https://podminky.urs.cz/item/CS_URS_2023_02/997013501"/>
    <hyperlink ref="F108" r:id="rId5" display="https://podminky.urs.cz/item/CS_URS_2023_02/997013509"/>
    <hyperlink ref="F113" r:id="rId6" display="https://podminky.urs.cz/item/CS_URS_2023_02/997013811"/>
    <hyperlink ref="F116" r:id="rId7" display="https://podminky.urs.cz/item/CS_URS_2023_02/998011003"/>
    <hyperlink ref="F122" r:id="rId8" display="https://podminky.urs.cz/item/CS_URS_2023_02/998766103"/>
    <hyperlink ref="F125" r:id="rId9" display="https://podminky.urs.cz/item/CS_URS_2023_02/783827127"/>
    <hyperlink ref="F132" r:id="rId10" display="https://podminky.urs.cz/item/CS_URS_2023_02/784221101"/>
    <hyperlink ref="F140" r:id="rId11" display="https://podminky.urs.cz/item/CS_URS_2023_02/013294000"/>
    <hyperlink ref="F143" r:id="rId12" display="https://podminky.urs.cz/item/CS_URS_2023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237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238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239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240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241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242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243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244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245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246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247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248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249</v>
      </c>
      <c r="F19" s="275" t="s">
        <v>250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251</v>
      </c>
      <c r="F20" s="275" t="s">
        <v>252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253</v>
      </c>
      <c r="F21" s="275" t="s">
        <v>254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255</v>
      </c>
      <c r="F22" s="275" t="s">
        <v>256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257</v>
      </c>
      <c r="F23" s="275" t="s">
        <v>258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259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260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261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262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263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264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265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266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267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100</v>
      </c>
      <c r="F36" s="275"/>
      <c r="G36" s="275" t="s">
        <v>268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269</v>
      </c>
      <c r="F37" s="275"/>
      <c r="G37" s="275" t="s">
        <v>270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271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272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101</v>
      </c>
      <c r="F40" s="275"/>
      <c r="G40" s="275" t="s">
        <v>273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102</v>
      </c>
      <c r="F41" s="275"/>
      <c r="G41" s="275" t="s">
        <v>274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275</v>
      </c>
      <c r="F42" s="275"/>
      <c r="G42" s="275" t="s">
        <v>276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277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278</v>
      </c>
      <c r="F44" s="275"/>
      <c r="G44" s="275" t="s">
        <v>279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104</v>
      </c>
      <c r="F45" s="275"/>
      <c r="G45" s="275" t="s">
        <v>280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281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282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283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284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285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286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287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288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289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290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291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292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293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294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295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296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297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298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299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300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301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302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303</v>
      </c>
      <c r="D76" s="293"/>
      <c r="E76" s="293"/>
      <c r="F76" s="293" t="s">
        <v>304</v>
      </c>
      <c r="G76" s="294"/>
      <c r="H76" s="293" t="s">
        <v>54</v>
      </c>
      <c r="I76" s="293" t="s">
        <v>57</v>
      </c>
      <c r="J76" s="293" t="s">
        <v>305</v>
      </c>
      <c r="K76" s="292"/>
    </row>
    <row r="77" s="1" customFormat="1" ht="17.25" customHeight="1">
      <c r="B77" s="290"/>
      <c r="C77" s="295" t="s">
        <v>306</v>
      </c>
      <c r="D77" s="295"/>
      <c r="E77" s="295"/>
      <c r="F77" s="296" t="s">
        <v>307</v>
      </c>
      <c r="G77" s="297"/>
      <c r="H77" s="295"/>
      <c r="I77" s="295"/>
      <c r="J77" s="295" t="s">
        <v>308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309</v>
      </c>
      <c r="G79" s="302"/>
      <c r="H79" s="278" t="s">
        <v>310</v>
      </c>
      <c r="I79" s="278" t="s">
        <v>311</v>
      </c>
      <c r="J79" s="278">
        <v>20</v>
      </c>
      <c r="K79" s="292"/>
    </row>
    <row r="80" s="1" customFormat="1" ht="15" customHeight="1">
      <c r="B80" s="290"/>
      <c r="C80" s="278" t="s">
        <v>312</v>
      </c>
      <c r="D80" s="278"/>
      <c r="E80" s="278"/>
      <c r="F80" s="301" t="s">
        <v>309</v>
      </c>
      <c r="G80" s="302"/>
      <c r="H80" s="278" t="s">
        <v>313</v>
      </c>
      <c r="I80" s="278" t="s">
        <v>311</v>
      </c>
      <c r="J80" s="278">
        <v>120</v>
      </c>
      <c r="K80" s="292"/>
    </row>
    <row r="81" s="1" customFormat="1" ht="15" customHeight="1">
      <c r="B81" s="303"/>
      <c r="C81" s="278" t="s">
        <v>314</v>
      </c>
      <c r="D81" s="278"/>
      <c r="E81" s="278"/>
      <c r="F81" s="301" t="s">
        <v>315</v>
      </c>
      <c r="G81" s="302"/>
      <c r="H81" s="278" t="s">
        <v>316</v>
      </c>
      <c r="I81" s="278" t="s">
        <v>311</v>
      </c>
      <c r="J81" s="278">
        <v>50</v>
      </c>
      <c r="K81" s="292"/>
    </row>
    <row r="82" s="1" customFormat="1" ht="15" customHeight="1">
      <c r="B82" s="303"/>
      <c r="C82" s="278" t="s">
        <v>317</v>
      </c>
      <c r="D82" s="278"/>
      <c r="E82" s="278"/>
      <c r="F82" s="301" t="s">
        <v>309</v>
      </c>
      <c r="G82" s="302"/>
      <c r="H82" s="278" t="s">
        <v>318</v>
      </c>
      <c r="I82" s="278" t="s">
        <v>319</v>
      </c>
      <c r="J82" s="278"/>
      <c r="K82" s="292"/>
    </row>
    <row r="83" s="1" customFormat="1" ht="15" customHeight="1">
      <c r="B83" s="303"/>
      <c r="C83" s="304" t="s">
        <v>320</v>
      </c>
      <c r="D83" s="304"/>
      <c r="E83" s="304"/>
      <c r="F83" s="305" t="s">
        <v>315</v>
      </c>
      <c r="G83" s="304"/>
      <c r="H83" s="304" t="s">
        <v>321</v>
      </c>
      <c r="I83" s="304" t="s">
        <v>311</v>
      </c>
      <c r="J83" s="304">
        <v>15</v>
      </c>
      <c r="K83" s="292"/>
    </row>
    <row r="84" s="1" customFormat="1" ht="15" customHeight="1">
      <c r="B84" s="303"/>
      <c r="C84" s="304" t="s">
        <v>322</v>
      </c>
      <c r="D84" s="304"/>
      <c r="E84" s="304"/>
      <c r="F84" s="305" t="s">
        <v>315</v>
      </c>
      <c r="G84" s="304"/>
      <c r="H84" s="304" t="s">
        <v>323</v>
      </c>
      <c r="I84" s="304" t="s">
        <v>311</v>
      </c>
      <c r="J84" s="304">
        <v>15</v>
      </c>
      <c r="K84" s="292"/>
    </row>
    <row r="85" s="1" customFormat="1" ht="15" customHeight="1">
      <c r="B85" s="303"/>
      <c r="C85" s="304" t="s">
        <v>324</v>
      </c>
      <c r="D85" s="304"/>
      <c r="E85" s="304"/>
      <c r="F85" s="305" t="s">
        <v>315</v>
      </c>
      <c r="G85" s="304"/>
      <c r="H85" s="304" t="s">
        <v>325</v>
      </c>
      <c r="I85" s="304" t="s">
        <v>311</v>
      </c>
      <c r="J85" s="304">
        <v>20</v>
      </c>
      <c r="K85" s="292"/>
    </row>
    <row r="86" s="1" customFormat="1" ht="15" customHeight="1">
      <c r="B86" s="303"/>
      <c r="C86" s="304" t="s">
        <v>326</v>
      </c>
      <c r="D86" s="304"/>
      <c r="E86" s="304"/>
      <c r="F86" s="305" t="s">
        <v>315</v>
      </c>
      <c r="G86" s="304"/>
      <c r="H86" s="304" t="s">
        <v>327</v>
      </c>
      <c r="I86" s="304" t="s">
        <v>311</v>
      </c>
      <c r="J86" s="304">
        <v>20</v>
      </c>
      <c r="K86" s="292"/>
    </row>
    <row r="87" s="1" customFormat="1" ht="15" customHeight="1">
      <c r="B87" s="303"/>
      <c r="C87" s="278" t="s">
        <v>328</v>
      </c>
      <c r="D87" s="278"/>
      <c r="E87" s="278"/>
      <c r="F87" s="301" t="s">
        <v>315</v>
      </c>
      <c r="G87" s="302"/>
      <c r="H87" s="278" t="s">
        <v>329</v>
      </c>
      <c r="I87" s="278" t="s">
        <v>311</v>
      </c>
      <c r="J87" s="278">
        <v>50</v>
      </c>
      <c r="K87" s="292"/>
    </row>
    <row r="88" s="1" customFormat="1" ht="15" customHeight="1">
      <c r="B88" s="303"/>
      <c r="C88" s="278" t="s">
        <v>330</v>
      </c>
      <c r="D88" s="278"/>
      <c r="E88" s="278"/>
      <c r="F88" s="301" t="s">
        <v>315</v>
      </c>
      <c r="G88" s="302"/>
      <c r="H88" s="278" t="s">
        <v>331</v>
      </c>
      <c r="I88" s="278" t="s">
        <v>311</v>
      </c>
      <c r="J88" s="278">
        <v>20</v>
      </c>
      <c r="K88" s="292"/>
    </row>
    <row r="89" s="1" customFormat="1" ht="15" customHeight="1">
      <c r="B89" s="303"/>
      <c r="C89" s="278" t="s">
        <v>332</v>
      </c>
      <c r="D89" s="278"/>
      <c r="E89" s="278"/>
      <c r="F89" s="301" t="s">
        <v>315</v>
      </c>
      <c r="G89" s="302"/>
      <c r="H89" s="278" t="s">
        <v>333</v>
      </c>
      <c r="I89" s="278" t="s">
        <v>311</v>
      </c>
      <c r="J89" s="278">
        <v>20</v>
      </c>
      <c r="K89" s="292"/>
    </row>
    <row r="90" s="1" customFormat="1" ht="15" customHeight="1">
      <c r="B90" s="303"/>
      <c r="C90" s="278" t="s">
        <v>334</v>
      </c>
      <c r="D90" s="278"/>
      <c r="E90" s="278"/>
      <c r="F90" s="301" t="s">
        <v>315</v>
      </c>
      <c r="G90" s="302"/>
      <c r="H90" s="278" t="s">
        <v>335</v>
      </c>
      <c r="I90" s="278" t="s">
        <v>311</v>
      </c>
      <c r="J90" s="278">
        <v>50</v>
      </c>
      <c r="K90" s="292"/>
    </row>
    <row r="91" s="1" customFormat="1" ht="15" customHeight="1">
      <c r="B91" s="303"/>
      <c r="C91" s="278" t="s">
        <v>336</v>
      </c>
      <c r="D91" s="278"/>
      <c r="E91" s="278"/>
      <c r="F91" s="301" t="s">
        <v>315</v>
      </c>
      <c r="G91" s="302"/>
      <c r="H91" s="278" t="s">
        <v>336</v>
      </c>
      <c r="I91" s="278" t="s">
        <v>311</v>
      </c>
      <c r="J91" s="278">
        <v>50</v>
      </c>
      <c r="K91" s="292"/>
    </row>
    <row r="92" s="1" customFormat="1" ht="15" customHeight="1">
      <c r="B92" s="303"/>
      <c r="C92" s="278" t="s">
        <v>337</v>
      </c>
      <c r="D92" s="278"/>
      <c r="E92" s="278"/>
      <c r="F92" s="301" t="s">
        <v>315</v>
      </c>
      <c r="G92" s="302"/>
      <c r="H92" s="278" t="s">
        <v>338</v>
      </c>
      <c r="I92" s="278" t="s">
        <v>311</v>
      </c>
      <c r="J92" s="278">
        <v>255</v>
      </c>
      <c r="K92" s="292"/>
    </row>
    <row r="93" s="1" customFormat="1" ht="15" customHeight="1">
      <c r="B93" s="303"/>
      <c r="C93" s="278" t="s">
        <v>339</v>
      </c>
      <c r="D93" s="278"/>
      <c r="E93" s="278"/>
      <c r="F93" s="301" t="s">
        <v>309</v>
      </c>
      <c r="G93" s="302"/>
      <c r="H93" s="278" t="s">
        <v>340</v>
      </c>
      <c r="I93" s="278" t="s">
        <v>341</v>
      </c>
      <c r="J93" s="278"/>
      <c r="K93" s="292"/>
    </row>
    <row r="94" s="1" customFormat="1" ht="15" customHeight="1">
      <c r="B94" s="303"/>
      <c r="C94" s="278" t="s">
        <v>342</v>
      </c>
      <c r="D94" s="278"/>
      <c r="E94" s="278"/>
      <c r="F94" s="301" t="s">
        <v>309</v>
      </c>
      <c r="G94" s="302"/>
      <c r="H94" s="278" t="s">
        <v>343</v>
      </c>
      <c r="I94" s="278" t="s">
        <v>344</v>
      </c>
      <c r="J94" s="278"/>
      <c r="K94" s="292"/>
    </row>
    <row r="95" s="1" customFormat="1" ht="15" customHeight="1">
      <c r="B95" s="303"/>
      <c r="C95" s="278" t="s">
        <v>345</v>
      </c>
      <c r="D95" s="278"/>
      <c r="E95" s="278"/>
      <c r="F95" s="301" t="s">
        <v>309</v>
      </c>
      <c r="G95" s="302"/>
      <c r="H95" s="278" t="s">
        <v>345</v>
      </c>
      <c r="I95" s="278" t="s">
        <v>344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309</v>
      </c>
      <c r="G96" s="302"/>
      <c r="H96" s="278" t="s">
        <v>346</v>
      </c>
      <c r="I96" s="278" t="s">
        <v>344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309</v>
      </c>
      <c r="G97" s="302"/>
      <c r="H97" s="278" t="s">
        <v>347</v>
      </c>
      <c r="I97" s="278" t="s">
        <v>344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348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303</v>
      </c>
      <c r="D103" s="293"/>
      <c r="E103" s="293"/>
      <c r="F103" s="293" t="s">
        <v>304</v>
      </c>
      <c r="G103" s="294"/>
      <c r="H103" s="293" t="s">
        <v>54</v>
      </c>
      <c r="I103" s="293" t="s">
        <v>57</v>
      </c>
      <c r="J103" s="293" t="s">
        <v>305</v>
      </c>
      <c r="K103" s="292"/>
    </row>
    <row r="104" s="1" customFormat="1" ht="17.25" customHeight="1">
      <c r="B104" s="290"/>
      <c r="C104" s="295" t="s">
        <v>306</v>
      </c>
      <c r="D104" s="295"/>
      <c r="E104" s="295"/>
      <c r="F104" s="296" t="s">
        <v>307</v>
      </c>
      <c r="G104" s="297"/>
      <c r="H104" s="295"/>
      <c r="I104" s="295"/>
      <c r="J104" s="295" t="s">
        <v>308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309</v>
      </c>
      <c r="G106" s="278"/>
      <c r="H106" s="278" t="s">
        <v>349</v>
      </c>
      <c r="I106" s="278" t="s">
        <v>311</v>
      </c>
      <c r="J106" s="278">
        <v>20</v>
      </c>
      <c r="K106" s="292"/>
    </row>
    <row r="107" s="1" customFormat="1" ht="15" customHeight="1">
      <c r="B107" s="290"/>
      <c r="C107" s="278" t="s">
        <v>312</v>
      </c>
      <c r="D107" s="278"/>
      <c r="E107" s="278"/>
      <c r="F107" s="301" t="s">
        <v>309</v>
      </c>
      <c r="G107" s="278"/>
      <c r="H107" s="278" t="s">
        <v>349</v>
      </c>
      <c r="I107" s="278" t="s">
        <v>311</v>
      </c>
      <c r="J107" s="278">
        <v>120</v>
      </c>
      <c r="K107" s="292"/>
    </row>
    <row r="108" s="1" customFormat="1" ht="15" customHeight="1">
      <c r="B108" s="303"/>
      <c r="C108" s="278" t="s">
        <v>314</v>
      </c>
      <c r="D108" s="278"/>
      <c r="E108" s="278"/>
      <c r="F108" s="301" t="s">
        <v>315</v>
      </c>
      <c r="G108" s="278"/>
      <c r="H108" s="278" t="s">
        <v>349</v>
      </c>
      <c r="I108" s="278" t="s">
        <v>311</v>
      </c>
      <c r="J108" s="278">
        <v>50</v>
      </c>
      <c r="K108" s="292"/>
    </row>
    <row r="109" s="1" customFormat="1" ht="15" customHeight="1">
      <c r="B109" s="303"/>
      <c r="C109" s="278" t="s">
        <v>317</v>
      </c>
      <c r="D109" s="278"/>
      <c r="E109" s="278"/>
      <c r="F109" s="301" t="s">
        <v>309</v>
      </c>
      <c r="G109" s="278"/>
      <c r="H109" s="278" t="s">
        <v>349</v>
      </c>
      <c r="I109" s="278" t="s">
        <v>319</v>
      </c>
      <c r="J109" s="278"/>
      <c r="K109" s="292"/>
    </row>
    <row r="110" s="1" customFormat="1" ht="15" customHeight="1">
      <c r="B110" s="303"/>
      <c r="C110" s="278" t="s">
        <v>328</v>
      </c>
      <c r="D110" s="278"/>
      <c r="E110" s="278"/>
      <c r="F110" s="301" t="s">
        <v>315</v>
      </c>
      <c r="G110" s="278"/>
      <c r="H110" s="278" t="s">
        <v>349</v>
      </c>
      <c r="I110" s="278" t="s">
        <v>311</v>
      </c>
      <c r="J110" s="278">
        <v>50</v>
      </c>
      <c r="K110" s="292"/>
    </row>
    <row r="111" s="1" customFormat="1" ht="15" customHeight="1">
      <c r="B111" s="303"/>
      <c r="C111" s="278" t="s">
        <v>336</v>
      </c>
      <c r="D111" s="278"/>
      <c r="E111" s="278"/>
      <c r="F111" s="301" t="s">
        <v>315</v>
      </c>
      <c r="G111" s="278"/>
      <c r="H111" s="278" t="s">
        <v>349</v>
      </c>
      <c r="I111" s="278" t="s">
        <v>311</v>
      </c>
      <c r="J111" s="278">
        <v>50</v>
      </c>
      <c r="K111" s="292"/>
    </row>
    <row r="112" s="1" customFormat="1" ht="15" customHeight="1">
      <c r="B112" s="303"/>
      <c r="C112" s="278" t="s">
        <v>334</v>
      </c>
      <c r="D112" s="278"/>
      <c r="E112" s="278"/>
      <c r="F112" s="301" t="s">
        <v>315</v>
      </c>
      <c r="G112" s="278"/>
      <c r="H112" s="278" t="s">
        <v>349</v>
      </c>
      <c r="I112" s="278" t="s">
        <v>311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309</v>
      </c>
      <c r="G113" s="278"/>
      <c r="H113" s="278" t="s">
        <v>350</v>
      </c>
      <c r="I113" s="278" t="s">
        <v>311</v>
      </c>
      <c r="J113" s="278">
        <v>20</v>
      </c>
      <c r="K113" s="292"/>
    </row>
    <row r="114" s="1" customFormat="1" ht="15" customHeight="1">
      <c r="B114" s="303"/>
      <c r="C114" s="278" t="s">
        <v>351</v>
      </c>
      <c r="D114" s="278"/>
      <c r="E114" s="278"/>
      <c r="F114" s="301" t="s">
        <v>309</v>
      </c>
      <c r="G114" s="278"/>
      <c r="H114" s="278" t="s">
        <v>352</v>
      </c>
      <c r="I114" s="278" t="s">
        <v>311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309</v>
      </c>
      <c r="G115" s="278"/>
      <c r="H115" s="278" t="s">
        <v>353</v>
      </c>
      <c r="I115" s="278" t="s">
        <v>344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309</v>
      </c>
      <c r="G116" s="278"/>
      <c r="H116" s="278" t="s">
        <v>354</v>
      </c>
      <c r="I116" s="278" t="s">
        <v>344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309</v>
      </c>
      <c r="G117" s="278"/>
      <c r="H117" s="278" t="s">
        <v>355</v>
      </c>
      <c r="I117" s="278" t="s">
        <v>356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357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303</v>
      </c>
      <c r="D123" s="293"/>
      <c r="E123" s="293"/>
      <c r="F123" s="293" t="s">
        <v>304</v>
      </c>
      <c r="G123" s="294"/>
      <c r="H123" s="293" t="s">
        <v>54</v>
      </c>
      <c r="I123" s="293" t="s">
        <v>57</v>
      </c>
      <c r="J123" s="293" t="s">
        <v>305</v>
      </c>
      <c r="K123" s="322"/>
    </row>
    <row r="124" s="1" customFormat="1" ht="17.25" customHeight="1">
      <c r="B124" s="321"/>
      <c r="C124" s="295" t="s">
        <v>306</v>
      </c>
      <c r="D124" s="295"/>
      <c r="E124" s="295"/>
      <c r="F124" s="296" t="s">
        <v>307</v>
      </c>
      <c r="G124" s="297"/>
      <c r="H124" s="295"/>
      <c r="I124" s="295"/>
      <c r="J124" s="295" t="s">
        <v>308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312</v>
      </c>
      <c r="D126" s="300"/>
      <c r="E126" s="300"/>
      <c r="F126" s="301" t="s">
        <v>309</v>
      </c>
      <c r="G126" s="278"/>
      <c r="H126" s="278" t="s">
        <v>349</v>
      </c>
      <c r="I126" s="278" t="s">
        <v>311</v>
      </c>
      <c r="J126" s="278">
        <v>120</v>
      </c>
      <c r="K126" s="326"/>
    </row>
    <row r="127" s="1" customFormat="1" ht="15" customHeight="1">
      <c r="B127" s="323"/>
      <c r="C127" s="278" t="s">
        <v>358</v>
      </c>
      <c r="D127" s="278"/>
      <c r="E127" s="278"/>
      <c r="F127" s="301" t="s">
        <v>309</v>
      </c>
      <c r="G127" s="278"/>
      <c r="H127" s="278" t="s">
        <v>359</v>
      </c>
      <c r="I127" s="278" t="s">
        <v>311</v>
      </c>
      <c r="J127" s="278" t="s">
        <v>360</v>
      </c>
      <c r="K127" s="326"/>
    </row>
    <row r="128" s="1" customFormat="1" ht="15" customHeight="1">
      <c r="B128" s="323"/>
      <c r="C128" s="278" t="s">
        <v>257</v>
      </c>
      <c r="D128" s="278"/>
      <c r="E128" s="278"/>
      <c r="F128" s="301" t="s">
        <v>309</v>
      </c>
      <c r="G128" s="278"/>
      <c r="H128" s="278" t="s">
        <v>361</v>
      </c>
      <c r="I128" s="278" t="s">
        <v>311</v>
      </c>
      <c r="J128" s="278" t="s">
        <v>360</v>
      </c>
      <c r="K128" s="326"/>
    </row>
    <row r="129" s="1" customFormat="1" ht="15" customHeight="1">
      <c r="B129" s="323"/>
      <c r="C129" s="278" t="s">
        <v>320</v>
      </c>
      <c r="D129" s="278"/>
      <c r="E129" s="278"/>
      <c r="F129" s="301" t="s">
        <v>315</v>
      </c>
      <c r="G129" s="278"/>
      <c r="H129" s="278" t="s">
        <v>321</v>
      </c>
      <c r="I129" s="278" t="s">
        <v>311</v>
      </c>
      <c r="J129" s="278">
        <v>15</v>
      </c>
      <c r="K129" s="326"/>
    </row>
    <row r="130" s="1" customFormat="1" ht="15" customHeight="1">
      <c r="B130" s="323"/>
      <c r="C130" s="304" t="s">
        <v>322</v>
      </c>
      <c r="D130" s="304"/>
      <c r="E130" s="304"/>
      <c r="F130" s="305" t="s">
        <v>315</v>
      </c>
      <c r="G130" s="304"/>
      <c r="H130" s="304" t="s">
        <v>323</v>
      </c>
      <c r="I130" s="304" t="s">
        <v>311</v>
      </c>
      <c r="J130" s="304">
        <v>15</v>
      </c>
      <c r="K130" s="326"/>
    </row>
    <row r="131" s="1" customFormat="1" ht="15" customHeight="1">
      <c r="B131" s="323"/>
      <c r="C131" s="304" t="s">
        <v>324</v>
      </c>
      <c r="D131" s="304"/>
      <c r="E131" s="304"/>
      <c r="F131" s="305" t="s">
        <v>315</v>
      </c>
      <c r="G131" s="304"/>
      <c r="H131" s="304" t="s">
        <v>325</v>
      </c>
      <c r="I131" s="304" t="s">
        <v>311</v>
      </c>
      <c r="J131" s="304">
        <v>20</v>
      </c>
      <c r="K131" s="326"/>
    </row>
    <row r="132" s="1" customFormat="1" ht="15" customHeight="1">
      <c r="B132" s="323"/>
      <c r="C132" s="304" t="s">
        <v>326</v>
      </c>
      <c r="D132" s="304"/>
      <c r="E132" s="304"/>
      <c r="F132" s="305" t="s">
        <v>315</v>
      </c>
      <c r="G132" s="304"/>
      <c r="H132" s="304" t="s">
        <v>327</v>
      </c>
      <c r="I132" s="304" t="s">
        <v>311</v>
      </c>
      <c r="J132" s="304">
        <v>20</v>
      </c>
      <c r="K132" s="326"/>
    </row>
    <row r="133" s="1" customFormat="1" ht="15" customHeight="1">
      <c r="B133" s="323"/>
      <c r="C133" s="278" t="s">
        <v>314</v>
      </c>
      <c r="D133" s="278"/>
      <c r="E133" s="278"/>
      <c r="F133" s="301" t="s">
        <v>315</v>
      </c>
      <c r="G133" s="278"/>
      <c r="H133" s="278" t="s">
        <v>349</v>
      </c>
      <c r="I133" s="278" t="s">
        <v>311</v>
      </c>
      <c r="J133" s="278">
        <v>50</v>
      </c>
      <c r="K133" s="326"/>
    </row>
    <row r="134" s="1" customFormat="1" ht="15" customHeight="1">
      <c r="B134" s="323"/>
      <c r="C134" s="278" t="s">
        <v>328</v>
      </c>
      <c r="D134" s="278"/>
      <c r="E134" s="278"/>
      <c r="F134" s="301" t="s">
        <v>315</v>
      </c>
      <c r="G134" s="278"/>
      <c r="H134" s="278" t="s">
        <v>349</v>
      </c>
      <c r="I134" s="278" t="s">
        <v>311</v>
      </c>
      <c r="J134" s="278">
        <v>50</v>
      </c>
      <c r="K134" s="326"/>
    </row>
    <row r="135" s="1" customFormat="1" ht="15" customHeight="1">
      <c r="B135" s="323"/>
      <c r="C135" s="278" t="s">
        <v>334</v>
      </c>
      <c r="D135" s="278"/>
      <c r="E135" s="278"/>
      <c r="F135" s="301" t="s">
        <v>315</v>
      </c>
      <c r="G135" s="278"/>
      <c r="H135" s="278" t="s">
        <v>349</v>
      </c>
      <c r="I135" s="278" t="s">
        <v>311</v>
      </c>
      <c r="J135" s="278">
        <v>50</v>
      </c>
      <c r="K135" s="326"/>
    </row>
    <row r="136" s="1" customFormat="1" ht="15" customHeight="1">
      <c r="B136" s="323"/>
      <c r="C136" s="278" t="s">
        <v>336</v>
      </c>
      <c r="D136" s="278"/>
      <c r="E136" s="278"/>
      <c r="F136" s="301" t="s">
        <v>315</v>
      </c>
      <c r="G136" s="278"/>
      <c r="H136" s="278" t="s">
        <v>349</v>
      </c>
      <c r="I136" s="278" t="s">
        <v>311</v>
      </c>
      <c r="J136" s="278">
        <v>50</v>
      </c>
      <c r="K136" s="326"/>
    </row>
    <row r="137" s="1" customFormat="1" ht="15" customHeight="1">
      <c r="B137" s="323"/>
      <c r="C137" s="278" t="s">
        <v>337</v>
      </c>
      <c r="D137" s="278"/>
      <c r="E137" s="278"/>
      <c r="F137" s="301" t="s">
        <v>315</v>
      </c>
      <c r="G137" s="278"/>
      <c r="H137" s="278" t="s">
        <v>362</v>
      </c>
      <c r="I137" s="278" t="s">
        <v>311</v>
      </c>
      <c r="J137" s="278">
        <v>255</v>
      </c>
      <c r="K137" s="326"/>
    </row>
    <row r="138" s="1" customFormat="1" ht="15" customHeight="1">
      <c r="B138" s="323"/>
      <c r="C138" s="278" t="s">
        <v>339</v>
      </c>
      <c r="D138" s="278"/>
      <c r="E138" s="278"/>
      <c r="F138" s="301" t="s">
        <v>309</v>
      </c>
      <c r="G138" s="278"/>
      <c r="H138" s="278" t="s">
        <v>363</v>
      </c>
      <c r="I138" s="278" t="s">
        <v>341</v>
      </c>
      <c r="J138" s="278"/>
      <c r="K138" s="326"/>
    </row>
    <row r="139" s="1" customFormat="1" ht="15" customHeight="1">
      <c r="B139" s="323"/>
      <c r="C139" s="278" t="s">
        <v>342</v>
      </c>
      <c r="D139" s="278"/>
      <c r="E139" s="278"/>
      <c r="F139" s="301" t="s">
        <v>309</v>
      </c>
      <c r="G139" s="278"/>
      <c r="H139" s="278" t="s">
        <v>364</v>
      </c>
      <c r="I139" s="278" t="s">
        <v>344</v>
      </c>
      <c r="J139" s="278"/>
      <c r="K139" s="326"/>
    </row>
    <row r="140" s="1" customFormat="1" ht="15" customHeight="1">
      <c r="B140" s="323"/>
      <c r="C140" s="278" t="s">
        <v>345</v>
      </c>
      <c r="D140" s="278"/>
      <c r="E140" s="278"/>
      <c r="F140" s="301" t="s">
        <v>309</v>
      </c>
      <c r="G140" s="278"/>
      <c r="H140" s="278" t="s">
        <v>345</v>
      </c>
      <c r="I140" s="278" t="s">
        <v>344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309</v>
      </c>
      <c r="G141" s="278"/>
      <c r="H141" s="278" t="s">
        <v>365</v>
      </c>
      <c r="I141" s="278" t="s">
        <v>344</v>
      </c>
      <c r="J141" s="278"/>
      <c r="K141" s="326"/>
    </row>
    <row r="142" s="1" customFormat="1" ht="15" customHeight="1">
      <c r="B142" s="323"/>
      <c r="C142" s="278" t="s">
        <v>366</v>
      </c>
      <c r="D142" s="278"/>
      <c r="E142" s="278"/>
      <c r="F142" s="301" t="s">
        <v>309</v>
      </c>
      <c r="G142" s="278"/>
      <c r="H142" s="278" t="s">
        <v>367</v>
      </c>
      <c r="I142" s="278" t="s">
        <v>344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368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303</v>
      </c>
      <c r="D148" s="293"/>
      <c r="E148" s="293"/>
      <c r="F148" s="293" t="s">
        <v>304</v>
      </c>
      <c r="G148" s="294"/>
      <c r="H148" s="293" t="s">
        <v>54</v>
      </c>
      <c r="I148" s="293" t="s">
        <v>57</v>
      </c>
      <c r="J148" s="293" t="s">
        <v>305</v>
      </c>
      <c r="K148" s="292"/>
    </row>
    <row r="149" s="1" customFormat="1" ht="17.25" customHeight="1">
      <c r="B149" s="290"/>
      <c r="C149" s="295" t="s">
        <v>306</v>
      </c>
      <c r="D149" s="295"/>
      <c r="E149" s="295"/>
      <c r="F149" s="296" t="s">
        <v>307</v>
      </c>
      <c r="G149" s="297"/>
      <c r="H149" s="295"/>
      <c r="I149" s="295"/>
      <c r="J149" s="295" t="s">
        <v>308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312</v>
      </c>
      <c r="D151" s="278"/>
      <c r="E151" s="278"/>
      <c r="F151" s="331" t="s">
        <v>309</v>
      </c>
      <c r="G151" s="278"/>
      <c r="H151" s="330" t="s">
        <v>349</v>
      </c>
      <c r="I151" s="330" t="s">
        <v>311</v>
      </c>
      <c r="J151" s="330">
        <v>120</v>
      </c>
      <c r="K151" s="326"/>
    </row>
    <row r="152" s="1" customFormat="1" ht="15" customHeight="1">
      <c r="B152" s="303"/>
      <c r="C152" s="330" t="s">
        <v>358</v>
      </c>
      <c r="D152" s="278"/>
      <c r="E152" s="278"/>
      <c r="F152" s="331" t="s">
        <v>309</v>
      </c>
      <c r="G152" s="278"/>
      <c r="H152" s="330" t="s">
        <v>369</v>
      </c>
      <c r="I152" s="330" t="s">
        <v>311</v>
      </c>
      <c r="J152" s="330" t="s">
        <v>360</v>
      </c>
      <c r="K152" s="326"/>
    </row>
    <row r="153" s="1" customFormat="1" ht="15" customHeight="1">
      <c r="B153" s="303"/>
      <c r="C153" s="330" t="s">
        <v>257</v>
      </c>
      <c r="D153" s="278"/>
      <c r="E153" s="278"/>
      <c r="F153" s="331" t="s">
        <v>309</v>
      </c>
      <c r="G153" s="278"/>
      <c r="H153" s="330" t="s">
        <v>370</v>
      </c>
      <c r="I153" s="330" t="s">
        <v>311</v>
      </c>
      <c r="J153" s="330" t="s">
        <v>360</v>
      </c>
      <c r="K153" s="326"/>
    </row>
    <row r="154" s="1" customFormat="1" ht="15" customHeight="1">
      <c r="B154" s="303"/>
      <c r="C154" s="330" t="s">
        <v>314</v>
      </c>
      <c r="D154" s="278"/>
      <c r="E154" s="278"/>
      <c r="F154" s="331" t="s">
        <v>315</v>
      </c>
      <c r="G154" s="278"/>
      <c r="H154" s="330" t="s">
        <v>349</v>
      </c>
      <c r="I154" s="330" t="s">
        <v>311</v>
      </c>
      <c r="J154" s="330">
        <v>50</v>
      </c>
      <c r="K154" s="326"/>
    </row>
    <row r="155" s="1" customFormat="1" ht="15" customHeight="1">
      <c r="B155" s="303"/>
      <c r="C155" s="330" t="s">
        <v>317</v>
      </c>
      <c r="D155" s="278"/>
      <c r="E155" s="278"/>
      <c r="F155" s="331" t="s">
        <v>309</v>
      </c>
      <c r="G155" s="278"/>
      <c r="H155" s="330" t="s">
        <v>349</v>
      </c>
      <c r="I155" s="330" t="s">
        <v>319</v>
      </c>
      <c r="J155" s="330"/>
      <c r="K155" s="326"/>
    </row>
    <row r="156" s="1" customFormat="1" ht="15" customHeight="1">
      <c r="B156" s="303"/>
      <c r="C156" s="330" t="s">
        <v>328</v>
      </c>
      <c r="D156" s="278"/>
      <c r="E156" s="278"/>
      <c r="F156" s="331" t="s">
        <v>315</v>
      </c>
      <c r="G156" s="278"/>
      <c r="H156" s="330" t="s">
        <v>349</v>
      </c>
      <c r="I156" s="330" t="s">
        <v>311</v>
      </c>
      <c r="J156" s="330">
        <v>50</v>
      </c>
      <c r="K156" s="326"/>
    </row>
    <row r="157" s="1" customFormat="1" ht="15" customHeight="1">
      <c r="B157" s="303"/>
      <c r="C157" s="330" t="s">
        <v>336</v>
      </c>
      <c r="D157" s="278"/>
      <c r="E157" s="278"/>
      <c r="F157" s="331" t="s">
        <v>315</v>
      </c>
      <c r="G157" s="278"/>
      <c r="H157" s="330" t="s">
        <v>349</v>
      </c>
      <c r="I157" s="330" t="s">
        <v>311</v>
      </c>
      <c r="J157" s="330">
        <v>50</v>
      </c>
      <c r="K157" s="326"/>
    </row>
    <row r="158" s="1" customFormat="1" ht="15" customHeight="1">
      <c r="B158" s="303"/>
      <c r="C158" s="330" t="s">
        <v>334</v>
      </c>
      <c r="D158" s="278"/>
      <c r="E158" s="278"/>
      <c r="F158" s="331" t="s">
        <v>315</v>
      </c>
      <c r="G158" s="278"/>
      <c r="H158" s="330" t="s">
        <v>349</v>
      </c>
      <c r="I158" s="330" t="s">
        <v>311</v>
      </c>
      <c r="J158" s="330">
        <v>50</v>
      </c>
      <c r="K158" s="326"/>
    </row>
    <row r="159" s="1" customFormat="1" ht="15" customHeight="1">
      <c r="B159" s="303"/>
      <c r="C159" s="330" t="s">
        <v>82</v>
      </c>
      <c r="D159" s="278"/>
      <c r="E159" s="278"/>
      <c r="F159" s="331" t="s">
        <v>309</v>
      </c>
      <c r="G159" s="278"/>
      <c r="H159" s="330" t="s">
        <v>371</v>
      </c>
      <c r="I159" s="330" t="s">
        <v>311</v>
      </c>
      <c r="J159" s="330" t="s">
        <v>372</v>
      </c>
      <c r="K159" s="326"/>
    </row>
    <row r="160" s="1" customFormat="1" ht="15" customHeight="1">
      <c r="B160" s="303"/>
      <c r="C160" s="330" t="s">
        <v>373</v>
      </c>
      <c r="D160" s="278"/>
      <c r="E160" s="278"/>
      <c r="F160" s="331" t="s">
        <v>309</v>
      </c>
      <c r="G160" s="278"/>
      <c r="H160" s="330" t="s">
        <v>374</v>
      </c>
      <c r="I160" s="330" t="s">
        <v>344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375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303</v>
      </c>
      <c r="D166" s="293"/>
      <c r="E166" s="293"/>
      <c r="F166" s="293" t="s">
        <v>304</v>
      </c>
      <c r="G166" s="335"/>
      <c r="H166" s="336" t="s">
        <v>54</v>
      </c>
      <c r="I166" s="336" t="s">
        <v>57</v>
      </c>
      <c r="J166" s="293" t="s">
        <v>305</v>
      </c>
      <c r="K166" s="270"/>
    </row>
    <row r="167" s="1" customFormat="1" ht="17.25" customHeight="1">
      <c r="B167" s="271"/>
      <c r="C167" s="295" t="s">
        <v>306</v>
      </c>
      <c r="D167" s="295"/>
      <c r="E167" s="295"/>
      <c r="F167" s="296" t="s">
        <v>307</v>
      </c>
      <c r="G167" s="337"/>
      <c r="H167" s="338"/>
      <c r="I167" s="338"/>
      <c r="J167" s="295" t="s">
        <v>308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312</v>
      </c>
      <c r="D169" s="278"/>
      <c r="E169" s="278"/>
      <c r="F169" s="301" t="s">
        <v>309</v>
      </c>
      <c r="G169" s="278"/>
      <c r="H169" s="278" t="s">
        <v>349</v>
      </c>
      <c r="I169" s="278" t="s">
        <v>311</v>
      </c>
      <c r="J169" s="278">
        <v>120</v>
      </c>
      <c r="K169" s="326"/>
    </row>
    <row r="170" s="1" customFormat="1" ht="15" customHeight="1">
      <c r="B170" s="303"/>
      <c r="C170" s="278" t="s">
        <v>358</v>
      </c>
      <c r="D170" s="278"/>
      <c r="E170" s="278"/>
      <c r="F170" s="301" t="s">
        <v>309</v>
      </c>
      <c r="G170" s="278"/>
      <c r="H170" s="278" t="s">
        <v>359</v>
      </c>
      <c r="I170" s="278" t="s">
        <v>311</v>
      </c>
      <c r="J170" s="278" t="s">
        <v>360</v>
      </c>
      <c r="K170" s="326"/>
    </row>
    <row r="171" s="1" customFormat="1" ht="15" customHeight="1">
      <c r="B171" s="303"/>
      <c r="C171" s="278" t="s">
        <v>257</v>
      </c>
      <c r="D171" s="278"/>
      <c r="E171" s="278"/>
      <c r="F171" s="301" t="s">
        <v>309</v>
      </c>
      <c r="G171" s="278"/>
      <c r="H171" s="278" t="s">
        <v>376</v>
      </c>
      <c r="I171" s="278" t="s">
        <v>311</v>
      </c>
      <c r="J171" s="278" t="s">
        <v>360</v>
      </c>
      <c r="K171" s="326"/>
    </row>
    <row r="172" s="1" customFormat="1" ht="15" customHeight="1">
      <c r="B172" s="303"/>
      <c r="C172" s="278" t="s">
        <v>314</v>
      </c>
      <c r="D172" s="278"/>
      <c r="E172" s="278"/>
      <c r="F172" s="301" t="s">
        <v>315</v>
      </c>
      <c r="G172" s="278"/>
      <c r="H172" s="278" t="s">
        <v>376</v>
      </c>
      <c r="I172" s="278" t="s">
        <v>311</v>
      </c>
      <c r="J172" s="278">
        <v>50</v>
      </c>
      <c r="K172" s="326"/>
    </row>
    <row r="173" s="1" customFormat="1" ht="15" customHeight="1">
      <c r="B173" s="303"/>
      <c r="C173" s="278" t="s">
        <v>317</v>
      </c>
      <c r="D173" s="278"/>
      <c r="E173" s="278"/>
      <c r="F173" s="301" t="s">
        <v>309</v>
      </c>
      <c r="G173" s="278"/>
      <c r="H173" s="278" t="s">
        <v>376</v>
      </c>
      <c r="I173" s="278" t="s">
        <v>319</v>
      </c>
      <c r="J173" s="278"/>
      <c r="K173" s="326"/>
    </row>
    <row r="174" s="1" customFormat="1" ht="15" customHeight="1">
      <c r="B174" s="303"/>
      <c r="C174" s="278" t="s">
        <v>328</v>
      </c>
      <c r="D174" s="278"/>
      <c r="E174" s="278"/>
      <c r="F174" s="301" t="s">
        <v>315</v>
      </c>
      <c r="G174" s="278"/>
      <c r="H174" s="278" t="s">
        <v>376</v>
      </c>
      <c r="I174" s="278" t="s">
        <v>311</v>
      </c>
      <c r="J174" s="278">
        <v>50</v>
      </c>
      <c r="K174" s="326"/>
    </row>
    <row r="175" s="1" customFormat="1" ht="15" customHeight="1">
      <c r="B175" s="303"/>
      <c r="C175" s="278" t="s">
        <v>336</v>
      </c>
      <c r="D175" s="278"/>
      <c r="E175" s="278"/>
      <c r="F175" s="301" t="s">
        <v>315</v>
      </c>
      <c r="G175" s="278"/>
      <c r="H175" s="278" t="s">
        <v>376</v>
      </c>
      <c r="I175" s="278" t="s">
        <v>311</v>
      </c>
      <c r="J175" s="278">
        <v>50</v>
      </c>
      <c r="K175" s="326"/>
    </row>
    <row r="176" s="1" customFormat="1" ht="15" customHeight="1">
      <c r="B176" s="303"/>
      <c r="C176" s="278" t="s">
        <v>334</v>
      </c>
      <c r="D176" s="278"/>
      <c r="E176" s="278"/>
      <c r="F176" s="301" t="s">
        <v>315</v>
      </c>
      <c r="G176" s="278"/>
      <c r="H176" s="278" t="s">
        <v>376</v>
      </c>
      <c r="I176" s="278" t="s">
        <v>311</v>
      </c>
      <c r="J176" s="278">
        <v>50</v>
      </c>
      <c r="K176" s="326"/>
    </row>
    <row r="177" s="1" customFormat="1" ht="15" customHeight="1">
      <c r="B177" s="303"/>
      <c r="C177" s="278" t="s">
        <v>100</v>
      </c>
      <c r="D177" s="278"/>
      <c r="E177" s="278"/>
      <c r="F177" s="301" t="s">
        <v>309</v>
      </c>
      <c r="G177" s="278"/>
      <c r="H177" s="278" t="s">
        <v>377</v>
      </c>
      <c r="I177" s="278" t="s">
        <v>378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309</v>
      </c>
      <c r="G178" s="278"/>
      <c r="H178" s="278" t="s">
        <v>379</v>
      </c>
      <c r="I178" s="278" t="s">
        <v>380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309</v>
      </c>
      <c r="G179" s="278"/>
      <c r="H179" s="278" t="s">
        <v>381</v>
      </c>
      <c r="I179" s="278" t="s">
        <v>311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309</v>
      </c>
      <c r="G180" s="278"/>
      <c r="H180" s="278" t="s">
        <v>382</v>
      </c>
      <c r="I180" s="278" t="s">
        <v>311</v>
      </c>
      <c r="J180" s="278">
        <v>255</v>
      </c>
      <c r="K180" s="326"/>
    </row>
    <row r="181" s="1" customFormat="1" ht="15" customHeight="1">
      <c r="B181" s="303"/>
      <c r="C181" s="278" t="s">
        <v>101</v>
      </c>
      <c r="D181" s="278"/>
      <c r="E181" s="278"/>
      <c r="F181" s="301" t="s">
        <v>309</v>
      </c>
      <c r="G181" s="278"/>
      <c r="H181" s="278" t="s">
        <v>273</v>
      </c>
      <c r="I181" s="278" t="s">
        <v>311</v>
      </c>
      <c r="J181" s="278">
        <v>10</v>
      </c>
      <c r="K181" s="326"/>
    </row>
    <row r="182" s="1" customFormat="1" ht="15" customHeight="1">
      <c r="B182" s="303"/>
      <c r="C182" s="278" t="s">
        <v>102</v>
      </c>
      <c r="D182" s="278"/>
      <c r="E182" s="278"/>
      <c r="F182" s="301" t="s">
        <v>309</v>
      </c>
      <c r="G182" s="278"/>
      <c r="H182" s="278" t="s">
        <v>383</v>
      </c>
      <c r="I182" s="278" t="s">
        <v>344</v>
      </c>
      <c r="J182" s="278"/>
      <c r="K182" s="326"/>
    </row>
    <row r="183" s="1" customFormat="1" ht="15" customHeight="1">
      <c r="B183" s="303"/>
      <c r="C183" s="278" t="s">
        <v>384</v>
      </c>
      <c r="D183" s="278"/>
      <c r="E183" s="278"/>
      <c r="F183" s="301" t="s">
        <v>309</v>
      </c>
      <c r="G183" s="278"/>
      <c r="H183" s="278" t="s">
        <v>385</v>
      </c>
      <c r="I183" s="278" t="s">
        <v>344</v>
      </c>
      <c r="J183" s="278"/>
      <c r="K183" s="326"/>
    </row>
    <row r="184" s="1" customFormat="1" ht="15" customHeight="1">
      <c r="B184" s="303"/>
      <c r="C184" s="278" t="s">
        <v>373</v>
      </c>
      <c r="D184" s="278"/>
      <c r="E184" s="278"/>
      <c r="F184" s="301" t="s">
        <v>309</v>
      </c>
      <c r="G184" s="278"/>
      <c r="H184" s="278" t="s">
        <v>386</v>
      </c>
      <c r="I184" s="278" t="s">
        <v>344</v>
      </c>
      <c r="J184" s="278"/>
      <c r="K184" s="326"/>
    </row>
    <row r="185" s="1" customFormat="1" ht="15" customHeight="1">
      <c r="B185" s="303"/>
      <c r="C185" s="278" t="s">
        <v>104</v>
      </c>
      <c r="D185" s="278"/>
      <c r="E185" s="278"/>
      <c r="F185" s="301" t="s">
        <v>315</v>
      </c>
      <c r="G185" s="278"/>
      <c r="H185" s="278" t="s">
        <v>387</v>
      </c>
      <c r="I185" s="278" t="s">
        <v>311</v>
      </c>
      <c r="J185" s="278">
        <v>50</v>
      </c>
      <c r="K185" s="326"/>
    </row>
    <row r="186" s="1" customFormat="1" ht="15" customHeight="1">
      <c r="B186" s="303"/>
      <c r="C186" s="278" t="s">
        <v>388</v>
      </c>
      <c r="D186" s="278"/>
      <c r="E186" s="278"/>
      <c r="F186" s="301" t="s">
        <v>315</v>
      </c>
      <c r="G186" s="278"/>
      <c r="H186" s="278" t="s">
        <v>389</v>
      </c>
      <c r="I186" s="278" t="s">
        <v>390</v>
      </c>
      <c r="J186" s="278"/>
      <c r="K186" s="326"/>
    </row>
    <row r="187" s="1" customFormat="1" ht="15" customHeight="1">
      <c r="B187" s="303"/>
      <c r="C187" s="278" t="s">
        <v>391</v>
      </c>
      <c r="D187" s="278"/>
      <c r="E187" s="278"/>
      <c r="F187" s="301" t="s">
        <v>315</v>
      </c>
      <c r="G187" s="278"/>
      <c r="H187" s="278" t="s">
        <v>392</v>
      </c>
      <c r="I187" s="278" t="s">
        <v>390</v>
      </c>
      <c r="J187" s="278"/>
      <c r="K187" s="326"/>
    </row>
    <row r="188" s="1" customFormat="1" ht="15" customHeight="1">
      <c r="B188" s="303"/>
      <c r="C188" s="278" t="s">
        <v>393</v>
      </c>
      <c r="D188" s="278"/>
      <c r="E188" s="278"/>
      <c r="F188" s="301" t="s">
        <v>315</v>
      </c>
      <c r="G188" s="278"/>
      <c r="H188" s="278" t="s">
        <v>394</v>
      </c>
      <c r="I188" s="278" t="s">
        <v>390</v>
      </c>
      <c r="J188" s="278"/>
      <c r="K188" s="326"/>
    </row>
    <row r="189" s="1" customFormat="1" ht="15" customHeight="1">
      <c r="B189" s="303"/>
      <c r="C189" s="339" t="s">
        <v>395</v>
      </c>
      <c r="D189" s="278"/>
      <c r="E189" s="278"/>
      <c r="F189" s="301" t="s">
        <v>315</v>
      </c>
      <c r="G189" s="278"/>
      <c r="H189" s="278" t="s">
        <v>396</v>
      </c>
      <c r="I189" s="278" t="s">
        <v>397</v>
      </c>
      <c r="J189" s="340" t="s">
        <v>398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309</v>
      </c>
      <c r="G190" s="278"/>
      <c r="H190" s="275" t="s">
        <v>399</v>
      </c>
      <c r="I190" s="278" t="s">
        <v>400</v>
      </c>
      <c r="J190" s="278"/>
      <c r="K190" s="326"/>
    </row>
    <row r="191" s="1" customFormat="1" ht="15" customHeight="1">
      <c r="B191" s="303"/>
      <c r="C191" s="339" t="s">
        <v>401</v>
      </c>
      <c r="D191" s="278"/>
      <c r="E191" s="278"/>
      <c r="F191" s="301" t="s">
        <v>309</v>
      </c>
      <c r="G191" s="278"/>
      <c r="H191" s="278" t="s">
        <v>402</v>
      </c>
      <c r="I191" s="278" t="s">
        <v>344</v>
      </c>
      <c r="J191" s="278"/>
      <c r="K191" s="326"/>
    </row>
    <row r="192" s="1" customFormat="1" ht="15" customHeight="1">
      <c r="B192" s="303"/>
      <c r="C192" s="339" t="s">
        <v>403</v>
      </c>
      <c r="D192" s="278"/>
      <c r="E192" s="278"/>
      <c r="F192" s="301" t="s">
        <v>309</v>
      </c>
      <c r="G192" s="278"/>
      <c r="H192" s="278" t="s">
        <v>404</v>
      </c>
      <c r="I192" s="278" t="s">
        <v>344</v>
      </c>
      <c r="J192" s="278"/>
      <c r="K192" s="326"/>
    </row>
    <row r="193" s="1" customFormat="1" ht="15" customHeight="1">
      <c r="B193" s="303"/>
      <c r="C193" s="339" t="s">
        <v>405</v>
      </c>
      <c r="D193" s="278"/>
      <c r="E193" s="278"/>
      <c r="F193" s="301" t="s">
        <v>315</v>
      </c>
      <c r="G193" s="278"/>
      <c r="H193" s="278" t="s">
        <v>406</v>
      </c>
      <c r="I193" s="278" t="s">
        <v>344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407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408</v>
      </c>
      <c r="D200" s="342"/>
      <c r="E200" s="342"/>
      <c r="F200" s="342" t="s">
        <v>409</v>
      </c>
      <c r="G200" s="343"/>
      <c r="H200" s="342" t="s">
        <v>410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400</v>
      </c>
      <c r="D202" s="278"/>
      <c r="E202" s="278"/>
      <c r="F202" s="301" t="s">
        <v>43</v>
      </c>
      <c r="G202" s="278"/>
      <c r="H202" s="278" t="s">
        <v>411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412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413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414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415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356</v>
      </c>
      <c r="D208" s="278"/>
      <c r="E208" s="278"/>
      <c r="F208" s="301" t="s">
        <v>76</v>
      </c>
      <c r="G208" s="278"/>
      <c r="H208" s="278" t="s">
        <v>416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251</v>
      </c>
      <c r="G209" s="278"/>
      <c r="H209" s="278" t="s">
        <v>252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249</v>
      </c>
      <c r="G210" s="278"/>
      <c r="H210" s="278" t="s">
        <v>417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253</v>
      </c>
      <c r="G211" s="339"/>
      <c r="H211" s="330" t="s">
        <v>254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255</v>
      </c>
      <c r="G212" s="339"/>
      <c r="H212" s="330" t="s">
        <v>233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380</v>
      </c>
      <c r="D214" s="278"/>
      <c r="E214" s="278"/>
      <c r="F214" s="301">
        <v>1</v>
      </c>
      <c r="G214" s="339"/>
      <c r="H214" s="330" t="s">
        <v>418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419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420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421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VERONIKA\Admin</dc:creator>
  <cp:lastModifiedBy>VERONIKA\Admin</cp:lastModifiedBy>
  <dcterms:created xsi:type="dcterms:W3CDTF">2023-07-31T08:18:53Z</dcterms:created>
  <dcterms:modified xsi:type="dcterms:W3CDTF">2023-07-31T08:19:04Z</dcterms:modified>
</cp:coreProperties>
</file>