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2 Kanalizační př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SO-02 Kanalizační př...'!$C$90:$K$303</definedName>
    <definedName name="_xlnm.Print_Area" localSheetId="3">'02 - SO-02 Kanalizační př...'!$C$4:$J$39,'02 - SO-02 Kanalizační př...'!$C$45:$J$72,'02 - SO-02 Kanalizační př...'!$C$78:$K$303</definedName>
    <definedName name="_xlnm.Print_Titles" localSheetId="3">'02 - SO-02 Kanalizační př...'!$90:$90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00"/>
  <c r="BH300"/>
  <c r="BG300"/>
  <c r="BF300"/>
  <c r="T300"/>
  <c r="T299"/>
  <c r="T298"/>
  <c r="R300"/>
  <c r="R299"/>
  <c r="R298"/>
  <c r="P300"/>
  <c r="P299"/>
  <c r="P298"/>
  <c r="BI294"/>
  <c r="BH294"/>
  <c r="BG294"/>
  <c r="BF294"/>
  <c r="T294"/>
  <c r="T293"/>
  <c r="R294"/>
  <c r="R293"/>
  <c r="P294"/>
  <c r="P293"/>
  <c r="BI288"/>
  <c r="BH288"/>
  <c r="BG288"/>
  <c r="BF288"/>
  <c r="T288"/>
  <c r="T287"/>
  <c r="T286"/>
  <c r="R288"/>
  <c r="R287"/>
  <c r="R286"/>
  <c r="P288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99"/>
  <c r="BH199"/>
  <c r="BG199"/>
  <c r="BF199"/>
  <c r="T199"/>
  <c r="T198"/>
  <c r="R199"/>
  <c r="R198"/>
  <c r="P199"/>
  <c r="P198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69"/>
  <c r="BH169"/>
  <c r="BG169"/>
  <c r="BF169"/>
  <c r="T169"/>
  <c r="R169"/>
  <c r="P169"/>
  <c r="BI153"/>
  <c r="BH153"/>
  <c r="BG153"/>
  <c r="BF153"/>
  <c r="T153"/>
  <c r="R153"/>
  <c r="P153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BK86"/>
  <c r="J86"/>
  <c i="4" r="BK129"/>
  <c r="BK185"/>
  <c r="BK236"/>
  <c r="J129"/>
  <c r="J193"/>
  <c i="2" r="J89"/>
  <c i="4" r="J271"/>
  <c r="BK271"/>
  <c r="J180"/>
  <c r="J229"/>
  <c r="BK109"/>
  <c r="J118"/>
  <c i="3" r="J86"/>
  <c i="4" r="BK208"/>
  <c r="BK229"/>
  <c r="J99"/>
  <c r="BK94"/>
  <c i="2" r="J92"/>
  <c r="BK94"/>
  <c i="4" r="J199"/>
  <c r="BK241"/>
  <c r="J140"/>
  <c r="J208"/>
  <c r="BK280"/>
  <c r="BK146"/>
  <c i="2" r="BK98"/>
  <c i="4" r="J268"/>
  <c r="J283"/>
  <c r="BK222"/>
  <c r="BK283"/>
  <c r="BK169"/>
  <c r="BK234"/>
  <c i="2" r="J94"/>
  <c i="3" r="BK86"/>
  <c i="4" r="J135"/>
  <c r="BK247"/>
  <c r="J146"/>
  <c r="BK220"/>
  <c r="J300"/>
  <c r="BK199"/>
  <c i="2" r="BK89"/>
  <c i="4" r="J294"/>
  <c r="BK99"/>
  <c r="BK190"/>
  <c r="BK251"/>
  <c r="J153"/>
  <c r="J251"/>
  <c i="2" r="BK84"/>
  <c i="3" r="J91"/>
  <c i="4" r="J234"/>
  <c r="J264"/>
  <c r="BK193"/>
  <c r="J227"/>
  <c r="BK300"/>
  <c r="J94"/>
  <c i="2" r="J96"/>
  <c i="3" r="J96"/>
  <c i="4" r="J109"/>
  <c r="J236"/>
  <c r="BK118"/>
  <c r="J222"/>
  <c r="BK294"/>
  <c i="2" r="BK82"/>
  <c i="3" r="BK91"/>
  <c i="4" r="J104"/>
  <c r="J220"/>
  <c r="BK104"/>
  <c r="J177"/>
  <c r="J275"/>
  <c i="2" r="BK96"/>
  <c i="4" r="BK255"/>
  <c r="J123"/>
  <c r="J225"/>
  <c r="BK113"/>
  <c r="J190"/>
  <c r="J288"/>
  <c r="BK135"/>
  <c i="2" r="J84"/>
  <c i="4" r="BK275"/>
  <c r="BK288"/>
  <c r="BK177"/>
  <c r="J216"/>
  <c r="BK140"/>
  <c r="J241"/>
  <c i="2" r="J82"/>
  <c i="4" r="BK216"/>
  <c r="BK268"/>
  <c r="BK153"/>
  <c r="J185"/>
  <c r="BK261"/>
  <c r="BK123"/>
  <c i="2" r="J98"/>
  <c i="4" r="J231"/>
  <c r="BK231"/>
  <c r="J280"/>
  <c r="J213"/>
  <c r="J247"/>
  <c i="1" r="AS54"/>
  <c i="4" r="J261"/>
  <c r="J169"/>
  <c r="BK225"/>
  <c r="BK213"/>
  <c i="2" r="BK92"/>
  <c i="3" r="BK96"/>
  <c i="4" r="J113"/>
  <c r="BK227"/>
  <c r="BK264"/>
  <c r="BK180"/>
  <c r="J255"/>
  <c i="2" l="1" r="T81"/>
  <c r="T80"/>
  <c i="4" r="R93"/>
  <c r="BK207"/>
  <c r="J207"/>
  <c r="J63"/>
  <c r="T207"/>
  <c r="R246"/>
  <c r="R260"/>
  <c r="T279"/>
  <c i="2" r="R81"/>
  <c r="R80"/>
  <c i="4" r="BK93"/>
  <c r="J93"/>
  <c r="J61"/>
  <c r="R207"/>
  <c r="T246"/>
  <c r="P260"/>
  <c r="R279"/>
  <c i="2" r="BK81"/>
  <c r="J81"/>
  <c r="J60"/>
  <c i="4" r="T260"/>
  <c r="P279"/>
  <c i="2" r="P81"/>
  <c r="P80"/>
  <c i="1" r="AU55"/>
  <c i="4" r="P93"/>
  <c r="T93"/>
  <c r="T92"/>
  <c r="T91"/>
  <c r="P207"/>
  <c r="BK246"/>
  <c r="J246"/>
  <c r="J64"/>
  <c r="P246"/>
  <c r="BK260"/>
  <c r="J260"/>
  <c r="J65"/>
  <c r="BK279"/>
  <c r="J279"/>
  <c r="J66"/>
  <c i="3" r="BK85"/>
  <c r="J85"/>
  <c r="J61"/>
  <c r="BK90"/>
  <c r="J90"/>
  <c r="J62"/>
  <c i="4" r="BK299"/>
  <c r="BK298"/>
  <c r="J298"/>
  <c r="J70"/>
  <c r="BK198"/>
  <c r="J198"/>
  <c r="J62"/>
  <c r="BK293"/>
  <c r="J293"/>
  <c r="J69"/>
  <c r="BK287"/>
  <c r="J287"/>
  <c r="J68"/>
  <c i="3" r="BK95"/>
  <c r="J95"/>
  <c r="J63"/>
  <c i="4" r="J52"/>
  <c r="F88"/>
  <c r="BE99"/>
  <c r="BE104"/>
  <c r="BE109"/>
  <c r="BE169"/>
  <c r="BE216"/>
  <c r="BE222"/>
  <c r="BE229"/>
  <c r="BE247"/>
  <c r="BE264"/>
  <c r="BE268"/>
  <c r="BE283"/>
  <c r="BE294"/>
  <c r="BE300"/>
  <c r="E48"/>
  <c r="BE94"/>
  <c r="BE113"/>
  <c r="BE118"/>
  <c r="BE193"/>
  <c r="BE199"/>
  <c r="BE231"/>
  <c r="BE241"/>
  <c r="BE255"/>
  <c r="BE271"/>
  <c r="BE123"/>
  <c r="BE129"/>
  <c r="BE180"/>
  <c r="BE185"/>
  <c r="BE213"/>
  <c r="BE251"/>
  <c r="BE275"/>
  <c r="BE135"/>
  <c r="BE140"/>
  <c r="BE146"/>
  <c r="BE153"/>
  <c r="BE177"/>
  <c r="BE190"/>
  <c r="BE208"/>
  <c r="BE220"/>
  <c r="BE225"/>
  <c r="BE227"/>
  <c r="BE234"/>
  <c r="BE236"/>
  <c r="BE261"/>
  <c r="BE280"/>
  <c r="BE288"/>
  <c i="3" r="J52"/>
  <c r="E48"/>
  <c r="F55"/>
  <c r="BE91"/>
  <c r="BE86"/>
  <c r="BE96"/>
  <c i="2" r="BE82"/>
  <c r="BE84"/>
  <c r="BE98"/>
  <c r="E48"/>
  <c r="BE86"/>
  <c r="BE89"/>
  <c r="BE94"/>
  <c r="J52"/>
  <c r="F55"/>
  <c r="BE92"/>
  <c r="BE96"/>
  <c i="3" r="J34"/>
  <c i="1" r="AW56"/>
  <c i="3" r="F37"/>
  <c i="1" r="BD56"/>
  <c i="4" r="J34"/>
  <c i="1" r="AW57"/>
  <c i="4" r="F35"/>
  <c i="1" r="BB57"/>
  <c i="4" r="F36"/>
  <c i="1" r="BC57"/>
  <c i="2" r="F37"/>
  <c i="1" r="BD55"/>
  <c i="2" r="F35"/>
  <c i="1" r="BB55"/>
  <c i="2" r="F36"/>
  <c i="1" r="BC55"/>
  <c i="2" r="F34"/>
  <c i="1" r="BA55"/>
  <c i="3" r="F36"/>
  <c i="1" r="BC56"/>
  <c i="3" r="F35"/>
  <c i="1" r="BB56"/>
  <c i="4" r="F37"/>
  <c i="1" r="BD57"/>
  <c i="2" r="J34"/>
  <c i="1" r="AW55"/>
  <c i="4" r="F34"/>
  <c i="1" r="BA57"/>
  <c i="3" r="F34"/>
  <c i="1" r="BA56"/>
  <c i="4" l="1" r="P92"/>
  <c r="P91"/>
  <c i="1" r="AU57"/>
  <c i="4" r="R92"/>
  <c r="R91"/>
  <c i="3" r="BK84"/>
  <c r="J84"/>
  <c r="J60"/>
  <c i="4" r="BK92"/>
  <c r="J92"/>
  <c r="J60"/>
  <c r="J299"/>
  <c r="J71"/>
  <c r="BK286"/>
  <c r="J286"/>
  <c r="J67"/>
  <c i="2" r="BK80"/>
  <c r="J80"/>
  <c r="J59"/>
  <c r="F33"/>
  <c i="1" r="AZ55"/>
  <c i="2" r="J33"/>
  <c i="1" r="AV55"/>
  <c r="AT55"/>
  <c i="3" r="J33"/>
  <c i="1" r="AV56"/>
  <c r="AT56"/>
  <c r="BC54"/>
  <c r="W32"/>
  <c r="BD54"/>
  <c r="W33"/>
  <c r="BB54"/>
  <c r="W31"/>
  <c r="BA54"/>
  <c r="AW54"/>
  <c r="AK30"/>
  <c r="AU54"/>
  <c i="4" r="F33"/>
  <c i="1" r="AZ57"/>
  <c i="3" r="F33"/>
  <c i="1" r="AZ56"/>
  <c i="4" r="J33"/>
  <c i="1" r="AV57"/>
  <c r="AT57"/>
  <c i="4" l="1" r="BK91"/>
  <c r="J91"/>
  <c i="3" r="BK83"/>
  <c r="J83"/>
  <c r="J59"/>
  <c i="4" r="J30"/>
  <c i="1" r="AG57"/>
  <c i="2" r="J30"/>
  <c i="1" r="AG55"/>
  <c r="AZ54"/>
  <c r="W29"/>
  <c r="W30"/>
  <c r="AY54"/>
  <c r="AX54"/>
  <c i="4" l="1" r="J39"/>
  <c i="2" r="J39"/>
  <c i="4" r="J59"/>
  <c i="1" r="AN55"/>
  <c r="AN57"/>
  <c i="3" r="J30"/>
  <c i="1" r="AG56"/>
  <c r="AG54"/>
  <c r="AK26"/>
  <c r="AV54"/>
  <c r="AK29"/>
  <c r="AK35"/>
  <c i="3" l="1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<sst xmlns="http://schemas.openxmlformats.org/spreadsheetml/2006/main">
  <si>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</si>
  <si>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</si>
  <si>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</si>
  <si>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</si>
  <si>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</si>
  <si>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{da83015f-cb9f-4f13-8385-9f5e353a930a}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</si>
  <si>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</si>
  <si>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</si>
  <si>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</si>
  <si>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</si>
  <si>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</si>
  <si>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</si>
  <si>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</si>
  <si>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</si>
  <si>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</si>
  <si>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</si>
  <si>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</si>
  <si>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101 - Kabinety učitelů č.p. 626, SO-02 kanalizační přípojka</t>
  </si>
  <si>
    <t>KSO:</t>
  </si>
  <si>
    <t>827 21 11</t>
  </si>
  <si>
    <t>CC-CZ:</t>
  </si>
  <si>
    <t>22231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</si>
  <si>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</si>
  <si>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</si>
  <si>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</si>
  <si>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</si>
  <si>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</si>
  <si>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</si>
  <si>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</si>
  <si>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</si>
  <si>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</si>
  <si>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</si>
  <si>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</si>
  <si>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</si>
  <si>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</si>
  <si>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</si>
  <si>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</si>
  <si>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</si>
  <si>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</si>
  <si>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</si>
  <si>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</si>
  <si>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</si>
  <si>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</si>
  <si>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</si>
  <si>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</si>
  <si>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</si>
  <si>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</si>
  <si>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</si>
  <si>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</si>
  <si>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</si>
  <si>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</si>
  <si>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</si>
  <si>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</si>
  <si>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</si>
  <si>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</si>
  <si>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</si>
  <si>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</si>
  <si>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</si>
  <si>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</si>
  <si>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</si>
  <si>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</si>
  <si>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</si>
  <si>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</si>
  <si>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</si>
  <si>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</si>
  <si>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</si>
  <si>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</si>
  <si>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</si>
  <si>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</si>
  <si>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</si>
  <si>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</si>
  <si>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</si>
  <si>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</si>
  <si>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</si>
  <si>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</si>
  <si>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</si>
  <si>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</si>
  <si>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</si>
  <si>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</si>
  <si>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</si>
  <si>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</si>
  <si>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</si>
  <si>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</si>
  <si>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</si>
  <si>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</si>
  <si>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</si>
  <si>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</si>
  <si>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{e9c87c35-1667-4adc-b11d-d19a7d503bc2}</t>
  </si>
  <si>
    <t>801 59 11</t>
  </si>
  <si>
    <t>2</t>
  </si>
  <si>
    <t>01</t>
  </si>
  <si>
    <t>Vedlejší rozpočtové náklady</t>
  </si>
  <si>
    <t>{8d4ba1f9-620f-44f4-950a-c230ccf0775e}</t>
  </si>
  <si>
    <t>02</t>
  </si>
  <si>
    <t>SO-02 Kanalizační přípojka</t>
  </si>
  <si>
    <t>{062dea40-2e1d-4f47-8e0b-45ef9dee1b01}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</si>
  <si>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</si>
  <si>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</si>
  <si>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</si>
  <si>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</si>
  <si>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</si>
  <si>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</si>
  <si>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</si>
  <si>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</si>
  <si>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</si>
  <si>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</si>
  <si>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</si>
  <si>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</si>
  <si>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</si>
  <si>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</si>
  <si>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</si>
  <si>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</si>
  <si>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</si>
  <si>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</si>
  <si>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</si>
  <si>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</si>
  <si>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</si>
  <si>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</si>
  <si>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</si>
  <si>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</si>
  <si>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</si>
  <si>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</si>
  <si>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</si>
  <si>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</si>
  <si>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</si>
  <si>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</si>
  <si>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</si>
  <si>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</si>
  <si>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</si>
  <si>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</si>
  <si>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</si>
  <si>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</si>
  <si>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</si>
  <si>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</si>
  <si>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</si>
  <si>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</si>
  <si>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</si>
  <si>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</si>
  <si>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</si>
  <si>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</si>
  <si>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</si>
  <si>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</si>
  <si>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</si>
  <si>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</si>
  <si>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</si>
  <si>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</si>
  <si>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</si>
  <si>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</si>
  <si>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</si>
  <si>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</si>
  <si>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</si>
  <si>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</si>
  <si>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</si>
  <si>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</si>
  <si>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</si>
  <si>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</si>
  <si>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</si>
  <si>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</si>
  <si>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</si>
  <si>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</si>
  <si>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</si>
  <si>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</si>
  <si>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</si>
  <si>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</si>
  <si>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</si>
  <si>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</si>
  <si>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</si>
  <si>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</si>
  <si>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</si>
  <si>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</si>
  <si>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</si>
  <si>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</si>
  <si>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</si>
  <si>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</si>
  <si>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</si>
  <si>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</si>
  <si>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</si>
  <si>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</si>
  <si>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</si>
  <si>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</si>
  <si>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</si>
  <si>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</si>
  <si>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</si>
  <si>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</si>
  <si>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</si>
  <si>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</si>
  <si>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SO-02 Kanalizační přípojka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</si>
  <si>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</si>
  <si>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</si>
  <si>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</si>
  <si>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</si>
  <si>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</si>
  <si>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</si>
  <si>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</si>
  <si>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</si>
  <si>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</si>
  <si>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</si>
  <si>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</si>
  <si>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</si>
  <si>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</si>
  <si>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</si>
  <si>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</si>
  <si>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</si>
  <si>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</si>
  <si>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1455624409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</si>
  <si>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</si>
  <si>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</si>
  <si>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</si>
  <si>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"překop komunikace</t>
  </si>
  <si>
    <t>(6*0,9)</t>
  </si>
  <si>
    <t>113107341</t>
  </si>
  <si>
    <t>Odstranění podkladu živičného tl 50 mm strojně pl do 50 m2</t>
  </si>
  <si>
    <t>-1734316608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</si>
  <si>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</si>
  <si>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</si>
  <si>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121151103</t>
  </si>
  <si>
    <t>Sejmutí ornice plochy do 100 m2 tl vrstvy do 200 mm strojně</t>
  </si>
  <si>
    <t>-1865986016</t>
  </si>
  <si>
    <t>Sejmutí ornice strojně při souvislé ploše do 100 m2, tl. vrstvy do 200 mm</t>
  </si>
  <si>
    <t>https://podminky.urs.cz/item/CS_URS_2023_01/121151103</t>
  </si>
  <si>
    <t>"ornice</t>
  </si>
  <si>
    <t>(14,07+37,5-6)*1,2</t>
  </si>
  <si>
    <t>132251103</t>
  </si>
  <si>
    <t>Hloubení rýh nezapažených š do 800 mm v hornině třídy těžitelnosti I skupiny 3 objem do 100 m3 strojně</t>
  </si>
  <si>
    <t>m3</t>
  </si>
  <si>
    <t>-85038537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</si>
  <si>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</si>
  <si>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</si>
  <si>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((14,07+37,5)*0,9*(2,2+1,8)/2)</t>
  </si>
  <si>
    <t>133251101</t>
  </si>
  <si>
    <t>Hloubení šachet nezapažených v hornině třídy těžitelnosti I skupiny 3 objem do 20 m3</t>
  </si>
  <si>
    <t>1359218386</t>
  </si>
  <si>
    <t>Hloubení nezapažených šachet strojně v hornině třídy těžitelnosti I skupiny 3 do 20 m3</t>
  </si>
  <si>
    <t>https://podminky.urs.cz/item/CS_URS_2023_01/133251101</t>
  </si>
  <si>
    <t>"vodoměrná šachta</t>
  </si>
  <si>
    <t>(2,4*2,4*2)</t>
  </si>
  <si>
    <t>139001101</t>
  </si>
  <si>
    <t>Příplatek za ztížení vykopávky v blízkosti podzemního vedení</t>
  </si>
  <si>
    <t>-1873700176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</si>
  <si>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</si>
  <si>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</si>
  <si>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15%</t>
  </si>
  <si>
    <t>(11,52+92,826)*0,15</t>
  </si>
  <si>
    <t>151101101</t>
  </si>
  <si>
    <t>Zřízení příložného pažení a rozepření stěn rýh hl do 2 m</t>
  </si>
  <si>
    <t>117457890</t>
  </si>
  <si>
    <t>Zřízení pažení a rozepření stěn rýh pro podzemní vedení příložné pro jakoukoliv mezerovitost, hloubky do 2 m</t>
  </si>
  <si>
    <t>https://podminky.urs.cz/item/CS_URS_2023_01/151101101</t>
  </si>
  <si>
    <t>((14,07+37,5)*(2,2+1,8)/2)*2</t>
  </si>
  <si>
    <t>((2,4*4)*2)</t>
  </si>
  <si>
    <t>Součet</t>
  </si>
  <si>
    <t>151101111</t>
  </si>
  <si>
    <t>Odstranění příložného pažení a rozepření stěn rýh hl do 2 m</t>
  </si>
  <si>
    <t>1224558110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</si>
  <si>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</si>
  <si>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</si>
  <si>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9</t>
  </si>
  <si>
    <t>162351103</t>
  </si>
  <si>
    <t>Vodorovné přemístění přes 50 do 500 m výkopku/sypaniny z horniny třídy těžitelnosti I skupiny 1 až 3</t>
  </si>
  <si>
    <t>-510037223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</si>
  <si>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</si>
  <si>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</si>
  <si>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(14,07+37,5-6)*1,2*0,2</t>
  </si>
  <si>
    <t>10</t>
  </si>
  <si>
    <t>162651111</t>
  </si>
  <si>
    <t>Vodorovné přemístění přes 3 000 do 4000 m výkopku/sypaniny z horniny třídy těžitelnosti I skupiny 1 až 3</t>
  </si>
  <si>
    <t>-373678501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</si>
  <si>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</si>
  <si>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</si>
  <si>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115,283 "výkop</t>
  </si>
  <si>
    <t>-77,459 "zásyp</t>
  </si>
  <si>
    <t>11</t>
  </si>
  <si>
    <t>171201231</t>
  </si>
  <si>
    <t>Poplatek za uložení zeminy a kamení na recyklační skládce (skládkovné) kód odpadu 17 05 04</t>
  </si>
  <si>
    <t>t</t>
  </si>
  <si>
    <t>-1942620266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</si>
  <si>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</si>
  <si>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</si>
  <si>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37,824*1,8 'Přepočtené koeficientem množství</t>
  </si>
  <si>
    <t>12</t>
  </si>
  <si>
    <t>174151101</t>
  </si>
  <si>
    <t>Zásyp jam, šachet rýh nebo kolem objektů sypaninou se zhutněním</t>
  </si>
  <si>
    <t>-2079369454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</si>
  <si>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</si>
  <si>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</si>
  <si>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"výkopy</t>
  </si>
  <si>
    <t>(11,52+92,826+10,937)</t>
  </si>
  <si>
    <t>"obsyp</t>
  </si>
  <si>
    <t>-17,109</t>
  </si>
  <si>
    <t>"lože</t>
  </si>
  <si>
    <t>-5,505</t>
  </si>
  <si>
    <t>-10,937</t>
  </si>
  <si>
    <t>"komunikace</t>
  </si>
  <si>
    <t>-(6*0,35)</t>
  </si>
  <si>
    <t>"šachta</t>
  </si>
  <si>
    <t>-(3,14*(1,24/2)^2)*1,8</t>
  </si>
  <si>
    <t>13</t>
  </si>
  <si>
    <t>175151101</t>
  </si>
  <si>
    <t>Obsypání potrubí strojně sypaninou bez prohození, uloženou do 3 m</t>
  </si>
  <si>
    <t>258396339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</si>
  <si>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</si>
  <si>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</si>
  <si>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"pod revizní šachtu</t>
  </si>
  <si>
    <t>(2,4*2,4*0,15)</t>
  </si>
  <si>
    <t>"potrubí</t>
  </si>
  <si>
    <t>(14,07+37,5)*0,9*0,35</t>
  </si>
  <si>
    <t>14</t>
  </si>
  <si>
    <t>M</t>
  </si>
  <si>
    <t>58337308</t>
  </si>
  <si>
    <t>štěrkopísek frakce 0/2</t>
  </si>
  <si>
    <t>-1377733867</t>
  </si>
  <si>
    <t>17,109*2 'Přepočtené koeficientem množství</t>
  </si>
  <si>
    <t>181351003</t>
  </si>
  <si>
    <t>Rozprostření ornice tl vrstvy do 200 mm pl do 100 m2 v rovině nebo ve svahu do 1:5 strojně</t>
  </si>
  <si>
    <t>-1753299352</t>
  </si>
  <si>
    <t>Rozprostření a urovnání ornice v rovině nebo ve svahu sklonu do 1:5 strojně při souvislé ploše do 100 m2, tl. vrstvy do 200 mm</t>
  </si>
  <si>
    <t>https://podminky.urs.cz/item/CS_URS_2023_01/181351003</t>
  </si>
  <si>
    <t>16</t>
  </si>
  <si>
    <t>181411131</t>
  </si>
  <si>
    <t>Založení parkového trávníku výsevem pl do 1000 m2 v rovině a ve svahu do 1:5</t>
  </si>
  <si>
    <t>-1651064440</t>
  </si>
  <si>
    <t>Založení trávníku na půdě předem připravené plochy do 1000 m2 výsevem včetně utažení parkového v rovině nebo na svahu do 1:5</t>
  </si>
  <si>
    <t>https://podminky.urs.cz/item/CS_URS_2023_01/181411131</t>
  </si>
  <si>
    <t>"trasa v zeleni</t>
  </si>
  <si>
    <t>17</t>
  </si>
  <si>
    <t>00572410</t>
  </si>
  <si>
    <t>osivo směs travní parková</t>
  </si>
  <si>
    <t>kg</t>
  </si>
  <si>
    <t>-1408440554</t>
  </si>
  <si>
    <t>54,684*0,02 'Přepočtené koeficientem množství</t>
  </si>
  <si>
    <t>18</t>
  </si>
  <si>
    <t>181911101</t>
  </si>
  <si>
    <t>Úprava pláně v hornině třídy těžitelnosti I skupiny 1 až 2 bez zhutnění ručně</t>
  </si>
  <si>
    <t>-2011814146</t>
  </si>
  <si>
    <t>Úprava pláně vyrovnáním výškových rozdílů ručně v hornině třídy těžitelnosti I skupiny 1 a 2 bez zhutnění</t>
  </si>
  <si>
    <t>https://podminky.urs.cz/item/CS_URS_2023_01/181911101</t>
  </si>
  <si>
    <t>Vodorovné konstrukce</t>
  </si>
  <si>
    <t>19</t>
  </si>
  <si>
    <t>451573111</t>
  </si>
  <si>
    <t>Lože pod potrubí otevřený výkop ze štěrkopísku</t>
  </si>
  <si>
    <t>-84294161</t>
  </si>
  <si>
    <t>Lože pod potrubí, stoky a drobné objekty v otevřeném výkopu z písku a štěrkopísku do 63 mm</t>
  </si>
  <si>
    <t>https://podminky.urs.cz/item/CS_URS_2023_01/451573111</t>
  </si>
  <si>
    <t>(14,07+37,5)*0,9*0,1</t>
  </si>
  <si>
    <t>Trubní vedení</t>
  </si>
  <si>
    <t>20</t>
  </si>
  <si>
    <t>871313121</t>
  </si>
  <si>
    <t>Montáž kanalizačního potrubí z PVC těsněné gumovým kroužkem otevřený výkop sklon do 20 % DN 160</t>
  </si>
  <si>
    <t>m</t>
  </si>
  <si>
    <t>2112678048</t>
  </si>
  <si>
    <t>Montáž kanalizačního potrubí z plastů z tvrdého PVC těsněných gumovým kroužkem v otevřeném výkopu ve sklonu do 20 % DN 160</t>
  </si>
  <si>
    <t>https://podminky.urs.cz/item/CS_URS_2023_01/871313121</t>
  </si>
  <si>
    <t>(14,07+37,5)</t>
  </si>
  <si>
    <t>28611131</t>
  </si>
  <si>
    <t>trubka kanalizační PVC DN 160x1000mm SN4</t>
  </si>
  <si>
    <t>1222633970</t>
  </si>
  <si>
    <t>51,57*1,05 'Přepočtené koeficientem množství</t>
  </si>
  <si>
    <t>22</t>
  </si>
  <si>
    <t>877310310</t>
  </si>
  <si>
    <t>Montáž kolen na kanalizačním potrubí z PP trub hladkých plnostěnných DN 150</t>
  </si>
  <si>
    <t>kus</t>
  </si>
  <si>
    <t>-696281607</t>
  </si>
  <si>
    <t>Montáž tvarovek na kanalizačním plastovém potrubí z polypropylenu PP hladkého plnostěnného kolen DN 150</t>
  </si>
  <si>
    <t>https://podminky.urs.cz/item/CS_URS_2023_01/877310310</t>
  </si>
  <si>
    <t>23</t>
  </si>
  <si>
    <t>28617182</t>
  </si>
  <si>
    <t>koleno kanalizační PP SN16 45° DN 150</t>
  </si>
  <si>
    <t>2067843085</t>
  </si>
  <si>
    <t>24</t>
  </si>
  <si>
    <t>894411111</t>
  </si>
  <si>
    <t>Zřízení šachet kanalizačních z betonových dílců na potrubí DN do 200 dno beton tř. C 25/30</t>
  </si>
  <si>
    <t>-1411367908</t>
  </si>
  <si>
    <t>Zřízení šachet kanalizačních z betonových dílců výšky vstupu do 1,50 m s obložením dna betonem tř. C 25/30, na potrubí DN do 200</t>
  </si>
  <si>
    <t>https://podminky.urs.cz/item/CS_URS_2023_01/894411111</t>
  </si>
  <si>
    <t>25</t>
  </si>
  <si>
    <t>59224023</t>
  </si>
  <si>
    <t>dno betonové šachtové DN 200 betonový žlab i nástupnice 100x63,5x15cm</t>
  </si>
  <si>
    <t>1501110689</t>
  </si>
  <si>
    <t>26</t>
  </si>
  <si>
    <t>59224056</t>
  </si>
  <si>
    <t>kónus pro kanalizační šachty s kapsovým stupadlem 100/62,5x67x12cm</t>
  </si>
  <si>
    <t>-407220670</t>
  </si>
  <si>
    <t>27</t>
  </si>
  <si>
    <t>59224066</t>
  </si>
  <si>
    <t>skruž betonová DN 1000x250 PS, 100x25x12cm</t>
  </si>
  <si>
    <t>1962559474</t>
  </si>
  <si>
    <t>28</t>
  </si>
  <si>
    <t>899103112</t>
  </si>
  <si>
    <t>Osazení poklopů litinových nebo ocelových včetně rámů pro třídu zatížení B125, C250</t>
  </si>
  <si>
    <t>-31429037</t>
  </si>
  <si>
    <t>Osazení poklopů litinových a ocelových včetně rámů pro třídu zatížení B125, C250</t>
  </si>
  <si>
    <t>https://podminky.urs.cz/item/CS_URS_2023_01/899103112</t>
  </si>
  <si>
    <t>29</t>
  </si>
  <si>
    <t>28661933</t>
  </si>
  <si>
    <t>poklop šachtový litinový DN 600 pro třídu zatížení B125</t>
  </si>
  <si>
    <t>-736634442</t>
  </si>
  <si>
    <t>30</t>
  </si>
  <si>
    <t>899721111</t>
  </si>
  <si>
    <t>Signalizační vodič DN do 150 mm na potrubí</t>
  </si>
  <si>
    <t>-1702474713</t>
  </si>
  <si>
    <t>Signalizační vodič na potrubí DN do 150 mm</t>
  </si>
  <si>
    <t>https://podminky.urs.cz/item/CS_URS_2023_01/899721111</t>
  </si>
  <si>
    <t>31</t>
  </si>
  <si>
    <t>899722114</t>
  </si>
  <si>
    <t>Krytí potrubí z plastů výstražnou fólií z PVC 40 cm</t>
  </si>
  <si>
    <t>1653553077</t>
  </si>
  <si>
    <t>Krytí potrubí z plastů výstražnou fólií z PVC šířky 40 cm</t>
  </si>
  <si>
    <t>https://podminky.urs.cz/item/CS_URS_2023_01/899722114</t>
  </si>
  <si>
    <t>Ostatní konstrukce a práce, bourání</t>
  </si>
  <si>
    <t>32</t>
  </si>
  <si>
    <t>919732211</t>
  </si>
  <si>
    <t>Styčná spára napojení nového živičného povrchu na stávající za tepla š 15 mm hl 25 mm s prořezáním</t>
  </si>
  <si>
    <t>1849044604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</si>
  <si>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</si>
  <si>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</si>
  <si>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(6*2+0,9)</t>
  </si>
  <si>
    <t>33</t>
  </si>
  <si>
    <t>919735114</t>
  </si>
  <si>
    <t>Řezání stávajícího živičného krytu hl přes 150 do 200 mm</t>
  </si>
  <si>
    <t>-811183606</t>
  </si>
  <si>
    <t>Řezání stávajícího živičného krytu nebo podkladu hloubky přes 150 do 200 mm</t>
  </si>
  <si>
    <t>https://podminky.urs.cz/item/CS_URS_2023_01/919735114</t>
  </si>
  <si>
    <t>34</t>
  </si>
  <si>
    <t>977151124</t>
  </si>
  <si>
    <t>Jádrové vrty diamantovými korunkami do stavebních materiálů D přes 150 do 180 mm</t>
  </si>
  <si>
    <t>-260508249</t>
  </si>
  <si>
    <t>Jádrové vrty diamantovými korunkami do stavebních materiálů (železobetonu, betonu, cihel, obkladů, dlažeb, kamene) průměru přes 150 do 180 mm</t>
  </si>
  <si>
    <t>https://podminky.urs.cz/item/CS_URS_2023_01/977151124</t>
  </si>
  <si>
    <t>"prostup objektem</t>
  </si>
  <si>
    <t>0,6</t>
  </si>
  <si>
    <t>997</t>
  </si>
  <si>
    <t>Přesun sutě</t>
  </si>
  <si>
    <t>35</t>
  </si>
  <si>
    <t>997221571</t>
  </si>
  <si>
    <t>Vodorovná doprava vybouraných hmot do 1 km</t>
  </si>
  <si>
    <t>-778309212</t>
  </si>
  <si>
    <t>Vodorovná doprava vybouraných hmot bez naložení, ale se složením a s hrubým urovnáním na vzdálenost do 1 km</t>
  </si>
  <si>
    <t>https://podminky.urs.cz/item/CS_URS_2023_01/997221571</t>
  </si>
  <si>
    <t>36</t>
  </si>
  <si>
    <t>997221579</t>
  </si>
  <si>
    <t>Příplatek ZKD 1 km u vodorovné dopravy vybouraných hmot</t>
  </si>
  <si>
    <t>-426584251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</si>
  <si>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</si>
  <si>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</si>
  <si>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3,695*4 'Přepočtené koeficientem množství</t>
  </si>
  <si>
    <t>37</t>
  </si>
  <si>
    <t>997221612</t>
  </si>
  <si>
    <t>Nakládání vybouraných hmot na dopravní prostředky pro vodorovnou dopravu</t>
  </si>
  <si>
    <t>1940401289</t>
  </si>
  <si>
    <t>Nakládání na dopravní prostředky pro vodorovnou dopravu vybouraných hmot</t>
  </si>
  <si>
    <t>https://podminky.urs.cz/item/CS_URS_2023_01/997221612</t>
  </si>
  <si>
    <t>38</t>
  </si>
  <si>
    <t>997221873</t>
  </si>
  <si>
    <t>-1211490885</t>
  </si>
  <si>
    <t>https://podminky.urs.cz/item/CS_URS_2023_01/997221873</t>
  </si>
  <si>
    <t>3,132 "kamenivo</t>
  </si>
  <si>
    <t>39</t>
  </si>
  <si>
    <t>997221875</t>
  </si>
  <si>
    <t>Poplatek za uložení stavebního odpadu na recyklační skládce (skládkovné) asfaltového bez obsahu dehtu zatříděného do Katalogu odpadů pod kódem 17 03 02</t>
  </si>
  <si>
    <t>1132863604</t>
  </si>
  <si>
    <t>https://podminky.urs.cz/item/CS_URS_2023_01/997221875</t>
  </si>
  <si>
    <t>0,529 "asfalt</t>
  </si>
  <si>
    <t>998</t>
  </si>
  <si>
    <t>Přesun hmot</t>
  </si>
  <si>
    <t>40</t>
  </si>
  <si>
    <t>998276101</t>
  </si>
  <si>
    <t>Přesun hmot pro trubní vedení z trub z plastických hmot otevřený výkop</t>
  </si>
  <si>
    <t>668107702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</si>
  <si>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</si>
  <si>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</si>
  <si>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41</t>
  </si>
  <si>
    <t>998276124</t>
  </si>
  <si>
    <t>Příplatek k přesunu hmot pro trubní vedení z trub z plastických hmot za zvětšený přesun do 500 m</t>
  </si>
  <si>
    <t>-550459506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</si>
  <si>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</si>
  <si>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</si>
  <si>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</si>
  <si>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</si>
  <si>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721</t>
  </si>
  <si>
    <t>Zdravotechnika - vnitřní kanalizace</t>
  </si>
  <si>
    <t>42</t>
  </si>
  <si>
    <t>721290112</t>
  </si>
  <si>
    <t>Zkouška těsnosti potrubí kanalizace vodou DN 150/DN 200</t>
  </si>
  <si>
    <t>-1628653966</t>
  </si>
  <si>
    <t>Zkouška těsnosti kanalizace v objektech vodou DN 150 nebo DN 200</t>
  </si>
  <si>
    <t>https://podminky.urs.cz/item/CS_URS_2023_01/721290112</t>
  </si>
  <si>
    <t>HZS</t>
  </si>
  <si>
    <t>Hodinové zúčtovací sazby</t>
  </si>
  <si>
    <t>43</t>
  </si>
  <si>
    <t>HZS2491</t>
  </si>
  <si>
    <t>Hodinová zúčtovací sazba dělník zednických výpomocí</t>
  </si>
  <si>
    <t>hod</t>
  </si>
  <si>
    <t>-789873312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</si>
  <si>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</si>
  <si>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</si>
  <si>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</si>
  <si>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</si>
  <si>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</si>
  <si>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44</t>
  </si>
  <si>
    <t>072103011</t>
  </si>
  <si>
    <t>Zajištění DIO komunikace II. a III. třídy - jednoduché el. vedení</t>
  </si>
  <si>
    <t>-1996622571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</si>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</sst>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21151103" TargetMode="External" /><Relationship Id="rId4" Type="http://schemas.openxmlformats.org/officeDocument/2006/relationships/hyperlink" Target="https://podminky.urs.cz/item/CS_URS_2023_01/132251103" TargetMode="External" /><Relationship Id="rId5" Type="http://schemas.openxmlformats.org/officeDocument/2006/relationships/hyperlink" Target="https://podminky.urs.cz/item/CS_URS_2023_01/133251101" TargetMode="External" /><Relationship Id="rId6" Type="http://schemas.openxmlformats.org/officeDocument/2006/relationships/hyperlink" Target="https://podminky.urs.cz/item/CS_URS_2023_01/139001101" TargetMode="External" /><Relationship Id="rId7" Type="http://schemas.openxmlformats.org/officeDocument/2006/relationships/hyperlink" Target="https://podminky.urs.cz/item/CS_URS_2023_01/151101101" TargetMode="External" /><Relationship Id="rId8" Type="http://schemas.openxmlformats.org/officeDocument/2006/relationships/hyperlink" Target="https://podminky.urs.cz/item/CS_URS_2023_01/15110111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65111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4151101" TargetMode="External" /><Relationship Id="rId13" Type="http://schemas.openxmlformats.org/officeDocument/2006/relationships/hyperlink" Target="https://podminky.urs.cz/item/CS_URS_2023_01/175151101" TargetMode="External" /><Relationship Id="rId14" Type="http://schemas.openxmlformats.org/officeDocument/2006/relationships/hyperlink" Target="https://podminky.urs.cz/item/CS_URS_2023_01/181351003" TargetMode="External" /><Relationship Id="rId15" Type="http://schemas.openxmlformats.org/officeDocument/2006/relationships/hyperlink" Target="https://podminky.urs.cz/item/CS_URS_2023_01/181411131" TargetMode="External" /><Relationship Id="rId16" Type="http://schemas.openxmlformats.org/officeDocument/2006/relationships/hyperlink" Target="https://podminky.urs.cz/item/CS_URS_2023_01/181911101" TargetMode="External" /><Relationship Id="rId17" Type="http://schemas.openxmlformats.org/officeDocument/2006/relationships/hyperlink" Target="https://podminky.urs.cz/item/CS_URS_2023_01/451573111" TargetMode="External" /><Relationship Id="rId18" Type="http://schemas.openxmlformats.org/officeDocument/2006/relationships/hyperlink" Target="https://podminky.urs.cz/item/CS_URS_2023_01/871313121" TargetMode="External" /><Relationship Id="rId19" Type="http://schemas.openxmlformats.org/officeDocument/2006/relationships/hyperlink" Target="https://podminky.urs.cz/item/CS_URS_2023_01/877310310" TargetMode="External" /><Relationship Id="rId20" Type="http://schemas.openxmlformats.org/officeDocument/2006/relationships/hyperlink" Target="https://podminky.urs.cz/item/CS_URS_2023_01/894411111" TargetMode="External" /><Relationship Id="rId21" Type="http://schemas.openxmlformats.org/officeDocument/2006/relationships/hyperlink" Target="https://podminky.urs.cz/item/CS_URS_2023_01/899103112" TargetMode="External" /><Relationship Id="rId22" Type="http://schemas.openxmlformats.org/officeDocument/2006/relationships/hyperlink" Target="https://podminky.urs.cz/item/CS_URS_2023_01/899721111" TargetMode="External" /><Relationship Id="rId23" Type="http://schemas.openxmlformats.org/officeDocument/2006/relationships/hyperlink" Target="https://podminky.urs.cz/item/CS_URS_2023_01/899722114" TargetMode="External" /><Relationship Id="rId24" Type="http://schemas.openxmlformats.org/officeDocument/2006/relationships/hyperlink" Target="https://podminky.urs.cz/item/CS_URS_2023_01/919732211" TargetMode="External" /><Relationship Id="rId25" Type="http://schemas.openxmlformats.org/officeDocument/2006/relationships/hyperlink" Target="https://podminky.urs.cz/item/CS_URS_2023_01/919735114" TargetMode="External" /><Relationship Id="rId26" Type="http://schemas.openxmlformats.org/officeDocument/2006/relationships/hyperlink" Target="https://podminky.urs.cz/item/CS_URS_2023_01/977151124" TargetMode="External" /><Relationship Id="rId27" Type="http://schemas.openxmlformats.org/officeDocument/2006/relationships/hyperlink" Target="https://podminky.urs.cz/item/CS_URS_2023_01/997221571" TargetMode="External" /><Relationship Id="rId28" Type="http://schemas.openxmlformats.org/officeDocument/2006/relationships/hyperlink" Target="https://podminky.urs.cz/item/CS_URS_2023_01/997221579" TargetMode="External" /><Relationship Id="rId29" Type="http://schemas.openxmlformats.org/officeDocument/2006/relationships/hyperlink" Target="https://podminky.urs.cz/item/CS_URS_2023_01/997221612" TargetMode="External" /><Relationship Id="rId30" Type="http://schemas.openxmlformats.org/officeDocument/2006/relationships/hyperlink" Target="https://podminky.urs.cz/item/CS_URS_2023_01/997221873" TargetMode="External" /><Relationship Id="rId31" Type="http://schemas.openxmlformats.org/officeDocument/2006/relationships/hyperlink" Target="https://podminky.urs.cz/item/CS_URS_2023_01/997221875" TargetMode="External" /><Relationship Id="rId32" Type="http://schemas.openxmlformats.org/officeDocument/2006/relationships/hyperlink" Target="https://podminky.urs.cz/item/CS_URS_2023_01/998276101" TargetMode="External" /><Relationship Id="rId33" Type="http://schemas.openxmlformats.org/officeDocument/2006/relationships/hyperlink" Target="https://podminky.urs.cz/item/CS_URS_2023_01/998276124" TargetMode="External" /><Relationship Id="rId34" Type="http://schemas.openxmlformats.org/officeDocument/2006/relationships/hyperlink" Target="https://podminky.urs.cz/item/CS_URS_2023_01/721290112" TargetMode="External" /><Relationship Id="rId35" Type="http://schemas.openxmlformats.org/officeDocument/2006/relationships/hyperlink" Target="https://podminky.urs.cz/item/CS_URS_2023_01/HZS2491" TargetMode="External" /><Relationship Id="rId36" Type="http://schemas.openxmlformats.org/officeDocument/2006/relationships/hyperlink" Target="https://podminky.urs.cz/item/CS_URS_2023_01/072103011" TargetMode="External" /><Relationship Id="rId3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2021083B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101 - Kabinety učitelů č.p. 626, SO-02 kanalizační přípojka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SO-02 Kanalizační př...'!J30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SO-02 Kanalizační př...'!P91</f>
        <v>0</v>
      </c>
      <c r="AV57" s="127">
        <f>'02 - SO-02 Kanalizační př...'!J33</f>
        <v>0</v>
      </c>
      <c r="AW57" s="127">
        <f>'02 - SO-02 Kanalizační př...'!J34</f>
        <v>0</v>
      </c>
      <c r="AX57" s="127">
        <f>'02 - SO-02 Kanalizační př...'!J35</f>
        <v>0</v>
      </c>
      <c r="AY57" s="127">
        <f>'02 - SO-02 Kanalizační př...'!J36</f>
        <v>0</v>
      </c>
      <c r="AZ57" s="127">
        <f>'02 - SO-02 Kanalizační př...'!F33</f>
        <v>0</v>
      </c>
      <c r="BA57" s="127">
        <f>'02 - SO-02 Kanalizační př...'!F34</f>
        <v>0</v>
      </c>
      <c r="BB57" s="127">
        <f>'02 - SO-02 Kanalizační př...'!F35</f>
        <v>0</v>
      </c>
      <c r="BC57" s="127">
        <f>'02 - SO-02 Kanalizační př...'!F36</f>
        <v>0</v>
      </c>
      <c r="BD57" s="129">
        <f>'02 - SO-02 Kanalizační př...'!F37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+Jjp764hhZBl8m4i/fN/9WtsYIU7KrlaKZNscRn83RuTsgMg+kiFP/JdUCgvNBI0Ekpa6x43GjxjqUjyun8W0w==" hashValue="Hd9M8Mj59pjAXMb4jDUjB5mw0OcyC2Babp4AraSABSU9V5JOONoEvmQWWz4/EfYLmI0lgoFrzlJ7xyIUT6cSuQ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2 Kanalizační p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SO 101 - Kabinety učitelů č.p. 626, SO-02 kanalizační přípojka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eZbiXsAd2d0dbfMPm6vlNNHuAuv/C//gSp7KC3w5a1dVNFHEMPiCwJb/y23xvBXwz67WOHeqtTsGi5be6UvJVA==" hashValue="Cyd6ErvHCJ0Qrm8w4OwdqyJR35kOprKHjfQre54uP+sVS9RRAHm+W0/KurZNbgT33/2gnTUR7C2TRer+m7t4fQ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SO 101 - Kabinety učitelů č.p. 626, SO-02 kanalizační přípojka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YeSGBYrIVYwItT8EO056V0FmEacmBqiF8UjQaKyLBiy7JEbmIpRtnzWrRD2lV1kdfEAJgTwTjRELuIffzqUc8w==" hashValue="2//TkFOyfL4mn8iwwi6l1RD8ybE+XE86gY06jmcXG/wl5MNmadpKcsYt5XItO5JGVrrir96KHbCRaz796QC50Q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SO-02 kanalizační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ROUND((SUM(BE91:BE303)),  2)</f>
        <v>0</v>
      </c>
      <c r="G33" s="40"/>
      <c r="H33" s="40"/>
      <c r="I33" s="150">
        <v>0.20999999999999999</v>
      </c>
      <c r="J33" s="149">
        <f>ROUND(((SUM(BE91:BE303))*I33),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ROUND((SUM(BF91:BF303)),  2)</f>
        <v>0</v>
      </c>
      <c r="G34" s="40"/>
      <c r="H34" s="40"/>
      <c r="I34" s="150">
        <v>0.14999999999999999</v>
      </c>
      <c r="J34" s="149">
        <f>ROUND(((SUM(BF91:BF303))*I34),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ROUND((SUM(BG91:BG303)),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ROUND((SUM(BH91:BH303)),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ROUND((SUM(BI91:BI303)),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SO-02 kanalizační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SO-02 Kanalizační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J93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J198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J207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J246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J260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J279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7"/>
      <c r="C67" s="168"/>
      <c r="D67" s="169" t="s">
        <v>194</v>
      </c>
      <c r="E67" s="170"/>
      <c r="F67" s="170"/>
      <c r="G67" s="170"/>
      <c r="H67" s="170"/>
      <c r="I67" s="170"/>
      <c r="J67" s="171">
        <f>J286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21"/>
      <c r="C68" s="222"/>
      <c r="D68" s="223" t="s">
        <v>195</v>
      </c>
      <c r="E68" s="224"/>
      <c r="F68" s="224"/>
      <c r="G68" s="224"/>
      <c r="H68" s="224"/>
      <c r="I68" s="224"/>
      <c r="J68" s="225">
        <f>J287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7"/>
      <c r="C69" s="168"/>
      <c r="D69" s="169" t="s">
        <v>196</v>
      </c>
      <c r="E69" s="170"/>
      <c r="F69" s="170"/>
      <c r="G69" s="170"/>
      <c r="H69" s="170"/>
      <c r="I69" s="170"/>
      <c r="J69" s="171">
        <f>J293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7"/>
      <c r="C70" s="168"/>
      <c r="D70" s="169" t="s">
        <v>158</v>
      </c>
      <c r="E70" s="170"/>
      <c r="F70" s="170"/>
      <c r="G70" s="170"/>
      <c r="H70" s="170"/>
      <c r="I70" s="170"/>
      <c r="J70" s="171">
        <f>J298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1"/>
      <c r="C71" s="222"/>
      <c r="D71" s="223" t="s">
        <v>197</v>
      </c>
      <c r="E71" s="224"/>
      <c r="F71" s="224"/>
      <c r="G71" s="224"/>
      <c r="H71" s="224"/>
      <c r="I71" s="224"/>
      <c r="J71" s="225">
        <f>J299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104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SO 101 - Kabinety učitelů č.p. 626, SO-02 kanalizační přípojka</v>
      </c>
      <c r="F81" s="33"/>
      <c r="G81" s="33"/>
      <c r="H81" s="33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97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02 - SO-02 Kanalizační přípojka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F12</f>
        <v>Rokycany</v>
      </c>
      <c r="G85" s="42"/>
      <c r="H85" s="42"/>
      <c r="I85" s="33" t="s">
        <v>24</v>
      </c>
      <c r="J85" s="74" t="str">
        <f>IF(J12="","",J12)</f>
        <v>13. 11. 2021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E15</f>
        <v>ZČM v Plzni, p.o., Kopeckého sady 357/2, Plzeň</v>
      </c>
      <c r="G87" s="42"/>
      <c r="H87" s="42"/>
      <c r="I87" s="33" t="s">
        <v>37</v>
      </c>
      <c r="J87" s="38" t="str">
        <f>E21</f>
        <v>MPtechnik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35</v>
      </c>
      <c r="D88" s="42"/>
      <c r="E88" s="42"/>
      <c r="F88" s="28" t="str">
        <f>IF(E18="","",E18)</f>
        <v>Vyplň údaj</v>
      </c>
      <c r="G88" s="42"/>
      <c r="H88" s="42"/>
      <c r="I88" s="33" t="s">
        <v>40</v>
      </c>
      <c r="J88" s="38" t="str">
        <f>E24</f>
        <v>Jakub Vilingr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73"/>
      <c r="B90" s="174"/>
      <c r="C90" s="175" t="s">
        <v>105</v>
      </c>
      <c r="D90" s="176" t="s">
        <v>63</v>
      </c>
      <c r="E90" s="176" t="s">
        <v>59</v>
      </c>
      <c r="F90" s="176" t="s">
        <v>60</v>
      </c>
      <c r="G90" s="176" t="s">
        <v>106</v>
      </c>
      <c r="H90" s="176" t="s">
        <v>107</v>
      </c>
      <c r="I90" s="176" t="s">
        <v>108</v>
      </c>
      <c r="J90" s="176" t="s">
        <v>101</v>
      </c>
      <c r="K90" s="177" t="s">
        <v>109</v>
      </c>
      <c r="L90" s="178"/>
      <c r="M90" s="94" t="s">
        <v>32</v>
      </c>
      <c r="N90" s="95" t="s">
        <v>48</v>
      </c>
      <c r="O90" s="95" t="s">
        <v>110</v>
      </c>
      <c r="P90" s="95" t="s">
        <v>111</v>
      </c>
      <c r="Q90" s="95" t="s">
        <v>112</v>
      </c>
      <c r="R90" s="95" t="s">
        <v>113</v>
      </c>
      <c r="S90" s="95" t="s">
        <v>114</v>
      </c>
      <c r="T90" s="96" t="s">
        <v>115</v>
      </c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</row>
    <row r="91" s="2" customFormat="1" ht="22.8" customHeight="1">
      <c r="A91" s="40"/>
      <c r="B91" s="41"/>
      <c r="C91" s="101" t="s">
        <v>116</v>
      </c>
      <c r="D91" s="42"/>
      <c r="E91" s="42"/>
      <c r="F91" s="42"/>
      <c r="G91" s="42"/>
      <c r="H91" s="42"/>
      <c r="I91" s="42"/>
      <c r="J91" s="179">
        <f>BK91</f>
        <v>0</v>
      </c>
      <c r="K91" s="42"/>
      <c r="L91" s="46"/>
      <c r="M91" s="97"/>
      <c r="N91" s="180"/>
      <c r="O91" s="98"/>
      <c r="P91" s="181">
        <f>P92+P286+P293+P298</f>
        <v>0</v>
      </c>
      <c r="Q91" s="98"/>
      <c r="R91" s="181">
        <f>R92+R286+R293+R298</f>
        <v>49.405193060000002</v>
      </c>
      <c r="S91" s="98"/>
      <c r="T91" s="182">
        <f>T92+T286+T293+T298</f>
        <v>3.6947999999999999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77</v>
      </c>
      <c r="AU91" s="18" t="s">
        <v>102</v>
      </c>
      <c r="BK91" s="183">
        <f>BK92+BK286+BK293+BK298</f>
        <v>0</v>
      </c>
    </row>
    <row r="92" s="11" customFormat="1" ht="25.92" customHeight="1">
      <c r="A92" s="11"/>
      <c r="B92" s="184"/>
      <c r="C92" s="185"/>
      <c r="D92" s="186" t="s">
        <v>77</v>
      </c>
      <c r="E92" s="187" t="s">
        <v>198</v>
      </c>
      <c r="F92" s="187" t="s">
        <v>199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P93+P198+P207+P246+P260+P279</f>
        <v>0</v>
      </c>
      <c r="Q92" s="192"/>
      <c r="R92" s="193">
        <f>R93+R198+R207+R246+R260+R279</f>
        <v>49.405193060000002</v>
      </c>
      <c r="S92" s="192"/>
      <c r="T92" s="194">
        <f>T93+T198+T207+T246+T260+T279</f>
        <v>3.6947999999999999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5" t="s">
        <v>86</v>
      </c>
      <c r="AT92" s="196" t="s">
        <v>77</v>
      </c>
      <c r="AU92" s="196" t="s">
        <v>78</v>
      </c>
      <c r="AY92" s="195" t="s">
        <v>120</v>
      </c>
      <c r="BK92" s="197">
        <f>BK93+BK198+BK207+BK246+BK260+BK279</f>
        <v>0</v>
      </c>
    </row>
    <row r="93" s="11" customFormat="1" ht="22.8" customHeight="1">
      <c r="A93" s="11"/>
      <c r="B93" s="184"/>
      <c r="C93" s="185"/>
      <c r="D93" s="186" t="s">
        <v>77</v>
      </c>
      <c r="E93" s="227" t="s">
        <v>86</v>
      </c>
      <c r="F93" s="227" t="s">
        <v>200</v>
      </c>
      <c r="G93" s="185"/>
      <c r="H93" s="185"/>
      <c r="I93" s="188"/>
      <c r="J93" s="228">
        <f>BK93</f>
        <v>0</v>
      </c>
      <c r="K93" s="185"/>
      <c r="L93" s="190"/>
      <c r="M93" s="191"/>
      <c r="N93" s="192"/>
      <c r="O93" s="192"/>
      <c r="P93" s="193">
        <f>SUM(P94:P197)</f>
        <v>0</v>
      </c>
      <c r="Q93" s="192"/>
      <c r="R93" s="193">
        <f>SUM(R94:R197)</f>
        <v>34.408497200000006</v>
      </c>
      <c r="S93" s="192"/>
      <c r="T93" s="194">
        <f>SUM(T94:T197)</f>
        <v>3.6612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5" t="s">
        <v>86</v>
      </c>
      <c r="AT93" s="196" t="s">
        <v>77</v>
      </c>
      <c r="AU93" s="196" t="s">
        <v>86</v>
      </c>
      <c r="AY93" s="195" t="s">
        <v>120</v>
      </c>
      <c r="BK93" s="197">
        <f>SUM(BK94:BK197)</f>
        <v>0</v>
      </c>
    </row>
    <row r="94" s="2" customFormat="1" ht="24.15" customHeight="1">
      <c r="A94" s="40"/>
      <c r="B94" s="41"/>
      <c r="C94" s="198" t="s">
        <v>86</v>
      </c>
      <c r="D94" s="198" t="s">
        <v>121</v>
      </c>
      <c r="E94" s="199" t="s">
        <v>201</v>
      </c>
      <c r="F94" s="200" t="s">
        <v>202</v>
      </c>
      <c r="G94" s="201" t="s">
        <v>203</v>
      </c>
      <c r="H94" s="202">
        <v>5.4000000000000004</v>
      </c>
      <c r="I94" s="203"/>
      <c r="J94" s="204">
        <f>ROUND(I94*H94,2)</f>
        <v>0</v>
      </c>
      <c r="K94" s="200" t="s">
        <v>167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0.57999999999999996</v>
      </c>
      <c r="T94" s="208">
        <f>S94*H94</f>
        <v>3.1320000000000001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119</v>
      </c>
      <c r="AT94" s="209" t="s">
        <v>121</v>
      </c>
      <c r="AU94" s="209" t="s">
        <v>89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119</v>
      </c>
      <c r="BM94" s="209" t="s">
        <v>204</v>
      </c>
    </row>
    <row r="95" s="2" customFormat="1">
      <c r="A95" s="40"/>
      <c r="B95" s="41"/>
      <c r="C95" s="42"/>
      <c r="D95" s="211" t="s">
        <v>126</v>
      </c>
      <c r="E95" s="42"/>
      <c r="F95" s="212" t="s">
        <v>205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89</v>
      </c>
    </row>
    <row r="96" s="2" customFormat="1">
      <c r="A96" s="40"/>
      <c r="B96" s="41"/>
      <c r="C96" s="42"/>
      <c r="D96" s="229" t="s">
        <v>170</v>
      </c>
      <c r="E96" s="42"/>
      <c r="F96" s="230" t="s">
        <v>206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170</v>
      </c>
      <c r="AU96" s="18" t="s">
        <v>89</v>
      </c>
    </row>
    <row r="97" s="13" customFormat="1">
      <c r="A97" s="13"/>
      <c r="B97" s="231"/>
      <c r="C97" s="232"/>
      <c r="D97" s="211" t="s">
        <v>207</v>
      </c>
      <c r="E97" s="233" t="s">
        <v>32</v>
      </c>
      <c r="F97" s="234" t="s">
        <v>208</v>
      </c>
      <c r="G97" s="232"/>
      <c r="H97" s="233" t="s">
        <v>32</v>
      </c>
      <c r="I97" s="235"/>
      <c r="J97" s="232"/>
      <c r="K97" s="232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207</v>
      </c>
      <c r="AU97" s="240" t="s">
        <v>89</v>
      </c>
      <c r="AV97" s="13" t="s">
        <v>86</v>
      </c>
      <c r="AW97" s="13" t="s">
        <v>39</v>
      </c>
      <c r="AX97" s="13" t="s">
        <v>78</v>
      </c>
      <c r="AY97" s="240" t="s">
        <v>120</v>
      </c>
    </row>
    <row r="98" s="14" customFormat="1">
      <c r="A98" s="14"/>
      <c r="B98" s="241"/>
      <c r="C98" s="242"/>
      <c r="D98" s="211" t="s">
        <v>207</v>
      </c>
      <c r="E98" s="243" t="s">
        <v>32</v>
      </c>
      <c r="F98" s="244" t="s">
        <v>209</v>
      </c>
      <c r="G98" s="242"/>
      <c r="H98" s="245">
        <v>5.4000000000000004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207</v>
      </c>
      <c r="AU98" s="251" t="s">
        <v>89</v>
      </c>
      <c r="AV98" s="14" t="s">
        <v>89</v>
      </c>
      <c r="AW98" s="14" t="s">
        <v>39</v>
      </c>
      <c r="AX98" s="14" t="s">
        <v>86</v>
      </c>
      <c r="AY98" s="251" t="s">
        <v>120</v>
      </c>
    </row>
    <row r="99" s="2" customFormat="1" ht="24.15" customHeight="1">
      <c r="A99" s="40"/>
      <c r="B99" s="41"/>
      <c r="C99" s="198" t="s">
        <v>89</v>
      </c>
      <c r="D99" s="198" t="s">
        <v>121</v>
      </c>
      <c r="E99" s="199" t="s">
        <v>210</v>
      </c>
      <c r="F99" s="200" t="s">
        <v>211</v>
      </c>
      <c r="G99" s="201" t="s">
        <v>203</v>
      </c>
      <c r="H99" s="202">
        <v>5.4000000000000004</v>
      </c>
      <c r="I99" s="203"/>
      <c r="J99" s="204">
        <f>ROUND(I99*H99,2)</f>
        <v>0</v>
      </c>
      <c r="K99" s="200" t="s">
        <v>167</v>
      </c>
      <c r="L99" s="46"/>
      <c r="M99" s="205" t="s">
        <v>32</v>
      </c>
      <c r="N99" s="206" t="s">
        <v>49</v>
      </c>
      <c r="O99" s="86"/>
      <c r="P99" s="207">
        <f>O99*H99</f>
        <v>0</v>
      </c>
      <c r="Q99" s="207">
        <v>0</v>
      </c>
      <c r="R99" s="207">
        <f>Q99*H99</f>
        <v>0</v>
      </c>
      <c r="S99" s="207">
        <v>0.098000000000000004</v>
      </c>
      <c r="T99" s="208">
        <f>S99*H99</f>
        <v>0.5292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09" t="s">
        <v>119</v>
      </c>
      <c r="AT99" s="209" t="s">
        <v>121</v>
      </c>
      <c r="AU99" s="209" t="s">
        <v>89</v>
      </c>
      <c r="AY99" s="18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86</v>
      </c>
      <c r="BK99" s="210">
        <f>ROUND(I99*H99,2)</f>
        <v>0</v>
      </c>
      <c r="BL99" s="18" t="s">
        <v>119</v>
      </c>
      <c r="BM99" s="209" t="s">
        <v>212</v>
      </c>
    </row>
    <row r="100" s="2" customFormat="1">
      <c r="A100" s="40"/>
      <c r="B100" s="41"/>
      <c r="C100" s="42"/>
      <c r="D100" s="211" t="s">
        <v>126</v>
      </c>
      <c r="E100" s="42"/>
      <c r="F100" s="212" t="s">
        <v>213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126</v>
      </c>
      <c r="AU100" s="18" t="s">
        <v>89</v>
      </c>
    </row>
    <row r="101" s="2" customFormat="1">
      <c r="A101" s="40"/>
      <c r="B101" s="41"/>
      <c r="C101" s="42"/>
      <c r="D101" s="229" t="s">
        <v>170</v>
      </c>
      <c r="E101" s="42"/>
      <c r="F101" s="230" t="s">
        <v>214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170</v>
      </c>
      <c r="AU101" s="18" t="s">
        <v>89</v>
      </c>
    </row>
    <row r="102" s="13" customFormat="1">
      <c r="A102" s="13"/>
      <c r="B102" s="231"/>
      <c r="C102" s="232"/>
      <c r="D102" s="211" t="s">
        <v>207</v>
      </c>
      <c r="E102" s="233" t="s">
        <v>32</v>
      </c>
      <c r="F102" s="234" t="s">
        <v>208</v>
      </c>
      <c r="G102" s="232"/>
      <c r="H102" s="233" t="s">
        <v>32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207</v>
      </c>
      <c r="AU102" s="240" t="s">
        <v>89</v>
      </c>
      <c r="AV102" s="13" t="s">
        <v>86</v>
      </c>
      <c r="AW102" s="13" t="s">
        <v>39</v>
      </c>
      <c r="AX102" s="13" t="s">
        <v>78</v>
      </c>
      <c r="AY102" s="240" t="s">
        <v>120</v>
      </c>
    </row>
    <row r="103" s="14" customFormat="1">
      <c r="A103" s="14"/>
      <c r="B103" s="241"/>
      <c r="C103" s="242"/>
      <c r="D103" s="211" t="s">
        <v>207</v>
      </c>
      <c r="E103" s="243" t="s">
        <v>32</v>
      </c>
      <c r="F103" s="244" t="s">
        <v>209</v>
      </c>
      <c r="G103" s="242"/>
      <c r="H103" s="245">
        <v>5.4000000000000004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207</v>
      </c>
      <c r="AU103" s="251" t="s">
        <v>89</v>
      </c>
      <c r="AV103" s="14" t="s">
        <v>89</v>
      </c>
      <c r="AW103" s="14" t="s">
        <v>39</v>
      </c>
      <c r="AX103" s="14" t="s">
        <v>86</v>
      </c>
      <c r="AY103" s="251" t="s">
        <v>120</v>
      </c>
    </row>
    <row r="104" s="2" customFormat="1" ht="24.15" customHeight="1">
      <c r="A104" s="40"/>
      <c r="B104" s="41"/>
      <c r="C104" s="198" t="s">
        <v>130</v>
      </c>
      <c r="D104" s="198" t="s">
        <v>121</v>
      </c>
      <c r="E104" s="199" t="s">
        <v>215</v>
      </c>
      <c r="F104" s="200" t="s">
        <v>216</v>
      </c>
      <c r="G104" s="201" t="s">
        <v>203</v>
      </c>
      <c r="H104" s="202">
        <v>54.683999999999998</v>
      </c>
      <c r="I104" s="203"/>
      <c r="J104" s="204">
        <f>ROUND(I104*H104,2)</f>
        <v>0</v>
      </c>
      <c r="K104" s="200" t="s">
        <v>167</v>
      </c>
      <c r="L104" s="46"/>
      <c r="M104" s="205" t="s">
        <v>32</v>
      </c>
      <c r="N104" s="206" t="s">
        <v>49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119</v>
      </c>
      <c r="AT104" s="209" t="s">
        <v>121</v>
      </c>
      <c r="AU104" s="209" t="s">
        <v>89</v>
      </c>
      <c r="AY104" s="18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86</v>
      </c>
      <c r="BK104" s="210">
        <f>ROUND(I104*H104,2)</f>
        <v>0</v>
      </c>
      <c r="BL104" s="18" t="s">
        <v>119</v>
      </c>
      <c r="BM104" s="209" t="s">
        <v>217</v>
      </c>
    </row>
    <row r="105" s="2" customFormat="1">
      <c r="A105" s="40"/>
      <c r="B105" s="41"/>
      <c r="C105" s="42"/>
      <c r="D105" s="211" t="s">
        <v>126</v>
      </c>
      <c r="E105" s="42"/>
      <c r="F105" s="212" t="s">
        <v>218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126</v>
      </c>
      <c r="AU105" s="18" t="s">
        <v>89</v>
      </c>
    </row>
    <row r="106" s="2" customFormat="1">
      <c r="A106" s="40"/>
      <c r="B106" s="41"/>
      <c r="C106" s="42"/>
      <c r="D106" s="229" t="s">
        <v>170</v>
      </c>
      <c r="E106" s="42"/>
      <c r="F106" s="230" t="s">
        <v>219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170</v>
      </c>
      <c r="AU106" s="18" t="s">
        <v>89</v>
      </c>
    </row>
    <row r="107" s="13" customFormat="1">
      <c r="A107" s="13"/>
      <c r="B107" s="231"/>
      <c r="C107" s="232"/>
      <c r="D107" s="211" t="s">
        <v>207</v>
      </c>
      <c r="E107" s="233" t="s">
        <v>32</v>
      </c>
      <c r="F107" s="234" t="s">
        <v>220</v>
      </c>
      <c r="G107" s="232"/>
      <c r="H107" s="233" t="s">
        <v>32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207</v>
      </c>
      <c r="AU107" s="240" t="s">
        <v>89</v>
      </c>
      <c r="AV107" s="13" t="s">
        <v>86</v>
      </c>
      <c r="AW107" s="13" t="s">
        <v>39</v>
      </c>
      <c r="AX107" s="13" t="s">
        <v>78</v>
      </c>
      <c r="AY107" s="240" t="s">
        <v>120</v>
      </c>
    </row>
    <row r="108" s="14" customFormat="1">
      <c r="A108" s="14"/>
      <c r="B108" s="241"/>
      <c r="C108" s="242"/>
      <c r="D108" s="211" t="s">
        <v>207</v>
      </c>
      <c r="E108" s="243" t="s">
        <v>32</v>
      </c>
      <c r="F108" s="244" t="s">
        <v>221</v>
      </c>
      <c r="G108" s="242"/>
      <c r="H108" s="245">
        <v>54.683999999999998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207</v>
      </c>
      <c r="AU108" s="251" t="s">
        <v>89</v>
      </c>
      <c r="AV108" s="14" t="s">
        <v>89</v>
      </c>
      <c r="AW108" s="14" t="s">
        <v>39</v>
      </c>
      <c r="AX108" s="14" t="s">
        <v>86</v>
      </c>
      <c r="AY108" s="251" t="s">
        <v>120</v>
      </c>
    </row>
    <row r="109" s="2" customFormat="1" ht="33" customHeight="1">
      <c r="A109" s="40"/>
      <c r="B109" s="41"/>
      <c r="C109" s="198" t="s">
        <v>119</v>
      </c>
      <c r="D109" s="198" t="s">
        <v>121</v>
      </c>
      <c r="E109" s="199" t="s">
        <v>222</v>
      </c>
      <c r="F109" s="200" t="s">
        <v>223</v>
      </c>
      <c r="G109" s="201" t="s">
        <v>224</v>
      </c>
      <c r="H109" s="202">
        <v>92.825999999999993</v>
      </c>
      <c r="I109" s="203"/>
      <c r="J109" s="204">
        <f>ROUND(I109*H109,2)</f>
        <v>0</v>
      </c>
      <c r="K109" s="200" t="s">
        <v>167</v>
      </c>
      <c r="L109" s="46"/>
      <c r="M109" s="205" t="s">
        <v>32</v>
      </c>
      <c r="N109" s="206" t="s">
        <v>49</v>
      </c>
      <c r="O109" s="86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09" t="s">
        <v>119</v>
      </c>
      <c r="AT109" s="209" t="s">
        <v>121</v>
      </c>
      <c r="AU109" s="209" t="s">
        <v>89</v>
      </c>
      <c r="AY109" s="18" t="s">
        <v>120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8" t="s">
        <v>86</v>
      </c>
      <c r="BK109" s="210">
        <f>ROUND(I109*H109,2)</f>
        <v>0</v>
      </c>
      <c r="BL109" s="18" t="s">
        <v>119</v>
      </c>
      <c r="BM109" s="209" t="s">
        <v>225</v>
      </c>
    </row>
    <row r="110" s="2" customFormat="1">
      <c r="A110" s="40"/>
      <c r="B110" s="41"/>
      <c r="C110" s="42"/>
      <c r="D110" s="211" t="s">
        <v>126</v>
      </c>
      <c r="E110" s="42"/>
      <c r="F110" s="212" t="s">
        <v>226</v>
      </c>
      <c r="G110" s="42"/>
      <c r="H110" s="42"/>
      <c r="I110" s="213"/>
      <c r="J110" s="42"/>
      <c r="K110" s="42"/>
      <c r="L110" s="46"/>
      <c r="M110" s="214"/>
      <c r="N110" s="21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126</v>
      </c>
      <c r="AU110" s="18" t="s">
        <v>89</v>
      </c>
    </row>
    <row r="111" s="2" customFormat="1">
      <c r="A111" s="40"/>
      <c r="B111" s="41"/>
      <c r="C111" s="42"/>
      <c r="D111" s="229" t="s">
        <v>170</v>
      </c>
      <c r="E111" s="42"/>
      <c r="F111" s="230" t="s">
        <v>227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170</v>
      </c>
      <c r="AU111" s="18" t="s">
        <v>89</v>
      </c>
    </row>
    <row r="112" s="14" customFormat="1">
      <c r="A112" s="14"/>
      <c r="B112" s="241"/>
      <c r="C112" s="242"/>
      <c r="D112" s="211" t="s">
        <v>207</v>
      </c>
      <c r="E112" s="243" t="s">
        <v>32</v>
      </c>
      <c r="F112" s="244" t="s">
        <v>228</v>
      </c>
      <c r="G112" s="242"/>
      <c r="H112" s="245">
        <v>92.825999999999993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207</v>
      </c>
      <c r="AU112" s="251" t="s">
        <v>89</v>
      </c>
      <c r="AV112" s="14" t="s">
        <v>89</v>
      </c>
      <c r="AW112" s="14" t="s">
        <v>39</v>
      </c>
      <c r="AX112" s="14" t="s">
        <v>86</v>
      </c>
      <c r="AY112" s="251" t="s">
        <v>120</v>
      </c>
    </row>
    <row r="113" s="2" customFormat="1" ht="24.15" customHeight="1">
      <c r="A113" s="40"/>
      <c r="B113" s="41"/>
      <c r="C113" s="198" t="s">
        <v>140</v>
      </c>
      <c r="D113" s="198" t="s">
        <v>121</v>
      </c>
      <c r="E113" s="199" t="s">
        <v>229</v>
      </c>
      <c r="F113" s="200" t="s">
        <v>230</v>
      </c>
      <c r="G113" s="201" t="s">
        <v>224</v>
      </c>
      <c r="H113" s="202">
        <v>11.52</v>
      </c>
      <c r="I113" s="203"/>
      <c r="J113" s="204">
        <f>ROUND(I113*H113,2)</f>
        <v>0</v>
      </c>
      <c r="K113" s="200" t="s">
        <v>167</v>
      </c>
      <c r="L113" s="46"/>
      <c r="M113" s="205" t="s">
        <v>32</v>
      </c>
      <c r="N113" s="206" t="s">
        <v>49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119</v>
      </c>
      <c r="AT113" s="209" t="s">
        <v>121</v>
      </c>
      <c r="AU113" s="209" t="s">
        <v>89</v>
      </c>
      <c r="AY113" s="18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86</v>
      </c>
      <c r="BK113" s="210">
        <f>ROUND(I113*H113,2)</f>
        <v>0</v>
      </c>
      <c r="BL113" s="18" t="s">
        <v>119</v>
      </c>
      <c r="BM113" s="209" t="s">
        <v>231</v>
      </c>
    </row>
    <row r="114" s="2" customFormat="1">
      <c r="A114" s="40"/>
      <c r="B114" s="41"/>
      <c r="C114" s="42"/>
      <c r="D114" s="211" t="s">
        <v>126</v>
      </c>
      <c r="E114" s="42"/>
      <c r="F114" s="212" t="s">
        <v>232</v>
      </c>
      <c r="G114" s="42"/>
      <c r="H114" s="42"/>
      <c r="I114" s="213"/>
      <c r="J114" s="42"/>
      <c r="K114" s="42"/>
      <c r="L114" s="46"/>
      <c r="M114" s="214"/>
      <c r="N114" s="21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126</v>
      </c>
      <c r="AU114" s="18" t="s">
        <v>89</v>
      </c>
    </row>
    <row r="115" s="2" customFormat="1">
      <c r="A115" s="40"/>
      <c r="B115" s="41"/>
      <c r="C115" s="42"/>
      <c r="D115" s="229" t="s">
        <v>170</v>
      </c>
      <c r="E115" s="42"/>
      <c r="F115" s="230" t="s">
        <v>233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170</v>
      </c>
      <c r="AU115" s="18" t="s">
        <v>89</v>
      </c>
    </row>
    <row r="116" s="13" customFormat="1">
      <c r="A116" s="13"/>
      <c r="B116" s="231"/>
      <c r="C116" s="232"/>
      <c r="D116" s="211" t="s">
        <v>207</v>
      </c>
      <c r="E116" s="233" t="s">
        <v>32</v>
      </c>
      <c r="F116" s="234" t="s">
        <v>234</v>
      </c>
      <c r="G116" s="232"/>
      <c r="H116" s="233" t="s">
        <v>32</v>
      </c>
      <c r="I116" s="235"/>
      <c r="J116" s="232"/>
      <c r="K116" s="232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207</v>
      </c>
      <c r="AU116" s="240" t="s">
        <v>89</v>
      </c>
      <c r="AV116" s="13" t="s">
        <v>86</v>
      </c>
      <c r="AW116" s="13" t="s">
        <v>39</v>
      </c>
      <c r="AX116" s="13" t="s">
        <v>78</v>
      </c>
      <c r="AY116" s="240" t="s">
        <v>120</v>
      </c>
    </row>
    <row r="117" s="14" customFormat="1">
      <c r="A117" s="14"/>
      <c r="B117" s="241"/>
      <c r="C117" s="242"/>
      <c r="D117" s="211" t="s">
        <v>207</v>
      </c>
      <c r="E117" s="243" t="s">
        <v>32</v>
      </c>
      <c r="F117" s="244" t="s">
        <v>235</v>
      </c>
      <c r="G117" s="242"/>
      <c r="H117" s="245">
        <v>11.52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207</v>
      </c>
      <c r="AU117" s="251" t="s">
        <v>89</v>
      </c>
      <c r="AV117" s="14" t="s">
        <v>89</v>
      </c>
      <c r="AW117" s="14" t="s">
        <v>39</v>
      </c>
      <c r="AX117" s="14" t="s">
        <v>86</v>
      </c>
      <c r="AY117" s="251" t="s">
        <v>120</v>
      </c>
    </row>
    <row r="118" s="2" customFormat="1" ht="24.15" customHeight="1">
      <c r="A118" s="40"/>
      <c r="B118" s="41"/>
      <c r="C118" s="198" t="s">
        <v>145</v>
      </c>
      <c r="D118" s="198" t="s">
        <v>121</v>
      </c>
      <c r="E118" s="199" t="s">
        <v>236</v>
      </c>
      <c r="F118" s="200" t="s">
        <v>237</v>
      </c>
      <c r="G118" s="201" t="s">
        <v>224</v>
      </c>
      <c r="H118" s="202">
        <v>15.651999999999999</v>
      </c>
      <c r="I118" s="203"/>
      <c r="J118" s="204">
        <f>ROUND(I118*H118,2)</f>
        <v>0</v>
      </c>
      <c r="K118" s="200" t="s">
        <v>167</v>
      </c>
      <c r="L118" s="46"/>
      <c r="M118" s="205" t="s">
        <v>32</v>
      </c>
      <c r="N118" s="206" t="s">
        <v>49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119</v>
      </c>
      <c r="AT118" s="209" t="s">
        <v>121</v>
      </c>
      <c r="AU118" s="209" t="s">
        <v>89</v>
      </c>
      <c r="AY118" s="18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86</v>
      </c>
      <c r="BK118" s="210">
        <f>ROUND(I118*H118,2)</f>
        <v>0</v>
      </c>
      <c r="BL118" s="18" t="s">
        <v>119</v>
      </c>
      <c r="BM118" s="209" t="s">
        <v>238</v>
      </c>
    </row>
    <row r="119" s="2" customFormat="1">
      <c r="A119" s="40"/>
      <c r="B119" s="41"/>
      <c r="C119" s="42"/>
      <c r="D119" s="211" t="s">
        <v>126</v>
      </c>
      <c r="E119" s="42"/>
      <c r="F119" s="212" t="s">
        <v>239</v>
      </c>
      <c r="G119" s="42"/>
      <c r="H119" s="42"/>
      <c r="I119" s="213"/>
      <c r="J119" s="42"/>
      <c r="K119" s="42"/>
      <c r="L119" s="46"/>
      <c r="M119" s="214"/>
      <c r="N119" s="21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126</v>
      </c>
      <c r="AU119" s="18" t="s">
        <v>89</v>
      </c>
    </row>
    <row r="120" s="2" customFormat="1">
      <c r="A120" s="40"/>
      <c r="B120" s="41"/>
      <c r="C120" s="42"/>
      <c r="D120" s="229" t="s">
        <v>170</v>
      </c>
      <c r="E120" s="42"/>
      <c r="F120" s="230" t="s">
        <v>240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170</v>
      </c>
      <c r="AU120" s="18" t="s">
        <v>89</v>
      </c>
    </row>
    <row r="121" s="13" customFormat="1">
      <c r="A121" s="13"/>
      <c r="B121" s="231"/>
      <c r="C121" s="232"/>
      <c r="D121" s="211" t="s">
        <v>207</v>
      </c>
      <c r="E121" s="233" t="s">
        <v>32</v>
      </c>
      <c r="F121" s="234" t="s">
        <v>241</v>
      </c>
      <c r="G121" s="232"/>
      <c r="H121" s="233" t="s">
        <v>32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89</v>
      </c>
      <c r="AV121" s="13" t="s">
        <v>86</v>
      </c>
      <c r="AW121" s="13" t="s">
        <v>39</v>
      </c>
      <c r="AX121" s="13" t="s">
        <v>78</v>
      </c>
      <c r="AY121" s="240" t="s">
        <v>120</v>
      </c>
    </row>
    <row r="122" s="14" customFormat="1">
      <c r="A122" s="14"/>
      <c r="B122" s="241"/>
      <c r="C122" s="242"/>
      <c r="D122" s="211" t="s">
        <v>207</v>
      </c>
      <c r="E122" s="243" t="s">
        <v>32</v>
      </c>
      <c r="F122" s="244" t="s">
        <v>242</v>
      </c>
      <c r="G122" s="242"/>
      <c r="H122" s="245">
        <v>15.651999999999999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207</v>
      </c>
      <c r="AU122" s="251" t="s">
        <v>89</v>
      </c>
      <c r="AV122" s="14" t="s">
        <v>89</v>
      </c>
      <c r="AW122" s="14" t="s">
        <v>39</v>
      </c>
      <c r="AX122" s="14" t="s">
        <v>86</v>
      </c>
      <c r="AY122" s="251" t="s">
        <v>120</v>
      </c>
    </row>
    <row r="123" s="2" customFormat="1" ht="21.75" customHeight="1">
      <c r="A123" s="40"/>
      <c r="B123" s="41"/>
      <c r="C123" s="198" t="s">
        <v>149</v>
      </c>
      <c r="D123" s="198" t="s">
        <v>121</v>
      </c>
      <c r="E123" s="199" t="s">
        <v>243</v>
      </c>
      <c r="F123" s="200" t="s">
        <v>244</v>
      </c>
      <c r="G123" s="201" t="s">
        <v>203</v>
      </c>
      <c r="H123" s="202">
        <v>225.47999999999999</v>
      </c>
      <c r="I123" s="203"/>
      <c r="J123" s="204">
        <f>ROUND(I123*H123,2)</f>
        <v>0</v>
      </c>
      <c r="K123" s="200" t="s">
        <v>167</v>
      </c>
      <c r="L123" s="46"/>
      <c r="M123" s="205" t="s">
        <v>32</v>
      </c>
      <c r="N123" s="206" t="s">
        <v>49</v>
      </c>
      <c r="O123" s="86"/>
      <c r="P123" s="207">
        <f>O123*H123</f>
        <v>0</v>
      </c>
      <c r="Q123" s="207">
        <v>0.00084000000000000003</v>
      </c>
      <c r="R123" s="207">
        <f>Q123*H123</f>
        <v>0.18940319999999999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119</v>
      </c>
      <c r="AT123" s="209" t="s">
        <v>121</v>
      </c>
      <c r="AU123" s="209" t="s">
        <v>89</v>
      </c>
      <c r="AY123" s="18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86</v>
      </c>
      <c r="BK123" s="210">
        <f>ROUND(I123*H123,2)</f>
        <v>0</v>
      </c>
      <c r="BL123" s="18" t="s">
        <v>119</v>
      </c>
      <c r="BM123" s="209" t="s">
        <v>245</v>
      </c>
    </row>
    <row r="124" s="2" customFormat="1">
      <c r="A124" s="40"/>
      <c r="B124" s="41"/>
      <c r="C124" s="42"/>
      <c r="D124" s="211" t="s">
        <v>126</v>
      </c>
      <c r="E124" s="42"/>
      <c r="F124" s="212" t="s">
        <v>246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126</v>
      </c>
      <c r="AU124" s="18" t="s">
        <v>89</v>
      </c>
    </row>
    <row r="125" s="2" customFormat="1">
      <c r="A125" s="40"/>
      <c r="B125" s="41"/>
      <c r="C125" s="42"/>
      <c r="D125" s="229" t="s">
        <v>170</v>
      </c>
      <c r="E125" s="42"/>
      <c r="F125" s="230" t="s">
        <v>247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170</v>
      </c>
      <c r="AU125" s="18" t="s">
        <v>89</v>
      </c>
    </row>
    <row r="126" s="14" customFormat="1">
      <c r="A126" s="14"/>
      <c r="B126" s="241"/>
      <c r="C126" s="242"/>
      <c r="D126" s="211" t="s">
        <v>207</v>
      </c>
      <c r="E126" s="243" t="s">
        <v>32</v>
      </c>
      <c r="F126" s="244" t="s">
        <v>248</v>
      </c>
      <c r="G126" s="242"/>
      <c r="H126" s="245">
        <v>206.28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207</v>
      </c>
      <c r="AU126" s="251" t="s">
        <v>89</v>
      </c>
      <c r="AV126" s="14" t="s">
        <v>89</v>
      </c>
      <c r="AW126" s="14" t="s">
        <v>39</v>
      </c>
      <c r="AX126" s="14" t="s">
        <v>78</v>
      </c>
      <c r="AY126" s="251" t="s">
        <v>120</v>
      </c>
    </row>
    <row r="127" s="14" customFormat="1">
      <c r="A127" s="14"/>
      <c r="B127" s="241"/>
      <c r="C127" s="242"/>
      <c r="D127" s="211" t="s">
        <v>207</v>
      </c>
      <c r="E127" s="243" t="s">
        <v>32</v>
      </c>
      <c r="F127" s="244" t="s">
        <v>249</v>
      </c>
      <c r="G127" s="242"/>
      <c r="H127" s="245">
        <v>19.199999999999999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207</v>
      </c>
      <c r="AU127" s="251" t="s">
        <v>89</v>
      </c>
      <c r="AV127" s="14" t="s">
        <v>89</v>
      </c>
      <c r="AW127" s="14" t="s">
        <v>39</v>
      </c>
      <c r="AX127" s="14" t="s">
        <v>78</v>
      </c>
      <c r="AY127" s="251" t="s">
        <v>120</v>
      </c>
    </row>
    <row r="128" s="15" customFormat="1">
      <c r="A128" s="15"/>
      <c r="B128" s="252"/>
      <c r="C128" s="253"/>
      <c r="D128" s="211" t="s">
        <v>207</v>
      </c>
      <c r="E128" s="254" t="s">
        <v>32</v>
      </c>
      <c r="F128" s="255" t="s">
        <v>250</v>
      </c>
      <c r="G128" s="253"/>
      <c r="H128" s="256">
        <v>225.47999999999999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2" t="s">
        <v>207</v>
      </c>
      <c r="AU128" s="262" t="s">
        <v>89</v>
      </c>
      <c r="AV128" s="15" t="s">
        <v>119</v>
      </c>
      <c r="AW128" s="15" t="s">
        <v>39</v>
      </c>
      <c r="AX128" s="15" t="s">
        <v>86</v>
      </c>
      <c r="AY128" s="262" t="s">
        <v>120</v>
      </c>
    </row>
    <row r="129" s="2" customFormat="1" ht="24.15" customHeight="1">
      <c r="A129" s="40"/>
      <c r="B129" s="41"/>
      <c r="C129" s="198" t="s">
        <v>153</v>
      </c>
      <c r="D129" s="198" t="s">
        <v>121</v>
      </c>
      <c r="E129" s="199" t="s">
        <v>251</v>
      </c>
      <c r="F129" s="200" t="s">
        <v>252</v>
      </c>
      <c r="G129" s="201" t="s">
        <v>203</v>
      </c>
      <c r="H129" s="202">
        <v>225.47999999999999</v>
      </c>
      <c r="I129" s="203"/>
      <c r="J129" s="204">
        <f>ROUND(I129*H129,2)</f>
        <v>0</v>
      </c>
      <c r="K129" s="200" t="s">
        <v>167</v>
      </c>
      <c r="L129" s="46"/>
      <c r="M129" s="205" t="s">
        <v>32</v>
      </c>
      <c r="N129" s="206" t="s">
        <v>49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119</v>
      </c>
      <c r="AT129" s="209" t="s">
        <v>121</v>
      </c>
      <c r="AU129" s="209" t="s">
        <v>89</v>
      </c>
      <c r="AY129" s="18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86</v>
      </c>
      <c r="BK129" s="210">
        <f>ROUND(I129*H129,2)</f>
        <v>0</v>
      </c>
      <c r="BL129" s="18" t="s">
        <v>119</v>
      </c>
      <c r="BM129" s="209" t="s">
        <v>253</v>
      </c>
    </row>
    <row r="130" s="2" customFormat="1">
      <c r="A130" s="40"/>
      <c r="B130" s="41"/>
      <c r="C130" s="42"/>
      <c r="D130" s="211" t="s">
        <v>126</v>
      </c>
      <c r="E130" s="42"/>
      <c r="F130" s="212" t="s">
        <v>254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126</v>
      </c>
      <c r="AU130" s="18" t="s">
        <v>89</v>
      </c>
    </row>
    <row r="131" s="2" customFormat="1">
      <c r="A131" s="40"/>
      <c r="B131" s="41"/>
      <c r="C131" s="42"/>
      <c r="D131" s="229" t="s">
        <v>170</v>
      </c>
      <c r="E131" s="42"/>
      <c r="F131" s="230" t="s">
        <v>255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170</v>
      </c>
      <c r="AU131" s="18" t="s">
        <v>89</v>
      </c>
    </row>
    <row r="132" s="14" customFormat="1">
      <c r="A132" s="14"/>
      <c r="B132" s="241"/>
      <c r="C132" s="242"/>
      <c r="D132" s="211" t="s">
        <v>207</v>
      </c>
      <c r="E132" s="243" t="s">
        <v>32</v>
      </c>
      <c r="F132" s="244" t="s">
        <v>248</v>
      </c>
      <c r="G132" s="242"/>
      <c r="H132" s="245">
        <v>206.28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207</v>
      </c>
      <c r="AU132" s="251" t="s">
        <v>89</v>
      </c>
      <c r="AV132" s="14" t="s">
        <v>89</v>
      </c>
      <c r="AW132" s="14" t="s">
        <v>39</v>
      </c>
      <c r="AX132" s="14" t="s">
        <v>78</v>
      </c>
      <c r="AY132" s="251" t="s">
        <v>120</v>
      </c>
    </row>
    <row r="133" s="14" customFormat="1">
      <c r="A133" s="14"/>
      <c r="B133" s="241"/>
      <c r="C133" s="242"/>
      <c r="D133" s="211" t="s">
        <v>207</v>
      </c>
      <c r="E133" s="243" t="s">
        <v>32</v>
      </c>
      <c r="F133" s="244" t="s">
        <v>249</v>
      </c>
      <c r="G133" s="242"/>
      <c r="H133" s="245">
        <v>19.199999999999999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207</v>
      </c>
      <c r="AU133" s="251" t="s">
        <v>89</v>
      </c>
      <c r="AV133" s="14" t="s">
        <v>89</v>
      </c>
      <c r="AW133" s="14" t="s">
        <v>39</v>
      </c>
      <c r="AX133" s="14" t="s">
        <v>78</v>
      </c>
      <c r="AY133" s="251" t="s">
        <v>120</v>
      </c>
    </row>
    <row r="134" s="15" customFormat="1">
      <c r="A134" s="15"/>
      <c r="B134" s="252"/>
      <c r="C134" s="253"/>
      <c r="D134" s="211" t="s">
        <v>207</v>
      </c>
      <c r="E134" s="254" t="s">
        <v>32</v>
      </c>
      <c r="F134" s="255" t="s">
        <v>250</v>
      </c>
      <c r="G134" s="253"/>
      <c r="H134" s="256">
        <v>225.47999999999999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2" t="s">
        <v>207</v>
      </c>
      <c r="AU134" s="262" t="s">
        <v>89</v>
      </c>
      <c r="AV134" s="15" t="s">
        <v>119</v>
      </c>
      <c r="AW134" s="15" t="s">
        <v>39</v>
      </c>
      <c r="AX134" s="15" t="s">
        <v>86</v>
      </c>
      <c r="AY134" s="262" t="s">
        <v>120</v>
      </c>
    </row>
    <row r="135" s="2" customFormat="1" ht="37.8" customHeight="1">
      <c r="A135" s="40"/>
      <c r="B135" s="41"/>
      <c r="C135" s="198" t="s">
        <v>256</v>
      </c>
      <c r="D135" s="198" t="s">
        <v>121</v>
      </c>
      <c r="E135" s="199" t="s">
        <v>257</v>
      </c>
      <c r="F135" s="200" t="s">
        <v>258</v>
      </c>
      <c r="G135" s="201" t="s">
        <v>224</v>
      </c>
      <c r="H135" s="202">
        <v>10.936999999999999</v>
      </c>
      <c r="I135" s="203"/>
      <c r="J135" s="204">
        <f>ROUND(I135*H135,2)</f>
        <v>0</v>
      </c>
      <c r="K135" s="200" t="s">
        <v>167</v>
      </c>
      <c r="L135" s="46"/>
      <c r="M135" s="205" t="s">
        <v>32</v>
      </c>
      <c r="N135" s="206" t="s">
        <v>49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119</v>
      </c>
      <c r="AT135" s="209" t="s">
        <v>121</v>
      </c>
      <c r="AU135" s="209" t="s">
        <v>89</v>
      </c>
      <c r="AY135" s="18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86</v>
      </c>
      <c r="BK135" s="210">
        <f>ROUND(I135*H135,2)</f>
        <v>0</v>
      </c>
      <c r="BL135" s="18" t="s">
        <v>119</v>
      </c>
      <c r="BM135" s="209" t="s">
        <v>259</v>
      </c>
    </row>
    <row r="136" s="2" customFormat="1">
      <c r="A136" s="40"/>
      <c r="B136" s="41"/>
      <c r="C136" s="42"/>
      <c r="D136" s="211" t="s">
        <v>126</v>
      </c>
      <c r="E136" s="42"/>
      <c r="F136" s="212" t="s">
        <v>260</v>
      </c>
      <c r="G136" s="42"/>
      <c r="H136" s="42"/>
      <c r="I136" s="213"/>
      <c r="J136" s="42"/>
      <c r="K136" s="42"/>
      <c r="L136" s="46"/>
      <c r="M136" s="214"/>
      <c r="N136" s="21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126</v>
      </c>
      <c r="AU136" s="18" t="s">
        <v>89</v>
      </c>
    </row>
    <row r="137" s="2" customFormat="1">
      <c r="A137" s="40"/>
      <c r="B137" s="41"/>
      <c r="C137" s="42"/>
      <c r="D137" s="229" t="s">
        <v>170</v>
      </c>
      <c r="E137" s="42"/>
      <c r="F137" s="230" t="s">
        <v>261</v>
      </c>
      <c r="G137" s="42"/>
      <c r="H137" s="42"/>
      <c r="I137" s="213"/>
      <c r="J137" s="42"/>
      <c r="K137" s="42"/>
      <c r="L137" s="46"/>
      <c r="M137" s="214"/>
      <c r="N137" s="21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170</v>
      </c>
      <c r="AU137" s="18" t="s">
        <v>89</v>
      </c>
    </row>
    <row r="138" s="13" customFormat="1">
      <c r="A138" s="13"/>
      <c r="B138" s="231"/>
      <c r="C138" s="232"/>
      <c r="D138" s="211" t="s">
        <v>207</v>
      </c>
      <c r="E138" s="233" t="s">
        <v>32</v>
      </c>
      <c r="F138" s="234" t="s">
        <v>220</v>
      </c>
      <c r="G138" s="232"/>
      <c r="H138" s="233" t="s">
        <v>32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207</v>
      </c>
      <c r="AU138" s="240" t="s">
        <v>89</v>
      </c>
      <c r="AV138" s="13" t="s">
        <v>86</v>
      </c>
      <c r="AW138" s="13" t="s">
        <v>39</v>
      </c>
      <c r="AX138" s="13" t="s">
        <v>78</v>
      </c>
      <c r="AY138" s="240" t="s">
        <v>120</v>
      </c>
    </row>
    <row r="139" s="14" customFormat="1">
      <c r="A139" s="14"/>
      <c r="B139" s="241"/>
      <c r="C139" s="242"/>
      <c r="D139" s="211" t="s">
        <v>207</v>
      </c>
      <c r="E139" s="243" t="s">
        <v>32</v>
      </c>
      <c r="F139" s="244" t="s">
        <v>262</v>
      </c>
      <c r="G139" s="242"/>
      <c r="H139" s="245">
        <v>10.936999999999999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207</v>
      </c>
      <c r="AU139" s="251" t="s">
        <v>89</v>
      </c>
      <c r="AV139" s="14" t="s">
        <v>89</v>
      </c>
      <c r="AW139" s="14" t="s">
        <v>39</v>
      </c>
      <c r="AX139" s="14" t="s">
        <v>86</v>
      </c>
      <c r="AY139" s="251" t="s">
        <v>120</v>
      </c>
    </row>
    <row r="140" s="2" customFormat="1" ht="37.8" customHeight="1">
      <c r="A140" s="40"/>
      <c r="B140" s="41"/>
      <c r="C140" s="198" t="s">
        <v>263</v>
      </c>
      <c r="D140" s="198" t="s">
        <v>121</v>
      </c>
      <c r="E140" s="199" t="s">
        <v>264</v>
      </c>
      <c r="F140" s="200" t="s">
        <v>265</v>
      </c>
      <c r="G140" s="201" t="s">
        <v>224</v>
      </c>
      <c r="H140" s="202">
        <v>37.823999999999998</v>
      </c>
      <c r="I140" s="203"/>
      <c r="J140" s="204">
        <f>ROUND(I140*H140,2)</f>
        <v>0</v>
      </c>
      <c r="K140" s="200" t="s">
        <v>167</v>
      </c>
      <c r="L140" s="46"/>
      <c r="M140" s="205" t="s">
        <v>32</v>
      </c>
      <c r="N140" s="206" t="s">
        <v>49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119</v>
      </c>
      <c r="AT140" s="209" t="s">
        <v>121</v>
      </c>
      <c r="AU140" s="209" t="s">
        <v>89</v>
      </c>
      <c r="AY140" s="18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8" t="s">
        <v>86</v>
      </c>
      <c r="BK140" s="210">
        <f>ROUND(I140*H140,2)</f>
        <v>0</v>
      </c>
      <c r="BL140" s="18" t="s">
        <v>119</v>
      </c>
      <c r="BM140" s="209" t="s">
        <v>266</v>
      </c>
    </row>
    <row r="141" s="2" customFormat="1">
      <c r="A141" s="40"/>
      <c r="B141" s="41"/>
      <c r="C141" s="42"/>
      <c r="D141" s="211" t="s">
        <v>126</v>
      </c>
      <c r="E141" s="42"/>
      <c r="F141" s="212" t="s">
        <v>267</v>
      </c>
      <c r="G141" s="42"/>
      <c r="H141" s="42"/>
      <c r="I141" s="213"/>
      <c r="J141" s="42"/>
      <c r="K141" s="42"/>
      <c r="L141" s="46"/>
      <c r="M141" s="214"/>
      <c r="N141" s="21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126</v>
      </c>
      <c r="AU141" s="18" t="s">
        <v>89</v>
      </c>
    </row>
    <row r="142" s="2" customFormat="1">
      <c r="A142" s="40"/>
      <c r="B142" s="41"/>
      <c r="C142" s="42"/>
      <c r="D142" s="229" t="s">
        <v>170</v>
      </c>
      <c r="E142" s="42"/>
      <c r="F142" s="230" t="s">
        <v>268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170</v>
      </c>
      <c r="AU142" s="18" t="s">
        <v>89</v>
      </c>
    </row>
    <row r="143" s="14" customFormat="1">
      <c r="A143" s="14"/>
      <c r="B143" s="241"/>
      <c r="C143" s="242"/>
      <c r="D143" s="211" t="s">
        <v>207</v>
      </c>
      <c r="E143" s="243" t="s">
        <v>32</v>
      </c>
      <c r="F143" s="244" t="s">
        <v>269</v>
      </c>
      <c r="G143" s="242"/>
      <c r="H143" s="245">
        <v>115.283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207</v>
      </c>
      <c r="AU143" s="251" t="s">
        <v>89</v>
      </c>
      <c r="AV143" s="14" t="s">
        <v>89</v>
      </c>
      <c r="AW143" s="14" t="s">
        <v>39</v>
      </c>
      <c r="AX143" s="14" t="s">
        <v>78</v>
      </c>
      <c r="AY143" s="251" t="s">
        <v>120</v>
      </c>
    </row>
    <row r="144" s="14" customFormat="1">
      <c r="A144" s="14"/>
      <c r="B144" s="241"/>
      <c r="C144" s="242"/>
      <c r="D144" s="211" t="s">
        <v>207</v>
      </c>
      <c r="E144" s="243" t="s">
        <v>32</v>
      </c>
      <c r="F144" s="244" t="s">
        <v>270</v>
      </c>
      <c r="G144" s="242"/>
      <c r="H144" s="245">
        <v>-77.459000000000003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207</v>
      </c>
      <c r="AU144" s="251" t="s">
        <v>89</v>
      </c>
      <c r="AV144" s="14" t="s">
        <v>89</v>
      </c>
      <c r="AW144" s="14" t="s">
        <v>39</v>
      </c>
      <c r="AX144" s="14" t="s">
        <v>78</v>
      </c>
      <c r="AY144" s="251" t="s">
        <v>120</v>
      </c>
    </row>
    <row r="145" s="15" customFormat="1">
      <c r="A145" s="15"/>
      <c r="B145" s="252"/>
      <c r="C145" s="253"/>
      <c r="D145" s="211" t="s">
        <v>207</v>
      </c>
      <c r="E145" s="254" t="s">
        <v>32</v>
      </c>
      <c r="F145" s="255" t="s">
        <v>250</v>
      </c>
      <c r="G145" s="253"/>
      <c r="H145" s="256">
        <v>37.823999999999998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207</v>
      </c>
      <c r="AU145" s="262" t="s">
        <v>89</v>
      </c>
      <c r="AV145" s="15" t="s">
        <v>119</v>
      </c>
      <c r="AW145" s="15" t="s">
        <v>39</v>
      </c>
      <c r="AX145" s="15" t="s">
        <v>86</v>
      </c>
      <c r="AY145" s="262" t="s">
        <v>120</v>
      </c>
    </row>
    <row r="146" s="2" customFormat="1" ht="33" customHeight="1">
      <c r="A146" s="40"/>
      <c r="B146" s="41"/>
      <c r="C146" s="198" t="s">
        <v>271</v>
      </c>
      <c r="D146" s="198" t="s">
        <v>121</v>
      </c>
      <c r="E146" s="199" t="s">
        <v>272</v>
      </c>
      <c r="F146" s="200" t="s">
        <v>273</v>
      </c>
      <c r="G146" s="201" t="s">
        <v>274</v>
      </c>
      <c r="H146" s="202">
        <v>68.082999999999998</v>
      </c>
      <c r="I146" s="203"/>
      <c r="J146" s="204">
        <f>ROUND(I146*H146,2)</f>
        <v>0</v>
      </c>
      <c r="K146" s="200" t="s">
        <v>167</v>
      </c>
      <c r="L146" s="46"/>
      <c r="M146" s="205" t="s">
        <v>32</v>
      </c>
      <c r="N146" s="206" t="s">
        <v>49</v>
      </c>
      <c r="O146" s="8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119</v>
      </c>
      <c r="AT146" s="209" t="s">
        <v>121</v>
      </c>
      <c r="AU146" s="209" t="s">
        <v>89</v>
      </c>
      <c r="AY146" s="18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86</v>
      </c>
      <c r="BK146" s="210">
        <f>ROUND(I146*H146,2)</f>
        <v>0</v>
      </c>
      <c r="BL146" s="18" t="s">
        <v>119</v>
      </c>
      <c r="BM146" s="209" t="s">
        <v>275</v>
      </c>
    </row>
    <row r="147" s="2" customFormat="1">
      <c r="A147" s="40"/>
      <c r="B147" s="41"/>
      <c r="C147" s="42"/>
      <c r="D147" s="211" t="s">
        <v>126</v>
      </c>
      <c r="E147" s="42"/>
      <c r="F147" s="212" t="s">
        <v>276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126</v>
      </c>
      <c r="AU147" s="18" t="s">
        <v>89</v>
      </c>
    </row>
    <row r="148" s="2" customFormat="1">
      <c r="A148" s="40"/>
      <c r="B148" s="41"/>
      <c r="C148" s="42"/>
      <c r="D148" s="229" t="s">
        <v>170</v>
      </c>
      <c r="E148" s="42"/>
      <c r="F148" s="230" t="s">
        <v>277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170</v>
      </c>
      <c r="AU148" s="18" t="s">
        <v>89</v>
      </c>
    </row>
    <row r="149" s="14" customFormat="1">
      <c r="A149" s="14"/>
      <c r="B149" s="241"/>
      <c r="C149" s="242"/>
      <c r="D149" s="211" t="s">
        <v>207</v>
      </c>
      <c r="E149" s="243" t="s">
        <v>32</v>
      </c>
      <c r="F149" s="244" t="s">
        <v>269</v>
      </c>
      <c r="G149" s="242"/>
      <c r="H149" s="245">
        <v>115.283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207</v>
      </c>
      <c r="AU149" s="251" t="s">
        <v>89</v>
      </c>
      <c r="AV149" s="14" t="s">
        <v>89</v>
      </c>
      <c r="AW149" s="14" t="s">
        <v>39</v>
      </c>
      <c r="AX149" s="14" t="s">
        <v>78</v>
      </c>
      <c r="AY149" s="251" t="s">
        <v>120</v>
      </c>
    </row>
    <row r="150" s="14" customFormat="1">
      <c r="A150" s="14"/>
      <c r="B150" s="241"/>
      <c r="C150" s="242"/>
      <c r="D150" s="211" t="s">
        <v>207</v>
      </c>
      <c r="E150" s="243" t="s">
        <v>32</v>
      </c>
      <c r="F150" s="244" t="s">
        <v>270</v>
      </c>
      <c r="G150" s="242"/>
      <c r="H150" s="245">
        <v>-77.459000000000003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207</v>
      </c>
      <c r="AU150" s="251" t="s">
        <v>89</v>
      </c>
      <c r="AV150" s="14" t="s">
        <v>89</v>
      </c>
      <c r="AW150" s="14" t="s">
        <v>39</v>
      </c>
      <c r="AX150" s="14" t="s">
        <v>78</v>
      </c>
      <c r="AY150" s="251" t="s">
        <v>120</v>
      </c>
    </row>
    <row r="151" s="15" customFormat="1">
      <c r="A151" s="15"/>
      <c r="B151" s="252"/>
      <c r="C151" s="253"/>
      <c r="D151" s="211" t="s">
        <v>207</v>
      </c>
      <c r="E151" s="254" t="s">
        <v>32</v>
      </c>
      <c r="F151" s="255" t="s">
        <v>250</v>
      </c>
      <c r="G151" s="253"/>
      <c r="H151" s="256">
        <v>37.823999999999998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207</v>
      </c>
      <c r="AU151" s="262" t="s">
        <v>89</v>
      </c>
      <c r="AV151" s="15" t="s">
        <v>119</v>
      </c>
      <c r="AW151" s="15" t="s">
        <v>39</v>
      </c>
      <c r="AX151" s="15" t="s">
        <v>86</v>
      </c>
      <c r="AY151" s="262" t="s">
        <v>120</v>
      </c>
    </row>
    <row r="152" s="14" customFormat="1">
      <c r="A152" s="14"/>
      <c r="B152" s="241"/>
      <c r="C152" s="242"/>
      <c r="D152" s="211" t="s">
        <v>207</v>
      </c>
      <c r="E152" s="242"/>
      <c r="F152" s="244" t="s">
        <v>278</v>
      </c>
      <c r="G152" s="242"/>
      <c r="H152" s="245">
        <v>68.082999999999998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207</v>
      </c>
      <c r="AU152" s="251" t="s">
        <v>89</v>
      </c>
      <c r="AV152" s="14" t="s">
        <v>89</v>
      </c>
      <c r="AW152" s="14" t="s">
        <v>4</v>
      </c>
      <c r="AX152" s="14" t="s">
        <v>86</v>
      </c>
      <c r="AY152" s="251" t="s">
        <v>120</v>
      </c>
    </row>
    <row r="153" s="2" customFormat="1" ht="24.15" customHeight="1">
      <c r="A153" s="40"/>
      <c r="B153" s="41"/>
      <c r="C153" s="198" t="s">
        <v>279</v>
      </c>
      <c r="D153" s="198" t="s">
        <v>121</v>
      </c>
      <c r="E153" s="199" t="s">
        <v>280</v>
      </c>
      <c r="F153" s="200" t="s">
        <v>281</v>
      </c>
      <c r="G153" s="201" t="s">
        <v>224</v>
      </c>
      <c r="H153" s="202">
        <v>77.459000000000003</v>
      </c>
      <c r="I153" s="203"/>
      <c r="J153" s="204">
        <f>ROUND(I153*H153,2)</f>
        <v>0</v>
      </c>
      <c r="K153" s="200" t="s">
        <v>167</v>
      </c>
      <c r="L153" s="46"/>
      <c r="M153" s="205" t="s">
        <v>32</v>
      </c>
      <c r="N153" s="206" t="s">
        <v>49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119</v>
      </c>
      <c r="AT153" s="209" t="s">
        <v>121</v>
      </c>
      <c r="AU153" s="209" t="s">
        <v>89</v>
      </c>
      <c r="AY153" s="18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86</v>
      </c>
      <c r="BK153" s="210">
        <f>ROUND(I153*H153,2)</f>
        <v>0</v>
      </c>
      <c r="BL153" s="18" t="s">
        <v>119</v>
      </c>
      <c r="BM153" s="209" t="s">
        <v>282</v>
      </c>
    </row>
    <row r="154" s="2" customFormat="1">
      <c r="A154" s="40"/>
      <c r="B154" s="41"/>
      <c r="C154" s="42"/>
      <c r="D154" s="211" t="s">
        <v>126</v>
      </c>
      <c r="E154" s="42"/>
      <c r="F154" s="212" t="s">
        <v>283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126</v>
      </c>
      <c r="AU154" s="18" t="s">
        <v>89</v>
      </c>
    </row>
    <row r="155" s="2" customFormat="1">
      <c r="A155" s="40"/>
      <c r="B155" s="41"/>
      <c r="C155" s="42"/>
      <c r="D155" s="229" t="s">
        <v>170</v>
      </c>
      <c r="E155" s="42"/>
      <c r="F155" s="230" t="s">
        <v>284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170</v>
      </c>
      <c r="AU155" s="18" t="s">
        <v>89</v>
      </c>
    </row>
    <row r="156" s="13" customFormat="1">
      <c r="A156" s="13"/>
      <c r="B156" s="231"/>
      <c r="C156" s="232"/>
      <c r="D156" s="211" t="s">
        <v>207</v>
      </c>
      <c r="E156" s="233" t="s">
        <v>32</v>
      </c>
      <c r="F156" s="234" t="s">
        <v>285</v>
      </c>
      <c r="G156" s="232"/>
      <c r="H156" s="233" t="s">
        <v>32</v>
      </c>
      <c r="I156" s="235"/>
      <c r="J156" s="232"/>
      <c r="K156" s="232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207</v>
      </c>
      <c r="AU156" s="240" t="s">
        <v>89</v>
      </c>
      <c r="AV156" s="13" t="s">
        <v>86</v>
      </c>
      <c r="AW156" s="13" t="s">
        <v>39</v>
      </c>
      <c r="AX156" s="13" t="s">
        <v>78</v>
      </c>
      <c r="AY156" s="240" t="s">
        <v>120</v>
      </c>
    </row>
    <row r="157" s="14" customFormat="1">
      <c r="A157" s="14"/>
      <c r="B157" s="241"/>
      <c r="C157" s="242"/>
      <c r="D157" s="211" t="s">
        <v>207</v>
      </c>
      <c r="E157" s="243" t="s">
        <v>32</v>
      </c>
      <c r="F157" s="244" t="s">
        <v>286</v>
      </c>
      <c r="G157" s="242"/>
      <c r="H157" s="245">
        <v>115.283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207</v>
      </c>
      <c r="AU157" s="251" t="s">
        <v>89</v>
      </c>
      <c r="AV157" s="14" t="s">
        <v>89</v>
      </c>
      <c r="AW157" s="14" t="s">
        <v>39</v>
      </c>
      <c r="AX157" s="14" t="s">
        <v>78</v>
      </c>
      <c r="AY157" s="251" t="s">
        <v>120</v>
      </c>
    </row>
    <row r="158" s="13" customFormat="1">
      <c r="A158" s="13"/>
      <c r="B158" s="231"/>
      <c r="C158" s="232"/>
      <c r="D158" s="211" t="s">
        <v>207</v>
      </c>
      <c r="E158" s="233" t="s">
        <v>32</v>
      </c>
      <c r="F158" s="234" t="s">
        <v>287</v>
      </c>
      <c r="G158" s="232"/>
      <c r="H158" s="233" t="s">
        <v>32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207</v>
      </c>
      <c r="AU158" s="240" t="s">
        <v>89</v>
      </c>
      <c r="AV158" s="13" t="s">
        <v>86</v>
      </c>
      <c r="AW158" s="13" t="s">
        <v>39</v>
      </c>
      <c r="AX158" s="13" t="s">
        <v>78</v>
      </c>
      <c r="AY158" s="240" t="s">
        <v>120</v>
      </c>
    </row>
    <row r="159" s="14" customFormat="1">
      <c r="A159" s="14"/>
      <c r="B159" s="241"/>
      <c r="C159" s="242"/>
      <c r="D159" s="211" t="s">
        <v>207</v>
      </c>
      <c r="E159" s="243" t="s">
        <v>32</v>
      </c>
      <c r="F159" s="244" t="s">
        <v>288</v>
      </c>
      <c r="G159" s="242"/>
      <c r="H159" s="245">
        <v>-17.109000000000002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207</v>
      </c>
      <c r="AU159" s="251" t="s">
        <v>89</v>
      </c>
      <c r="AV159" s="14" t="s">
        <v>89</v>
      </c>
      <c r="AW159" s="14" t="s">
        <v>39</v>
      </c>
      <c r="AX159" s="14" t="s">
        <v>78</v>
      </c>
      <c r="AY159" s="251" t="s">
        <v>120</v>
      </c>
    </row>
    <row r="160" s="13" customFormat="1">
      <c r="A160" s="13"/>
      <c r="B160" s="231"/>
      <c r="C160" s="232"/>
      <c r="D160" s="211" t="s">
        <v>207</v>
      </c>
      <c r="E160" s="233" t="s">
        <v>32</v>
      </c>
      <c r="F160" s="234" t="s">
        <v>289</v>
      </c>
      <c r="G160" s="232"/>
      <c r="H160" s="233" t="s">
        <v>32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207</v>
      </c>
      <c r="AU160" s="240" t="s">
        <v>89</v>
      </c>
      <c r="AV160" s="13" t="s">
        <v>86</v>
      </c>
      <c r="AW160" s="13" t="s">
        <v>39</v>
      </c>
      <c r="AX160" s="13" t="s">
        <v>78</v>
      </c>
      <c r="AY160" s="240" t="s">
        <v>120</v>
      </c>
    </row>
    <row r="161" s="14" customFormat="1">
      <c r="A161" s="14"/>
      <c r="B161" s="241"/>
      <c r="C161" s="242"/>
      <c r="D161" s="211" t="s">
        <v>207</v>
      </c>
      <c r="E161" s="243" t="s">
        <v>32</v>
      </c>
      <c r="F161" s="244" t="s">
        <v>290</v>
      </c>
      <c r="G161" s="242"/>
      <c r="H161" s="245">
        <v>-5.5049999999999999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207</v>
      </c>
      <c r="AU161" s="251" t="s">
        <v>89</v>
      </c>
      <c r="AV161" s="14" t="s">
        <v>89</v>
      </c>
      <c r="AW161" s="14" t="s">
        <v>39</v>
      </c>
      <c r="AX161" s="14" t="s">
        <v>78</v>
      </c>
      <c r="AY161" s="251" t="s">
        <v>120</v>
      </c>
    </row>
    <row r="162" s="13" customFormat="1">
      <c r="A162" s="13"/>
      <c r="B162" s="231"/>
      <c r="C162" s="232"/>
      <c r="D162" s="211" t="s">
        <v>207</v>
      </c>
      <c r="E162" s="233" t="s">
        <v>32</v>
      </c>
      <c r="F162" s="234" t="s">
        <v>220</v>
      </c>
      <c r="G162" s="232"/>
      <c r="H162" s="233" t="s">
        <v>32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207</v>
      </c>
      <c r="AU162" s="240" t="s">
        <v>89</v>
      </c>
      <c r="AV162" s="13" t="s">
        <v>86</v>
      </c>
      <c r="AW162" s="13" t="s">
        <v>39</v>
      </c>
      <c r="AX162" s="13" t="s">
        <v>78</v>
      </c>
      <c r="AY162" s="240" t="s">
        <v>120</v>
      </c>
    </row>
    <row r="163" s="14" customFormat="1">
      <c r="A163" s="14"/>
      <c r="B163" s="241"/>
      <c r="C163" s="242"/>
      <c r="D163" s="211" t="s">
        <v>207</v>
      </c>
      <c r="E163" s="243" t="s">
        <v>32</v>
      </c>
      <c r="F163" s="244" t="s">
        <v>291</v>
      </c>
      <c r="G163" s="242"/>
      <c r="H163" s="245">
        <v>-10.936999999999999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207</v>
      </c>
      <c r="AU163" s="251" t="s">
        <v>89</v>
      </c>
      <c r="AV163" s="14" t="s">
        <v>89</v>
      </c>
      <c r="AW163" s="14" t="s">
        <v>39</v>
      </c>
      <c r="AX163" s="14" t="s">
        <v>78</v>
      </c>
      <c r="AY163" s="251" t="s">
        <v>120</v>
      </c>
    </row>
    <row r="164" s="13" customFormat="1">
      <c r="A164" s="13"/>
      <c r="B164" s="231"/>
      <c r="C164" s="232"/>
      <c r="D164" s="211" t="s">
        <v>207</v>
      </c>
      <c r="E164" s="233" t="s">
        <v>32</v>
      </c>
      <c r="F164" s="234" t="s">
        <v>292</v>
      </c>
      <c r="G164" s="232"/>
      <c r="H164" s="233" t="s">
        <v>32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207</v>
      </c>
      <c r="AU164" s="240" t="s">
        <v>89</v>
      </c>
      <c r="AV164" s="13" t="s">
        <v>86</v>
      </c>
      <c r="AW164" s="13" t="s">
        <v>39</v>
      </c>
      <c r="AX164" s="13" t="s">
        <v>78</v>
      </c>
      <c r="AY164" s="240" t="s">
        <v>120</v>
      </c>
    </row>
    <row r="165" s="14" customFormat="1">
      <c r="A165" s="14"/>
      <c r="B165" s="241"/>
      <c r="C165" s="242"/>
      <c r="D165" s="211" t="s">
        <v>207</v>
      </c>
      <c r="E165" s="243" t="s">
        <v>32</v>
      </c>
      <c r="F165" s="244" t="s">
        <v>293</v>
      </c>
      <c r="G165" s="242"/>
      <c r="H165" s="245">
        <v>-2.1000000000000001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207</v>
      </c>
      <c r="AU165" s="251" t="s">
        <v>89</v>
      </c>
      <c r="AV165" s="14" t="s">
        <v>89</v>
      </c>
      <c r="AW165" s="14" t="s">
        <v>39</v>
      </c>
      <c r="AX165" s="14" t="s">
        <v>78</v>
      </c>
      <c r="AY165" s="251" t="s">
        <v>120</v>
      </c>
    </row>
    <row r="166" s="13" customFormat="1">
      <c r="A166" s="13"/>
      <c r="B166" s="231"/>
      <c r="C166" s="232"/>
      <c r="D166" s="211" t="s">
        <v>207</v>
      </c>
      <c r="E166" s="233" t="s">
        <v>32</v>
      </c>
      <c r="F166" s="234" t="s">
        <v>294</v>
      </c>
      <c r="G166" s="232"/>
      <c r="H166" s="233" t="s">
        <v>32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207</v>
      </c>
      <c r="AU166" s="240" t="s">
        <v>89</v>
      </c>
      <c r="AV166" s="13" t="s">
        <v>86</v>
      </c>
      <c r="AW166" s="13" t="s">
        <v>39</v>
      </c>
      <c r="AX166" s="13" t="s">
        <v>78</v>
      </c>
      <c r="AY166" s="240" t="s">
        <v>120</v>
      </c>
    </row>
    <row r="167" s="14" customFormat="1">
      <c r="A167" s="14"/>
      <c r="B167" s="241"/>
      <c r="C167" s="242"/>
      <c r="D167" s="211" t="s">
        <v>207</v>
      </c>
      <c r="E167" s="243" t="s">
        <v>32</v>
      </c>
      <c r="F167" s="244" t="s">
        <v>295</v>
      </c>
      <c r="G167" s="242"/>
      <c r="H167" s="245">
        <v>-2.173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207</v>
      </c>
      <c r="AU167" s="251" t="s">
        <v>89</v>
      </c>
      <c r="AV167" s="14" t="s">
        <v>89</v>
      </c>
      <c r="AW167" s="14" t="s">
        <v>39</v>
      </c>
      <c r="AX167" s="14" t="s">
        <v>78</v>
      </c>
      <c r="AY167" s="251" t="s">
        <v>120</v>
      </c>
    </row>
    <row r="168" s="15" customFormat="1">
      <c r="A168" s="15"/>
      <c r="B168" s="252"/>
      <c r="C168" s="253"/>
      <c r="D168" s="211" t="s">
        <v>207</v>
      </c>
      <c r="E168" s="254" t="s">
        <v>32</v>
      </c>
      <c r="F168" s="255" t="s">
        <v>250</v>
      </c>
      <c r="G168" s="253"/>
      <c r="H168" s="256">
        <v>77.459000000000017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207</v>
      </c>
      <c r="AU168" s="262" t="s">
        <v>89</v>
      </c>
      <c r="AV168" s="15" t="s">
        <v>119</v>
      </c>
      <c r="AW168" s="15" t="s">
        <v>39</v>
      </c>
      <c r="AX168" s="15" t="s">
        <v>86</v>
      </c>
      <c r="AY168" s="262" t="s">
        <v>120</v>
      </c>
    </row>
    <row r="169" s="2" customFormat="1" ht="24.15" customHeight="1">
      <c r="A169" s="40"/>
      <c r="B169" s="41"/>
      <c r="C169" s="198" t="s">
        <v>296</v>
      </c>
      <c r="D169" s="198" t="s">
        <v>121</v>
      </c>
      <c r="E169" s="199" t="s">
        <v>297</v>
      </c>
      <c r="F169" s="200" t="s">
        <v>298</v>
      </c>
      <c r="G169" s="201" t="s">
        <v>224</v>
      </c>
      <c r="H169" s="202">
        <v>17.109000000000002</v>
      </c>
      <c r="I169" s="203"/>
      <c r="J169" s="204">
        <f>ROUND(I169*H169,2)</f>
        <v>0</v>
      </c>
      <c r="K169" s="200" t="s">
        <v>167</v>
      </c>
      <c r="L169" s="46"/>
      <c r="M169" s="205" t="s">
        <v>32</v>
      </c>
      <c r="N169" s="206" t="s">
        <v>49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119</v>
      </c>
      <c r="AT169" s="209" t="s">
        <v>121</v>
      </c>
      <c r="AU169" s="209" t="s">
        <v>89</v>
      </c>
      <c r="AY169" s="18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86</v>
      </c>
      <c r="BK169" s="210">
        <f>ROUND(I169*H169,2)</f>
        <v>0</v>
      </c>
      <c r="BL169" s="18" t="s">
        <v>119</v>
      </c>
      <c r="BM169" s="209" t="s">
        <v>299</v>
      </c>
    </row>
    <row r="170" s="2" customFormat="1">
      <c r="A170" s="40"/>
      <c r="B170" s="41"/>
      <c r="C170" s="42"/>
      <c r="D170" s="211" t="s">
        <v>126</v>
      </c>
      <c r="E170" s="42"/>
      <c r="F170" s="212" t="s">
        <v>300</v>
      </c>
      <c r="G170" s="42"/>
      <c r="H170" s="42"/>
      <c r="I170" s="213"/>
      <c r="J170" s="42"/>
      <c r="K170" s="42"/>
      <c r="L170" s="46"/>
      <c r="M170" s="214"/>
      <c r="N170" s="21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126</v>
      </c>
      <c r="AU170" s="18" t="s">
        <v>89</v>
      </c>
    </row>
    <row r="171" s="2" customFormat="1">
      <c r="A171" s="40"/>
      <c r="B171" s="41"/>
      <c r="C171" s="42"/>
      <c r="D171" s="229" t="s">
        <v>170</v>
      </c>
      <c r="E171" s="42"/>
      <c r="F171" s="230" t="s">
        <v>301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170</v>
      </c>
      <c r="AU171" s="18" t="s">
        <v>89</v>
      </c>
    </row>
    <row r="172" s="13" customFormat="1">
      <c r="A172" s="13"/>
      <c r="B172" s="231"/>
      <c r="C172" s="232"/>
      <c r="D172" s="211" t="s">
        <v>207</v>
      </c>
      <c r="E172" s="233" t="s">
        <v>32</v>
      </c>
      <c r="F172" s="234" t="s">
        <v>302</v>
      </c>
      <c r="G172" s="232"/>
      <c r="H172" s="233" t="s">
        <v>32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207</v>
      </c>
      <c r="AU172" s="240" t="s">
        <v>89</v>
      </c>
      <c r="AV172" s="13" t="s">
        <v>86</v>
      </c>
      <c r="AW172" s="13" t="s">
        <v>39</v>
      </c>
      <c r="AX172" s="13" t="s">
        <v>78</v>
      </c>
      <c r="AY172" s="240" t="s">
        <v>120</v>
      </c>
    </row>
    <row r="173" s="14" customFormat="1">
      <c r="A173" s="14"/>
      <c r="B173" s="241"/>
      <c r="C173" s="242"/>
      <c r="D173" s="211" t="s">
        <v>207</v>
      </c>
      <c r="E173" s="243" t="s">
        <v>32</v>
      </c>
      <c r="F173" s="244" t="s">
        <v>303</v>
      </c>
      <c r="G173" s="242"/>
      <c r="H173" s="245">
        <v>0.86399999999999999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207</v>
      </c>
      <c r="AU173" s="251" t="s">
        <v>89</v>
      </c>
      <c r="AV173" s="14" t="s">
        <v>89</v>
      </c>
      <c r="AW173" s="14" t="s">
        <v>39</v>
      </c>
      <c r="AX173" s="14" t="s">
        <v>78</v>
      </c>
      <c r="AY173" s="251" t="s">
        <v>120</v>
      </c>
    </row>
    <row r="174" s="13" customFormat="1">
      <c r="A174" s="13"/>
      <c r="B174" s="231"/>
      <c r="C174" s="232"/>
      <c r="D174" s="211" t="s">
        <v>207</v>
      </c>
      <c r="E174" s="233" t="s">
        <v>32</v>
      </c>
      <c r="F174" s="234" t="s">
        <v>304</v>
      </c>
      <c r="G174" s="232"/>
      <c r="H174" s="233" t="s">
        <v>32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207</v>
      </c>
      <c r="AU174" s="240" t="s">
        <v>89</v>
      </c>
      <c r="AV174" s="13" t="s">
        <v>86</v>
      </c>
      <c r="AW174" s="13" t="s">
        <v>39</v>
      </c>
      <c r="AX174" s="13" t="s">
        <v>78</v>
      </c>
      <c r="AY174" s="240" t="s">
        <v>120</v>
      </c>
    </row>
    <row r="175" s="14" customFormat="1">
      <c r="A175" s="14"/>
      <c r="B175" s="241"/>
      <c r="C175" s="242"/>
      <c r="D175" s="211" t="s">
        <v>207</v>
      </c>
      <c r="E175" s="243" t="s">
        <v>32</v>
      </c>
      <c r="F175" s="244" t="s">
        <v>305</v>
      </c>
      <c r="G175" s="242"/>
      <c r="H175" s="245">
        <v>16.245000000000001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207</v>
      </c>
      <c r="AU175" s="251" t="s">
        <v>89</v>
      </c>
      <c r="AV175" s="14" t="s">
        <v>89</v>
      </c>
      <c r="AW175" s="14" t="s">
        <v>39</v>
      </c>
      <c r="AX175" s="14" t="s">
        <v>78</v>
      </c>
      <c r="AY175" s="251" t="s">
        <v>120</v>
      </c>
    </row>
    <row r="176" s="15" customFormat="1">
      <c r="A176" s="15"/>
      <c r="B176" s="252"/>
      <c r="C176" s="253"/>
      <c r="D176" s="211" t="s">
        <v>207</v>
      </c>
      <c r="E176" s="254" t="s">
        <v>32</v>
      </c>
      <c r="F176" s="255" t="s">
        <v>250</v>
      </c>
      <c r="G176" s="253"/>
      <c r="H176" s="256">
        <v>17.109000000000002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2" t="s">
        <v>207</v>
      </c>
      <c r="AU176" s="262" t="s">
        <v>89</v>
      </c>
      <c r="AV176" s="15" t="s">
        <v>119</v>
      </c>
      <c r="AW176" s="15" t="s">
        <v>39</v>
      </c>
      <c r="AX176" s="15" t="s">
        <v>86</v>
      </c>
      <c r="AY176" s="262" t="s">
        <v>120</v>
      </c>
    </row>
    <row r="177" s="2" customFormat="1" ht="16.5" customHeight="1">
      <c r="A177" s="40"/>
      <c r="B177" s="41"/>
      <c r="C177" s="263" t="s">
        <v>306</v>
      </c>
      <c r="D177" s="263" t="s">
        <v>307</v>
      </c>
      <c r="E177" s="264" t="s">
        <v>308</v>
      </c>
      <c r="F177" s="265" t="s">
        <v>309</v>
      </c>
      <c r="G177" s="266" t="s">
        <v>274</v>
      </c>
      <c r="H177" s="267">
        <v>34.218000000000004</v>
      </c>
      <c r="I177" s="268"/>
      <c r="J177" s="269">
        <f>ROUND(I177*H177,2)</f>
        <v>0</v>
      </c>
      <c r="K177" s="265" t="s">
        <v>167</v>
      </c>
      <c r="L177" s="270"/>
      <c r="M177" s="271" t="s">
        <v>32</v>
      </c>
      <c r="N177" s="272" t="s">
        <v>49</v>
      </c>
      <c r="O177" s="86"/>
      <c r="P177" s="207">
        <f>O177*H177</f>
        <v>0</v>
      </c>
      <c r="Q177" s="207">
        <v>1</v>
      </c>
      <c r="R177" s="207">
        <f>Q177*H177</f>
        <v>34.218000000000004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153</v>
      </c>
      <c r="AT177" s="209" t="s">
        <v>307</v>
      </c>
      <c r="AU177" s="209" t="s">
        <v>89</v>
      </c>
      <c r="AY177" s="18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86</v>
      </c>
      <c r="BK177" s="210">
        <f>ROUND(I177*H177,2)</f>
        <v>0</v>
      </c>
      <c r="BL177" s="18" t="s">
        <v>119</v>
      </c>
      <c r="BM177" s="209" t="s">
        <v>310</v>
      </c>
    </row>
    <row r="178" s="2" customFormat="1">
      <c r="A178" s="40"/>
      <c r="B178" s="41"/>
      <c r="C178" s="42"/>
      <c r="D178" s="211" t="s">
        <v>126</v>
      </c>
      <c r="E178" s="42"/>
      <c r="F178" s="212" t="s">
        <v>309</v>
      </c>
      <c r="G178" s="42"/>
      <c r="H178" s="42"/>
      <c r="I178" s="213"/>
      <c r="J178" s="42"/>
      <c r="K178" s="42"/>
      <c r="L178" s="46"/>
      <c r="M178" s="214"/>
      <c r="N178" s="21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126</v>
      </c>
      <c r="AU178" s="18" t="s">
        <v>89</v>
      </c>
    </row>
    <row r="179" s="14" customFormat="1">
      <c r="A179" s="14"/>
      <c r="B179" s="241"/>
      <c r="C179" s="242"/>
      <c r="D179" s="211" t="s">
        <v>207</v>
      </c>
      <c r="E179" s="242"/>
      <c r="F179" s="244" t="s">
        <v>311</v>
      </c>
      <c r="G179" s="242"/>
      <c r="H179" s="245">
        <v>34.218000000000004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207</v>
      </c>
      <c r="AU179" s="251" t="s">
        <v>89</v>
      </c>
      <c r="AV179" s="14" t="s">
        <v>89</v>
      </c>
      <c r="AW179" s="14" t="s">
        <v>4</v>
      </c>
      <c r="AX179" s="14" t="s">
        <v>86</v>
      </c>
      <c r="AY179" s="251" t="s">
        <v>120</v>
      </c>
    </row>
    <row r="180" s="2" customFormat="1" ht="24.15" customHeight="1">
      <c r="A180" s="40"/>
      <c r="B180" s="41"/>
      <c r="C180" s="198" t="s">
        <v>8</v>
      </c>
      <c r="D180" s="198" t="s">
        <v>121</v>
      </c>
      <c r="E180" s="199" t="s">
        <v>312</v>
      </c>
      <c r="F180" s="200" t="s">
        <v>313</v>
      </c>
      <c r="G180" s="201" t="s">
        <v>203</v>
      </c>
      <c r="H180" s="202">
        <v>54.683999999999998</v>
      </c>
      <c r="I180" s="203"/>
      <c r="J180" s="204">
        <f>ROUND(I180*H180,2)</f>
        <v>0</v>
      </c>
      <c r="K180" s="200" t="s">
        <v>167</v>
      </c>
      <c r="L180" s="46"/>
      <c r="M180" s="205" t="s">
        <v>32</v>
      </c>
      <c r="N180" s="206" t="s">
        <v>49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119</v>
      </c>
      <c r="AT180" s="209" t="s">
        <v>121</v>
      </c>
      <c r="AU180" s="209" t="s">
        <v>89</v>
      </c>
      <c r="AY180" s="18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86</v>
      </c>
      <c r="BK180" s="210">
        <f>ROUND(I180*H180,2)</f>
        <v>0</v>
      </c>
      <c r="BL180" s="18" t="s">
        <v>119</v>
      </c>
      <c r="BM180" s="209" t="s">
        <v>314</v>
      </c>
    </row>
    <row r="181" s="2" customFormat="1">
      <c r="A181" s="40"/>
      <c r="B181" s="41"/>
      <c r="C181" s="42"/>
      <c r="D181" s="211" t="s">
        <v>126</v>
      </c>
      <c r="E181" s="42"/>
      <c r="F181" s="212" t="s">
        <v>315</v>
      </c>
      <c r="G181" s="42"/>
      <c r="H181" s="42"/>
      <c r="I181" s="213"/>
      <c r="J181" s="42"/>
      <c r="K181" s="42"/>
      <c r="L181" s="46"/>
      <c r="M181" s="214"/>
      <c r="N181" s="21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126</v>
      </c>
      <c r="AU181" s="18" t="s">
        <v>89</v>
      </c>
    </row>
    <row r="182" s="2" customFormat="1">
      <c r="A182" s="40"/>
      <c r="B182" s="41"/>
      <c r="C182" s="42"/>
      <c r="D182" s="229" t="s">
        <v>170</v>
      </c>
      <c r="E182" s="42"/>
      <c r="F182" s="230" t="s">
        <v>316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170</v>
      </c>
      <c r="AU182" s="18" t="s">
        <v>89</v>
      </c>
    </row>
    <row r="183" s="13" customFormat="1">
      <c r="A183" s="13"/>
      <c r="B183" s="231"/>
      <c r="C183" s="232"/>
      <c r="D183" s="211" t="s">
        <v>207</v>
      </c>
      <c r="E183" s="233" t="s">
        <v>32</v>
      </c>
      <c r="F183" s="234" t="s">
        <v>220</v>
      </c>
      <c r="G183" s="232"/>
      <c r="H183" s="233" t="s">
        <v>32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207</v>
      </c>
      <c r="AU183" s="240" t="s">
        <v>89</v>
      </c>
      <c r="AV183" s="13" t="s">
        <v>86</v>
      </c>
      <c r="AW183" s="13" t="s">
        <v>39</v>
      </c>
      <c r="AX183" s="13" t="s">
        <v>78</v>
      </c>
      <c r="AY183" s="240" t="s">
        <v>120</v>
      </c>
    </row>
    <row r="184" s="14" customFormat="1">
      <c r="A184" s="14"/>
      <c r="B184" s="241"/>
      <c r="C184" s="242"/>
      <c r="D184" s="211" t="s">
        <v>207</v>
      </c>
      <c r="E184" s="243" t="s">
        <v>32</v>
      </c>
      <c r="F184" s="244" t="s">
        <v>221</v>
      </c>
      <c r="G184" s="242"/>
      <c r="H184" s="245">
        <v>54.683999999999998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207</v>
      </c>
      <c r="AU184" s="251" t="s">
        <v>89</v>
      </c>
      <c r="AV184" s="14" t="s">
        <v>89</v>
      </c>
      <c r="AW184" s="14" t="s">
        <v>39</v>
      </c>
      <c r="AX184" s="14" t="s">
        <v>86</v>
      </c>
      <c r="AY184" s="251" t="s">
        <v>120</v>
      </c>
    </row>
    <row r="185" s="2" customFormat="1" ht="24.15" customHeight="1">
      <c r="A185" s="40"/>
      <c r="B185" s="41"/>
      <c r="C185" s="198" t="s">
        <v>317</v>
      </c>
      <c r="D185" s="198" t="s">
        <v>121</v>
      </c>
      <c r="E185" s="199" t="s">
        <v>318</v>
      </c>
      <c r="F185" s="200" t="s">
        <v>319</v>
      </c>
      <c r="G185" s="201" t="s">
        <v>203</v>
      </c>
      <c r="H185" s="202">
        <v>54.683999999999998</v>
      </c>
      <c r="I185" s="203"/>
      <c r="J185" s="204">
        <f>ROUND(I185*H185,2)</f>
        <v>0</v>
      </c>
      <c r="K185" s="200" t="s">
        <v>167</v>
      </c>
      <c r="L185" s="46"/>
      <c r="M185" s="205" t="s">
        <v>32</v>
      </c>
      <c r="N185" s="206" t="s">
        <v>49</v>
      </c>
      <c r="O185" s="86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119</v>
      </c>
      <c r="AT185" s="209" t="s">
        <v>121</v>
      </c>
      <c r="AU185" s="209" t="s">
        <v>89</v>
      </c>
      <c r="AY185" s="18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86</v>
      </c>
      <c r="BK185" s="210">
        <f>ROUND(I185*H185,2)</f>
        <v>0</v>
      </c>
      <c r="BL185" s="18" t="s">
        <v>119</v>
      </c>
      <c r="BM185" s="209" t="s">
        <v>320</v>
      </c>
    </row>
    <row r="186" s="2" customFormat="1">
      <c r="A186" s="40"/>
      <c r="B186" s="41"/>
      <c r="C186" s="42"/>
      <c r="D186" s="211" t="s">
        <v>126</v>
      </c>
      <c r="E186" s="42"/>
      <c r="F186" s="212" t="s">
        <v>321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126</v>
      </c>
      <c r="AU186" s="18" t="s">
        <v>89</v>
      </c>
    </row>
    <row r="187" s="2" customFormat="1">
      <c r="A187" s="40"/>
      <c r="B187" s="41"/>
      <c r="C187" s="42"/>
      <c r="D187" s="229" t="s">
        <v>170</v>
      </c>
      <c r="E187" s="42"/>
      <c r="F187" s="230" t="s">
        <v>322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170</v>
      </c>
      <c r="AU187" s="18" t="s">
        <v>89</v>
      </c>
    </row>
    <row r="188" s="13" customFormat="1">
      <c r="A188" s="13"/>
      <c r="B188" s="231"/>
      <c r="C188" s="232"/>
      <c r="D188" s="211" t="s">
        <v>207</v>
      </c>
      <c r="E188" s="233" t="s">
        <v>32</v>
      </c>
      <c r="F188" s="234" t="s">
        <v>323</v>
      </c>
      <c r="G188" s="232"/>
      <c r="H188" s="233" t="s">
        <v>32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207</v>
      </c>
      <c r="AU188" s="240" t="s">
        <v>89</v>
      </c>
      <c r="AV188" s="13" t="s">
        <v>86</v>
      </c>
      <c r="AW188" s="13" t="s">
        <v>39</v>
      </c>
      <c r="AX188" s="13" t="s">
        <v>78</v>
      </c>
      <c r="AY188" s="240" t="s">
        <v>120</v>
      </c>
    </row>
    <row r="189" s="14" customFormat="1">
      <c r="A189" s="14"/>
      <c r="B189" s="241"/>
      <c r="C189" s="242"/>
      <c r="D189" s="211" t="s">
        <v>207</v>
      </c>
      <c r="E189" s="243" t="s">
        <v>32</v>
      </c>
      <c r="F189" s="244" t="s">
        <v>221</v>
      </c>
      <c r="G189" s="242"/>
      <c r="H189" s="245">
        <v>54.683999999999998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207</v>
      </c>
      <c r="AU189" s="251" t="s">
        <v>89</v>
      </c>
      <c r="AV189" s="14" t="s">
        <v>89</v>
      </c>
      <c r="AW189" s="14" t="s">
        <v>39</v>
      </c>
      <c r="AX189" s="14" t="s">
        <v>86</v>
      </c>
      <c r="AY189" s="251" t="s">
        <v>120</v>
      </c>
    </row>
    <row r="190" s="2" customFormat="1" ht="16.5" customHeight="1">
      <c r="A190" s="40"/>
      <c r="B190" s="41"/>
      <c r="C190" s="263" t="s">
        <v>324</v>
      </c>
      <c r="D190" s="263" t="s">
        <v>307</v>
      </c>
      <c r="E190" s="264" t="s">
        <v>325</v>
      </c>
      <c r="F190" s="265" t="s">
        <v>326</v>
      </c>
      <c r="G190" s="266" t="s">
        <v>327</v>
      </c>
      <c r="H190" s="267">
        <v>1.0940000000000001</v>
      </c>
      <c r="I190" s="268"/>
      <c r="J190" s="269">
        <f>ROUND(I190*H190,2)</f>
        <v>0</v>
      </c>
      <c r="K190" s="265" t="s">
        <v>167</v>
      </c>
      <c r="L190" s="270"/>
      <c r="M190" s="271" t="s">
        <v>32</v>
      </c>
      <c r="N190" s="272" t="s">
        <v>49</v>
      </c>
      <c r="O190" s="86"/>
      <c r="P190" s="207">
        <f>O190*H190</f>
        <v>0</v>
      </c>
      <c r="Q190" s="207">
        <v>0.001</v>
      </c>
      <c r="R190" s="207">
        <f>Q190*H190</f>
        <v>0.0010940000000000001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153</v>
      </c>
      <c r="AT190" s="209" t="s">
        <v>307</v>
      </c>
      <c r="AU190" s="209" t="s">
        <v>89</v>
      </c>
      <c r="AY190" s="18" t="s">
        <v>120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86</v>
      </c>
      <c r="BK190" s="210">
        <f>ROUND(I190*H190,2)</f>
        <v>0</v>
      </c>
      <c r="BL190" s="18" t="s">
        <v>119</v>
      </c>
      <c r="BM190" s="209" t="s">
        <v>328</v>
      </c>
    </row>
    <row r="191" s="2" customFormat="1">
      <c r="A191" s="40"/>
      <c r="B191" s="41"/>
      <c r="C191" s="42"/>
      <c r="D191" s="211" t="s">
        <v>126</v>
      </c>
      <c r="E191" s="42"/>
      <c r="F191" s="212" t="s">
        <v>326</v>
      </c>
      <c r="G191" s="42"/>
      <c r="H191" s="42"/>
      <c r="I191" s="213"/>
      <c r="J191" s="42"/>
      <c r="K191" s="42"/>
      <c r="L191" s="46"/>
      <c r="M191" s="214"/>
      <c r="N191" s="21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126</v>
      </c>
      <c r="AU191" s="18" t="s">
        <v>89</v>
      </c>
    </row>
    <row r="192" s="14" customFormat="1">
      <c r="A192" s="14"/>
      <c r="B192" s="241"/>
      <c r="C192" s="242"/>
      <c r="D192" s="211" t="s">
        <v>207</v>
      </c>
      <c r="E192" s="242"/>
      <c r="F192" s="244" t="s">
        <v>329</v>
      </c>
      <c r="G192" s="242"/>
      <c r="H192" s="245">
        <v>1.0940000000000001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207</v>
      </c>
      <c r="AU192" s="251" t="s">
        <v>89</v>
      </c>
      <c r="AV192" s="14" t="s">
        <v>89</v>
      </c>
      <c r="AW192" s="14" t="s">
        <v>4</v>
      </c>
      <c r="AX192" s="14" t="s">
        <v>86</v>
      </c>
      <c r="AY192" s="251" t="s">
        <v>120</v>
      </c>
    </row>
    <row r="193" s="2" customFormat="1" ht="24.15" customHeight="1">
      <c r="A193" s="40"/>
      <c r="B193" s="41"/>
      <c r="C193" s="198" t="s">
        <v>330</v>
      </c>
      <c r="D193" s="198" t="s">
        <v>121</v>
      </c>
      <c r="E193" s="199" t="s">
        <v>331</v>
      </c>
      <c r="F193" s="200" t="s">
        <v>332</v>
      </c>
      <c r="G193" s="201" t="s">
        <v>203</v>
      </c>
      <c r="H193" s="202">
        <v>54.683999999999998</v>
      </c>
      <c r="I193" s="203"/>
      <c r="J193" s="204">
        <f>ROUND(I193*H193,2)</f>
        <v>0</v>
      </c>
      <c r="K193" s="200" t="s">
        <v>167</v>
      </c>
      <c r="L193" s="46"/>
      <c r="M193" s="205" t="s">
        <v>32</v>
      </c>
      <c r="N193" s="206" t="s">
        <v>49</v>
      </c>
      <c r="O193" s="86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119</v>
      </c>
      <c r="AT193" s="209" t="s">
        <v>121</v>
      </c>
      <c r="AU193" s="209" t="s">
        <v>89</v>
      </c>
      <c r="AY193" s="18" t="s">
        <v>120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86</v>
      </c>
      <c r="BK193" s="210">
        <f>ROUND(I193*H193,2)</f>
        <v>0</v>
      </c>
      <c r="BL193" s="18" t="s">
        <v>119</v>
      </c>
      <c r="BM193" s="209" t="s">
        <v>333</v>
      </c>
    </row>
    <row r="194" s="2" customFormat="1">
      <c r="A194" s="40"/>
      <c r="B194" s="41"/>
      <c r="C194" s="42"/>
      <c r="D194" s="211" t="s">
        <v>126</v>
      </c>
      <c r="E194" s="42"/>
      <c r="F194" s="212" t="s">
        <v>334</v>
      </c>
      <c r="G194" s="42"/>
      <c r="H194" s="42"/>
      <c r="I194" s="213"/>
      <c r="J194" s="42"/>
      <c r="K194" s="42"/>
      <c r="L194" s="46"/>
      <c r="M194" s="214"/>
      <c r="N194" s="21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126</v>
      </c>
      <c r="AU194" s="18" t="s">
        <v>89</v>
      </c>
    </row>
    <row r="195" s="2" customFormat="1">
      <c r="A195" s="40"/>
      <c r="B195" s="41"/>
      <c r="C195" s="42"/>
      <c r="D195" s="229" t="s">
        <v>170</v>
      </c>
      <c r="E195" s="42"/>
      <c r="F195" s="230" t="s">
        <v>335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170</v>
      </c>
      <c r="AU195" s="18" t="s">
        <v>89</v>
      </c>
    </row>
    <row r="196" s="13" customFormat="1">
      <c r="A196" s="13"/>
      <c r="B196" s="231"/>
      <c r="C196" s="232"/>
      <c r="D196" s="211" t="s">
        <v>207</v>
      </c>
      <c r="E196" s="233" t="s">
        <v>32</v>
      </c>
      <c r="F196" s="234" t="s">
        <v>304</v>
      </c>
      <c r="G196" s="232"/>
      <c r="H196" s="233" t="s">
        <v>32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207</v>
      </c>
      <c r="AU196" s="240" t="s">
        <v>89</v>
      </c>
      <c r="AV196" s="13" t="s">
        <v>86</v>
      </c>
      <c r="AW196" s="13" t="s">
        <v>39</v>
      </c>
      <c r="AX196" s="13" t="s">
        <v>78</v>
      </c>
      <c r="AY196" s="240" t="s">
        <v>120</v>
      </c>
    </row>
    <row r="197" s="14" customFormat="1">
      <c r="A197" s="14"/>
      <c r="B197" s="241"/>
      <c r="C197" s="242"/>
      <c r="D197" s="211" t="s">
        <v>207</v>
      </c>
      <c r="E197" s="243" t="s">
        <v>32</v>
      </c>
      <c r="F197" s="244" t="s">
        <v>221</v>
      </c>
      <c r="G197" s="242"/>
      <c r="H197" s="245">
        <v>54.683999999999998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207</v>
      </c>
      <c r="AU197" s="251" t="s">
        <v>89</v>
      </c>
      <c r="AV197" s="14" t="s">
        <v>89</v>
      </c>
      <c r="AW197" s="14" t="s">
        <v>39</v>
      </c>
      <c r="AX197" s="14" t="s">
        <v>86</v>
      </c>
      <c r="AY197" s="251" t="s">
        <v>120</v>
      </c>
    </row>
    <row r="198" s="11" customFormat="1" ht="22.8" customHeight="1">
      <c r="A198" s="11"/>
      <c r="B198" s="184"/>
      <c r="C198" s="185"/>
      <c r="D198" s="186" t="s">
        <v>77</v>
      </c>
      <c r="E198" s="227" t="s">
        <v>119</v>
      </c>
      <c r="F198" s="227" t="s">
        <v>336</v>
      </c>
      <c r="G198" s="185"/>
      <c r="H198" s="185"/>
      <c r="I198" s="188"/>
      <c r="J198" s="228">
        <f>BK198</f>
        <v>0</v>
      </c>
      <c r="K198" s="185"/>
      <c r="L198" s="190"/>
      <c r="M198" s="191"/>
      <c r="N198" s="192"/>
      <c r="O198" s="192"/>
      <c r="P198" s="193">
        <f>SUM(P199:P206)</f>
        <v>0</v>
      </c>
      <c r="Q198" s="192"/>
      <c r="R198" s="193">
        <f>SUM(R199:R206)</f>
        <v>10.408688850000001</v>
      </c>
      <c r="S198" s="192"/>
      <c r="T198" s="194">
        <f>SUM(T199:T206)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95" t="s">
        <v>86</v>
      </c>
      <c r="AT198" s="196" t="s">
        <v>77</v>
      </c>
      <c r="AU198" s="196" t="s">
        <v>86</v>
      </c>
      <c r="AY198" s="195" t="s">
        <v>120</v>
      </c>
      <c r="BK198" s="197">
        <f>SUM(BK199:BK206)</f>
        <v>0</v>
      </c>
    </row>
    <row r="199" s="2" customFormat="1" ht="16.5" customHeight="1">
      <c r="A199" s="40"/>
      <c r="B199" s="41"/>
      <c r="C199" s="198" t="s">
        <v>337</v>
      </c>
      <c r="D199" s="198" t="s">
        <v>121</v>
      </c>
      <c r="E199" s="199" t="s">
        <v>338</v>
      </c>
      <c r="F199" s="200" t="s">
        <v>339</v>
      </c>
      <c r="G199" s="201" t="s">
        <v>224</v>
      </c>
      <c r="H199" s="202">
        <v>5.5049999999999999</v>
      </c>
      <c r="I199" s="203"/>
      <c r="J199" s="204">
        <f>ROUND(I199*H199,2)</f>
        <v>0</v>
      </c>
      <c r="K199" s="200" t="s">
        <v>167</v>
      </c>
      <c r="L199" s="46"/>
      <c r="M199" s="205" t="s">
        <v>32</v>
      </c>
      <c r="N199" s="206" t="s">
        <v>49</v>
      </c>
      <c r="O199" s="86"/>
      <c r="P199" s="207">
        <f>O199*H199</f>
        <v>0</v>
      </c>
      <c r="Q199" s="207">
        <v>1.8907700000000001</v>
      </c>
      <c r="R199" s="207">
        <f>Q199*H199</f>
        <v>10.408688850000001</v>
      </c>
      <c r="S199" s="207">
        <v>0</v>
      </c>
      <c r="T199" s="20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09" t="s">
        <v>119</v>
      </c>
      <c r="AT199" s="209" t="s">
        <v>121</v>
      </c>
      <c r="AU199" s="209" t="s">
        <v>89</v>
      </c>
      <c r="AY199" s="18" t="s">
        <v>120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86</v>
      </c>
      <c r="BK199" s="210">
        <f>ROUND(I199*H199,2)</f>
        <v>0</v>
      </c>
      <c r="BL199" s="18" t="s">
        <v>119</v>
      </c>
      <c r="BM199" s="209" t="s">
        <v>340</v>
      </c>
    </row>
    <row r="200" s="2" customFormat="1">
      <c r="A200" s="40"/>
      <c r="B200" s="41"/>
      <c r="C200" s="42"/>
      <c r="D200" s="211" t="s">
        <v>126</v>
      </c>
      <c r="E200" s="42"/>
      <c r="F200" s="212" t="s">
        <v>341</v>
      </c>
      <c r="G200" s="42"/>
      <c r="H200" s="42"/>
      <c r="I200" s="213"/>
      <c r="J200" s="42"/>
      <c r="K200" s="42"/>
      <c r="L200" s="46"/>
      <c r="M200" s="214"/>
      <c r="N200" s="21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126</v>
      </c>
      <c r="AU200" s="18" t="s">
        <v>89</v>
      </c>
    </row>
    <row r="201" s="2" customFormat="1">
      <c r="A201" s="40"/>
      <c r="B201" s="41"/>
      <c r="C201" s="42"/>
      <c r="D201" s="229" t="s">
        <v>170</v>
      </c>
      <c r="E201" s="42"/>
      <c r="F201" s="230" t="s">
        <v>342</v>
      </c>
      <c r="G201" s="42"/>
      <c r="H201" s="42"/>
      <c r="I201" s="213"/>
      <c r="J201" s="42"/>
      <c r="K201" s="42"/>
      <c r="L201" s="46"/>
      <c r="M201" s="214"/>
      <c r="N201" s="21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170</v>
      </c>
      <c r="AU201" s="18" t="s">
        <v>89</v>
      </c>
    </row>
    <row r="202" s="13" customFormat="1">
      <c r="A202" s="13"/>
      <c r="B202" s="231"/>
      <c r="C202" s="232"/>
      <c r="D202" s="211" t="s">
        <v>207</v>
      </c>
      <c r="E202" s="233" t="s">
        <v>32</v>
      </c>
      <c r="F202" s="234" t="s">
        <v>302</v>
      </c>
      <c r="G202" s="232"/>
      <c r="H202" s="233" t="s">
        <v>32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207</v>
      </c>
      <c r="AU202" s="240" t="s">
        <v>89</v>
      </c>
      <c r="AV202" s="13" t="s">
        <v>86</v>
      </c>
      <c r="AW202" s="13" t="s">
        <v>39</v>
      </c>
      <c r="AX202" s="13" t="s">
        <v>78</v>
      </c>
      <c r="AY202" s="240" t="s">
        <v>120</v>
      </c>
    </row>
    <row r="203" s="14" customFormat="1">
      <c r="A203" s="14"/>
      <c r="B203" s="241"/>
      <c r="C203" s="242"/>
      <c r="D203" s="211" t="s">
        <v>207</v>
      </c>
      <c r="E203" s="243" t="s">
        <v>32</v>
      </c>
      <c r="F203" s="244" t="s">
        <v>303</v>
      </c>
      <c r="G203" s="242"/>
      <c r="H203" s="245">
        <v>0.86399999999999999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207</v>
      </c>
      <c r="AU203" s="251" t="s">
        <v>89</v>
      </c>
      <c r="AV203" s="14" t="s">
        <v>89</v>
      </c>
      <c r="AW203" s="14" t="s">
        <v>39</v>
      </c>
      <c r="AX203" s="14" t="s">
        <v>78</v>
      </c>
      <c r="AY203" s="251" t="s">
        <v>120</v>
      </c>
    </row>
    <row r="204" s="13" customFormat="1">
      <c r="A204" s="13"/>
      <c r="B204" s="231"/>
      <c r="C204" s="232"/>
      <c r="D204" s="211" t="s">
        <v>207</v>
      </c>
      <c r="E204" s="233" t="s">
        <v>32</v>
      </c>
      <c r="F204" s="234" t="s">
        <v>304</v>
      </c>
      <c r="G204" s="232"/>
      <c r="H204" s="233" t="s">
        <v>32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207</v>
      </c>
      <c r="AU204" s="240" t="s">
        <v>89</v>
      </c>
      <c r="AV204" s="13" t="s">
        <v>86</v>
      </c>
      <c r="AW204" s="13" t="s">
        <v>39</v>
      </c>
      <c r="AX204" s="13" t="s">
        <v>78</v>
      </c>
      <c r="AY204" s="240" t="s">
        <v>120</v>
      </c>
    </row>
    <row r="205" s="14" customFormat="1">
      <c r="A205" s="14"/>
      <c r="B205" s="241"/>
      <c r="C205" s="242"/>
      <c r="D205" s="211" t="s">
        <v>207</v>
      </c>
      <c r="E205" s="243" t="s">
        <v>32</v>
      </c>
      <c r="F205" s="244" t="s">
        <v>343</v>
      </c>
      <c r="G205" s="242"/>
      <c r="H205" s="245">
        <v>4.641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207</v>
      </c>
      <c r="AU205" s="251" t="s">
        <v>89</v>
      </c>
      <c r="AV205" s="14" t="s">
        <v>89</v>
      </c>
      <c r="AW205" s="14" t="s">
        <v>39</v>
      </c>
      <c r="AX205" s="14" t="s">
        <v>78</v>
      </c>
      <c r="AY205" s="251" t="s">
        <v>120</v>
      </c>
    </row>
    <row r="206" s="15" customFormat="1">
      <c r="A206" s="15"/>
      <c r="B206" s="252"/>
      <c r="C206" s="253"/>
      <c r="D206" s="211" t="s">
        <v>207</v>
      </c>
      <c r="E206" s="254" t="s">
        <v>32</v>
      </c>
      <c r="F206" s="255" t="s">
        <v>250</v>
      </c>
      <c r="G206" s="253"/>
      <c r="H206" s="256">
        <v>5.5049999999999999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207</v>
      </c>
      <c r="AU206" s="262" t="s">
        <v>89</v>
      </c>
      <c r="AV206" s="15" t="s">
        <v>119</v>
      </c>
      <c r="AW206" s="15" t="s">
        <v>39</v>
      </c>
      <c r="AX206" s="15" t="s">
        <v>86</v>
      </c>
      <c r="AY206" s="262" t="s">
        <v>120</v>
      </c>
    </row>
    <row r="207" s="11" customFormat="1" ht="22.8" customHeight="1">
      <c r="A207" s="11"/>
      <c r="B207" s="184"/>
      <c r="C207" s="185"/>
      <c r="D207" s="186" t="s">
        <v>77</v>
      </c>
      <c r="E207" s="227" t="s">
        <v>153</v>
      </c>
      <c r="F207" s="227" t="s">
        <v>344</v>
      </c>
      <c r="G207" s="185"/>
      <c r="H207" s="185"/>
      <c r="I207" s="188"/>
      <c r="J207" s="228">
        <f>BK207</f>
        <v>0</v>
      </c>
      <c r="K207" s="185"/>
      <c r="L207" s="190"/>
      <c r="M207" s="191"/>
      <c r="N207" s="192"/>
      <c r="O207" s="192"/>
      <c r="P207" s="193">
        <f>SUM(P208:P245)</f>
        <v>0</v>
      </c>
      <c r="Q207" s="192"/>
      <c r="R207" s="193">
        <f>SUM(R208:R245)</f>
        <v>4.5784640100000003</v>
      </c>
      <c r="S207" s="192"/>
      <c r="T207" s="194">
        <f>SUM(T208:T245)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5" t="s">
        <v>86</v>
      </c>
      <c r="AT207" s="196" t="s">
        <v>77</v>
      </c>
      <c r="AU207" s="196" t="s">
        <v>86</v>
      </c>
      <c r="AY207" s="195" t="s">
        <v>120</v>
      </c>
      <c r="BK207" s="197">
        <f>SUM(BK208:BK245)</f>
        <v>0</v>
      </c>
    </row>
    <row r="208" s="2" customFormat="1" ht="33" customHeight="1">
      <c r="A208" s="40"/>
      <c r="B208" s="41"/>
      <c r="C208" s="198" t="s">
        <v>345</v>
      </c>
      <c r="D208" s="198" t="s">
        <v>121</v>
      </c>
      <c r="E208" s="199" t="s">
        <v>346</v>
      </c>
      <c r="F208" s="200" t="s">
        <v>347</v>
      </c>
      <c r="G208" s="201" t="s">
        <v>348</v>
      </c>
      <c r="H208" s="202">
        <v>51.57</v>
      </c>
      <c r="I208" s="203"/>
      <c r="J208" s="204">
        <f>ROUND(I208*H208,2)</f>
        <v>0</v>
      </c>
      <c r="K208" s="200" t="s">
        <v>167</v>
      </c>
      <c r="L208" s="46"/>
      <c r="M208" s="205" t="s">
        <v>32</v>
      </c>
      <c r="N208" s="206" t="s">
        <v>49</v>
      </c>
      <c r="O208" s="86"/>
      <c r="P208" s="207">
        <f>O208*H208</f>
        <v>0</v>
      </c>
      <c r="Q208" s="207">
        <v>1.0000000000000001E-05</v>
      </c>
      <c r="R208" s="207">
        <f>Q208*H208</f>
        <v>0.00051570000000000001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119</v>
      </c>
      <c r="AT208" s="209" t="s">
        <v>121</v>
      </c>
      <c r="AU208" s="209" t="s">
        <v>89</v>
      </c>
      <c r="AY208" s="18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86</v>
      </c>
      <c r="BK208" s="210">
        <f>ROUND(I208*H208,2)</f>
        <v>0</v>
      </c>
      <c r="BL208" s="18" t="s">
        <v>119</v>
      </c>
      <c r="BM208" s="209" t="s">
        <v>349</v>
      </c>
    </row>
    <row r="209" s="2" customFormat="1">
      <c r="A209" s="40"/>
      <c r="B209" s="41"/>
      <c r="C209" s="42"/>
      <c r="D209" s="211" t="s">
        <v>126</v>
      </c>
      <c r="E209" s="42"/>
      <c r="F209" s="212" t="s">
        <v>350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126</v>
      </c>
      <c r="AU209" s="18" t="s">
        <v>89</v>
      </c>
    </row>
    <row r="210" s="2" customFormat="1">
      <c r="A210" s="40"/>
      <c r="B210" s="41"/>
      <c r="C210" s="42"/>
      <c r="D210" s="229" t="s">
        <v>170</v>
      </c>
      <c r="E210" s="42"/>
      <c r="F210" s="230" t="s">
        <v>351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170</v>
      </c>
      <c r="AU210" s="18" t="s">
        <v>89</v>
      </c>
    </row>
    <row r="211" s="13" customFormat="1">
      <c r="A211" s="13"/>
      <c r="B211" s="231"/>
      <c r="C211" s="232"/>
      <c r="D211" s="211" t="s">
        <v>207</v>
      </c>
      <c r="E211" s="233" t="s">
        <v>32</v>
      </c>
      <c r="F211" s="234" t="s">
        <v>304</v>
      </c>
      <c r="G211" s="232"/>
      <c r="H211" s="233" t="s">
        <v>32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207</v>
      </c>
      <c r="AU211" s="240" t="s">
        <v>89</v>
      </c>
      <c r="AV211" s="13" t="s">
        <v>86</v>
      </c>
      <c r="AW211" s="13" t="s">
        <v>39</v>
      </c>
      <c r="AX211" s="13" t="s">
        <v>78</v>
      </c>
      <c r="AY211" s="240" t="s">
        <v>120</v>
      </c>
    </row>
    <row r="212" s="14" customFormat="1">
      <c r="A212" s="14"/>
      <c r="B212" s="241"/>
      <c r="C212" s="242"/>
      <c r="D212" s="211" t="s">
        <v>207</v>
      </c>
      <c r="E212" s="243" t="s">
        <v>32</v>
      </c>
      <c r="F212" s="244" t="s">
        <v>352</v>
      </c>
      <c r="G212" s="242"/>
      <c r="H212" s="245">
        <v>51.57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207</v>
      </c>
      <c r="AU212" s="251" t="s">
        <v>89</v>
      </c>
      <c r="AV212" s="14" t="s">
        <v>89</v>
      </c>
      <c r="AW212" s="14" t="s">
        <v>39</v>
      </c>
      <c r="AX212" s="14" t="s">
        <v>86</v>
      </c>
      <c r="AY212" s="251" t="s">
        <v>120</v>
      </c>
    </row>
    <row r="213" s="2" customFormat="1" ht="16.5" customHeight="1">
      <c r="A213" s="40"/>
      <c r="B213" s="41"/>
      <c r="C213" s="263" t="s">
        <v>7</v>
      </c>
      <c r="D213" s="263" t="s">
        <v>307</v>
      </c>
      <c r="E213" s="264" t="s">
        <v>353</v>
      </c>
      <c r="F213" s="265" t="s">
        <v>354</v>
      </c>
      <c r="G213" s="266" t="s">
        <v>348</v>
      </c>
      <c r="H213" s="267">
        <v>54.149000000000001</v>
      </c>
      <c r="I213" s="268"/>
      <c r="J213" s="269">
        <f>ROUND(I213*H213,2)</f>
        <v>0</v>
      </c>
      <c r="K213" s="265" t="s">
        <v>167</v>
      </c>
      <c r="L213" s="270"/>
      <c r="M213" s="271" t="s">
        <v>32</v>
      </c>
      <c r="N213" s="272" t="s">
        <v>49</v>
      </c>
      <c r="O213" s="86"/>
      <c r="P213" s="207">
        <f>O213*H213</f>
        <v>0</v>
      </c>
      <c r="Q213" s="207">
        <v>0.0025899999999999999</v>
      </c>
      <c r="R213" s="207">
        <f>Q213*H213</f>
        <v>0.14024591</v>
      </c>
      <c r="S213" s="207">
        <v>0</v>
      </c>
      <c r="T213" s="20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09" t="s">
        <v>153</v>
      </c>
      <c r="AT213" s="209" t="s">
        <v>307</v>
      </c>
      <c r="AU213" s="209" t="s">
        <v>89</v>
      </c>
      <c r="AY213" s="18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86</v>
      </c>
      <c r="BK213" s="210">
        <f>ROUND(I213*H213,2)</f>
        <v>0</v>
      </c>
      <c r="BL213" s="18" t="s">
        <v>119</v>
      </c>
      <c r="BM213" s="209" t="s">
        <v>355</v>
      </c>
    </row>
    <row r="214" s="2" customFormat="1">
      <c r="A214" s="40"/>
      <c r="B214" s="41"/>
      <c r="C214" s="42"/>
      <c r="D214" s="211" t="s">
        <v>126</v>
      </c>
      <c r="E214" s="42"/>
      <c r="F214" s="212" t="s">
        <v>354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126</v>
      </c>
      <c r="AU214" s="18" t="s">
        <v>89</v>
      </c>
    </row>
    <row r="215" s="14" customFormat="1">
      <c r="A215" s="14"/>
      <c r="B215" s="241"/>
      <c r="C215" s="242"/>
      <c r="D215" s="211" t="s">
        <v>207</v>
      </c>
      <c r="E215" s="242"/>
      <c r="F215" s="244" t="s">
        <v>356</v>
      </c>
      <c r="G215" s="242"/>
      <c r="H215" s="245">
        <v>54.149000000000001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207</v>
      </c>
      <c r="AU215" s="251" t="s">
        <v>89</v>
      </c>
      <c r="AV215" s="14" t="s">
        <v>89</v>
      </c>
      <c r="AW215" s="14" t="s">
        <v>4</v>
      </c>
      <c r="AX215" s="14" t="s">
        <v>86</v>
      </c>
      <c r="AY215" s="251" t="s">
        <v>120</v>
      </c>
    </row>
    <row r="216" s="2" customFormat="1" ht="24.15" customHeight="1">
      <c r="A216" s="40"/>
      <c r="B216" s="41"/>
      <c r="C216" s="198" t="s">
        <v>357</v>
      </c>
      <c r="D216" s="198" t="s">
        <v>121</v>
      </c>
      <c r="E216" s="199" t="s">
        <v>358</v>
      </c>
      <c r="F216" s="200" t="s">
        <v>359</v>
      </c>
      <c r="G216" s="201" t="s">
        <v>360</v>
      </c>
      <c r="H216" s="202">
        <v>2</v>
      </c>
      <c r="I216" s="203"/>
      <c r="J216" s="204">
        <f>ROUND(I216*H216,2)</f>
        <v>0</v>
      </c>
      <c r="K216" s="200" t="s">
        <v>167</v>
      </c>
      <c r="L216" s="46"/>
      <c r="M216" s="205" t="s">
        <v>32</v>
      </c>
      <c r="N216" s="206" t="s">
        <v>49</v>
      </c>
      <c r="O216" s="86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119</v>
      </c>
      <c r="AT216" s="209" t="s">
        <v>121</v>
      </c>
      <c r="AU216" s="209" t="s">
        <v>89</v>
      </c>
      <c r="AY216" s="18" t="s">
        <v>120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86</v>
      </c>
      <c r="BK216" s="210">
        <f>ROUND(I216*H216,2)</f>
        <v>0</v>
      </c>
      <c r="BL216" s="18" t="s">
        <v>119</v>
      </c>
      <c r="BM216" s="209" t="s">
        <v>361</v>
      </c>
    </row>
    <row r="217" s="2" customFormat="1">
      <c r="A217" s="40"/>
      <c r="B217" s="41"/>
      <c r="C217" s="42"/>
      <c r="D217" s="211" t="s">
        <v>126</v>
      </c>
      <c r="E217" s="42"/>
      <c r="F217" s="212" t="s">
        <v>362</v>
      </c>
      <c r="G217" s="42"/>
      <c r="H217" s="42"/>
      <c r="I217" s="213"/>
      <c r="J217" s="42"/>
      <c r="K217" s="42"/>
      <c r="L217" s="46"/>
      <c r="M217" s="214"/>
      <c r="N217" s="21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126</v>
      </c>
      <c r="AU217" s="18" t="s">
        <v>89</v>
      </c>
    </row>
    <row r="218" s="2" customFormat="1">
      <c r="A218" s="40"/>
      <c r="B218" s="41"/>
      <c r="C218" s="42"/>
      <c r="D218" s="229" t="s">
        <v>170</v>
      </c>
      <c r="E218" s="42"/>
      <c r="F218" s="230" t="s">
        <v>363</v>
      </c>
      <c r="G218" s="42"/>
      <c r="H218" s="42"/>
      <c r="I218" s="213"/>
      <c r="J218" s="42"/>
      <c r="K218" s="42"/>
      <c r="L218" s="46"/>
      <c r="M218" s="214"/>
      <c r="N218" s="21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170</v>
      </c>
      <c r="AU218" s="18" t="s">
        <v>89</v>
      </c>
    </row>
    <row r="219" s="14" customFormat="1">
      <c r="A219" s="14"/>
      <c r="B219" s="241"/>
      <c r="C219" s="242"/>
      <c r="D219" s="211" t="s">
        <v>207</v>
      </c>
      <c r="E219" s="243" t="s">
        <v>32</v>
      </c>
      <c r="F219" s="244" t="s">
        <v>89</v>
      </c>
      <c r="G219" s="242"/>
      <c r="H219" s="245">
        <v>2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207</v>
      </c>
      <c r="AU219" s="251" t="s">
        <v>89</v>
      </c>
      <c r="AV219" s="14" t="s">
        <v>89</v>
      </c>
      <c r="AW219" s="14" t="s">
        <v>39</v>
      </c>
      <c r="AX219" s="14" t="s">
        <v>86</v>
      </c>
      <c r="AY219" s="251" t="s">
        <v>120</v>
      </c>
    </row>
    <row r="220" s="2" customFormat="1" ht="16.5" customHeight="1">
      <c r="A220" s="40"/>
      <c r="B220" s="41"/>
      <c r="C220" s="263" t="s">
        <v>364</v>
      </c>
      <c r="D220" s="263" t="s">
        <v>307</v>
      </c>
      <c r="E220" s="264" t="s">
        <v>365</v>
      </c>
      <c r="F220" s="265" t="s">
        <v>366</v>
      </c>
      <c r="G220" s="266" t="s">
        <v>360</v>
      </c>
      <c r="H220" s="267">
        <v>2</v>
      </c>
      <c r="I220" s="268"/>
      <c r="J220" s="269">
        <f>ROUND(I220*H220,2)</f>
        <v>0</v>
      </c>
      <c r="K220" s="265" t="s">
        <v>167</v>
      </c>
      <c r="L220" s="270"/>
      <c r="M220" s="271" t="s">
        <v>32</v>
      </c>
      <c r="N220" s="272" t="s">
        <v>49</v>
      </c>
      <c r="O220" s="86"/>
      <c r="P220" s="207">
        <f>O220*H220</f>
        <v>0</v>
      </c>
      <c r="Q220" s="207">
        <v>0.00080000000000000004</v>
      </c>
      <c r="R220" s="207">
        <f>Q220*H220</f>
        <v>0.0016000000000000001</v>
      </c>
      <c r="S220" s="207">
        <v>0</v>
      </c>
      <c r="T220" s="20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09" t="s">
        <v>153</v>
      </c>
      <c r="AT220" s="209" t="s">
        <v>307</v>
      </c>
      <c r="AU220" s="209" t="s">
        <v>89</v>
      </c>
      <c r="AY220" s="18" t="s">
        <v>120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86</v>
      </c>
      <c r="BK220" s="210">
        <f>ROUND(I220*H220,2)</f>
        <v>0</v>
      </c>
      <c r="BL220" s="18" t="s">
        <v>119</v>
      </c>
      <c r="BM220" s="209" t="s">
        <v>367</v>
      </c>
    </row>
    <row r="221" s="2" customFormat="1">
      <c r="A221" s="40"/>
      <c r="B221" s="41"/>
      <c r="C221" s="42"/>
      <c r="D221" s="211" t="s">
        <v>126</v>
      </c>
      <c r="E221" s="42"/>
      <c r="F221" s="212" t="s">
        <v>366</v>
      </c>
      <c r="G221" s="42"/>
      <c r="H221" s="42"/>
      <c r="I221" s="213"/>
      <c r="J221" s="42"/>
      <c r="K221" s="42"/>
      <c r="L221" s="46"/>
      <c r="M221" s="214"/>
      <c r="N221" s="21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126</v>
      </c>
      <c r="AU221" s="18" t="s">
        <v>89</v>
      </c>
    </row>
    <row r="222" s="2" customFormat="1" ht="24.15" customHeight="1">
      <c r="A222" s="40"/>
      <c r="B222" s="41"/>
      <c r="C222" s="198" t="s">
        <v>368</v>
      </c>
      <c r="D222" s="198" t="s">
        <v>121</v>
      </c>
      <c r="E222" s="199" t="s">
        <v>369</v>
      </c>
      <c r="F222" s="200" t="s">
        <v>370</v>
      </c>
      <c r="G222" s="201" t="s">
        <v>360</v>
      </c>
      <c r="H222" s="202">
        <v>1</v>
      </c>
      <c r="I222" s="203"/>
      <c r="J222" s="204">
        <f>ROUND(I222*H222,2)</f>
        <v>0</v>
      </c>
      <c r="K222" s="200" t="s">
        <v>167</v>
      </c>
      <c r="L222" s="46"/>
      <c r="M222" s="205" t="s">
        <v>32</v>
      </c>
      <c r="N222" s="206" t="s">
        <v>49</v>
      </c>
      <c r="O222" s="86"/>
      <c r="P222" s="207">
        <f>O222*H222</f>
        <v>0</v>
      </c>
      <c r="Q222" s="207">
        <v>1.92726</v>
      </c>
      <c r="R222" s="207">
        <f>Q222*H222</f>
        <v>1.92726</v>
      </c>
      <c r="S222" s="207">
        <v>0</v>
      </c>
      <c r="T222" s="20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09" t="s">
        <v>119</v>
      </c>
      <c r="AT222" s="209" t="s">
        <v>121</v>
      </c>
      <c r="AU222" s="209" t="s">
        <v>89</v>
      </c>
      <c r="AY222" s="18" t="s">
        <v>120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86</v>
      </c>
      <c r="BK222" s="210">
        <f>ROUND(I222*H222,2)</f>
        <v>0</v>
      </c>
      <c r="BL222" s="18" t="s">
        <v>119</v>
      </c>
      <c r="BM222" s="209" t="s">
        <v>371</v>
      </c>
    </row>
    <row r="223" s="2" customFormat="1">
      <c r="A223" s="40"/>
      <c r="B223" s="41"/>
      <c r="C223" s="42"/>
      <c r="D223" s="211" t="s">
        <v>126</v>
      </c>
      <c r="E223" s="42"/>
      <c r="F223" s="212" t="s">
        <v>372</v>
      </c>
      <c r="G223" s="42"/>
      <c r="H223" s="42"/>
      <c r="I223" s="213"/>
      <c r="J223" s="42"/>
      <c r="K223" s="42"/>
      <c r="L223" s="46"/>
      <c r="M223" s="214"/>
      <c r="N223" s="21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126</v>
      </c>
      <c r="AU223" s="18" t="s">
        <v>89</v>
      </c>
    </row>
    <row r="224" s="2" customFormat="1">
      <c r="A224" s="40"/>
      <c r="B224" s="41"/>
      <c r="C224" s="42"/>
      <c r="D224" s="229" t="s">
        <v>170</v>
      </c>
      <c r="E224" s="42"/>
      <c r="F224" s="230" t="s">
        <v>373</v>
      </c>
      <c r="G224" s="42"/>
      <c r="H224" s="42"/>
      <c r="I224" s="213"/>
      <c r="J224" s="42"/>
      <c r="K224" s="42"/>
      <c r="L224" s="46"/>
      <c r="M224" s="214"/>
      <c r="N224" s="21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170</v>
      </c>
      <c r="AU224" s="18" t="s">
        <v>89</v>
      </c>
    </row>
    <row r="225" s="2" customFormat="1" ht="24.15" customHeight="1">
      <c r="A225" s="40"/>
      <c r="B225" s="41"/>
      <c r="C225" s="263" t="s">
        <v>374</v>
      </c>
      <c r="D225" s="263" t="s">
        <v>307</v>
      </c>
      <c r="E225" s="264" t="s">
        <v>375</v>
      </c>
      <c r="F225" s="265" t="s">
        <v>376</v>
      </c>
      <c r="G225" s="266" t="s">
        <v>360</v>
      </c>
      <c r="H225" s="267">
        <v>1</v>
      </c>
      <c r="I225" s="268"/>
      <c r="J225" s="269">
        <f>ROUND(I225*H225,2)</f>
        <v>0</v>
      </c>
      <c r="K225" s="265" t="s">
        <v>167</v>
      </c>
      <c r="L225" s="270"/>
      <c r="M225" s="271" t="s">
        <v>32</v>
      </c>
      <c r="N225" s="272" t="s">
        <v>49</v>
      </c>
      <c r="O225" s="86"/>
      <c r="P225" s="207">
        <f>O225*H225</f>
        <v>0</v>
      </c>
      <c r="Q225" s="207">
        <v>1.363</v>
      </c>
      <c r="R225" s="207">
        <f>Q225*H225</f>
        <v>1.363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153</v>
      </c>
      <c r="AT225" s="209" t="s">
        <v>307</v>
      </c>
      <c r="AU225" s="209" t="s">
        <v>89</v>
      </c>
      <c r="AY225" s="18" t="s">
        <v>120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86</v>
      </c>
      <c r="BK225" s="210">
        <f>ROUND(I225*H225,2)</f>
        <v>0</v>
      </c>
      <c r="BL225" s="18" t="s">
        <v>119</v>
      </c>
      <c r="BM225" s="209" t="s">
        <v>377</v>
      </c>
    </row>
    <row r="226" s="2" customFormat="1">
      <c r="A226" s="40"/>
      <c r="B226" s="41"/>
      <c r="C226" s="42"/>
      <c r="D226" s="211" t="s">
        <v>126</v>
      </c>
      <c r="E226" s="42"/>
      <c r="F226" s="212" t="s">
        <v>376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126</v>
      </c>
      <c r="AU226" s="18" t="s">
        <v>89</v>
      </c>
    </row>
    <row r="227" s="2" customFormat="1" ht="24.15" customHeight="1">
      <c r="A227" s="40"/>
      <c r="B227" s="41"/>
      <c r="C227" s="263" t="s">
        <v>378</v>
      </c>
      <c r="D227" s="263" t="s">
        <v>307</v>
      </c>
      <c r="E227" s="264" t="s">
        <v>379</v>
      </c>
      <c r="F227" s="265" t="s">
        <v>380</v>
      </c>
      <c r="G227" s="266" t="s">
        <v>360</v>
      </c>
      <c r="H227" s="267">
        <v>1</v>
      </c>
      <c r="I227" s="268"/>
      <c r="J227" s="269">
        <f>ROUND(I227*H227,2)</f>
        <v>0</v>
      </c>
      <c r="K227" s="265" t="s">
        <v>167</v>
      </c>
      <c r="L227" s="270"/>
      <c r="M227" s="271" t="s">
        <v>32</v>
      </c>
      <c r="N227" s="272" t="s">
        <v>49</v>
      </c>
      <c r="O227" s="86"/>
      <c r="P227" s="207">
        <f>O227*H227</f>
        <v>0</v>
      </c>
      <c r="Q227" s="207">
        <v>0.56999999999999995</v>
      </c>
      <c r="R227" s="207">
        <f>Q227*H227</f>
        <v>0.56999999999999995</v>
      </c>
      <c r="S227" s="207">
        <v>0</v>
      </c>
      <c r="T227" s="20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09" t="s">
        <v>153</v>
      </c>
      <c r="AT227" s="209" t="s">
        <v>307</v>
      </c>
      <c r="AU227" s="209" t="s">
        <v>89</v>
      </c>
      <c r="AY227" s="18" t="s">
        <v>120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86</v>
      </c>
      <c r="BK227" s="210">
        <f>ROUND(I227*H227,2)</f>
        <v>0</v>
      </c>
      <c r="BL227" s="18" t="s">
        <v>119</v>
      </c>
      <c r="BM227" s="209" t="s">
        <v>381</v>
      </c>
    </row>
    <row r="228" s="2" customFormat="1">
      <c r="A228" s="40"/>
      <c r="B228" s="41"/>
      <c r="C228" s="42"/>
      <c r="D228" s="211" t="s">
        <v>126</v>
      </c>
      <c r="E228" s="42"/>
      <c r="F228" s="212" t="s">
        <v>380</v>
      </c>
      <c r="G228" s="42"/>
      <c r="H228" s="42"/>
      <c r="I228" s="213"/>
      <c r="J228" s="42"/>
      <c r="K228" s="42"/>
      <c r="L228" s="46"/>
      <c r="M228" s="214"/>
      <c r="N228" s="21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126</v>
      </c>
      <c r="AU228" s="18" t="s">
        <v>89</v>
      </c>
    </row>
    <row r="229" s="2" customFormat="1" ht="16.5" customHeight="1">
      <c r="A229" s="40"/>
      <c r="B229" s="41"/>
      <c r="C229" s="263" t="s">
        <v>382</v>
      </c>
      <c r="D229" s="263" t="s">
        <v>307</v>
      </c>
      <c r="E229" s="264" t="s">
        <v>383</v>
      </c>
      <c r="F229" s="265" t="s">
        <v>384</v>
      </c>
      <c r="G229" s="266" t="s">
        <v>360</v>
      </c>
      <c r="H229" s="267">
        <v>1</v>
      </c>
      <c r="I229" s="268"/>
      <c r="J229" s="269">
        <f>ROUND(I229*H229,2)</f>
        <v>0</v>
      </c>
      <c r="K229" s="265" t="s">
        <v>167</v>
      </c>
      <c r="L229" s="270"/>
      <c r="M229" s="271" t="s">
        <v>32</v>
      </c>
      <c r="N229" s="272" t="s">
        <v>49</v>
      </c>
      <c r="O229" s="86"/>
      <c r="P229" s="207">
        <f>O229*H229</f>
        <v>0</v>
      </c>
      <c r="Q229" s="207">
        <v>0.26200000000000001</v>
      </c>
      <c r="R229" s="207">
        <f>Q229*H229</f>
        <v>0.26200000000000001</v>
      </c>
      <c r="S229" s="207">
        <v>0</v>
      </c>
      <c r="T229" s="20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09" t="s">
        <v>153</v>
      </c>
      <c r="AT229" s="209" t="s">
        <v>307</v>
      </c>
      <c r="AU229" s="209" t="s">
        <v>89</v>
      </c>
      <c r="AY229" s="18" t="s">
        <v>120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86</v>
      </c>
      <c r="BK229" s="210">
        <f>ROUND(I229*H229,2)</f>
        <v>0</v>
      </c>
      <c r="BL229" s="18" t="s">
        <v>119</v>
      </c>
      <c r="BM229" s="209" t="s">
        <v>385</v>
      </c>
    </row>
    <row r="230" s="2" customFormat="1">
      <c r="A230" s="40"/>
      <c r="B230" s="41"/>
      <c r="C230" s="42"/>
      <c r="D230" s="211" t="s">
        <v>126</v>
      </c>
      <c r="E230" s="42"/>
      <c r="F230" s="212" t="s">
        <v>384</v>
      </c>
      <c r="G230" s="42"/>
      <c r="H230" s="42"/>
      <c r="I230" s="213"/>
      <c r="J230" s="42"/>
      <c r="K230" s="42"/>
      <c r="L230" s="46"/>
      <c r="M230" s="214"/>
      <c r="N230" s="21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126</v>
      </c>
      <c r="AU230" s="18" t="s">
        <v>89</v>
      </c>
    </row>
    <row r="231" s="2" customFormat="1" ht="24.15" customHeight="1">
      <c r="A231" s="40"/>
      <c r="B231" s="41"/>
      <c r="C231" s="198" t="s">
        <v>386</v>
      </c>
      <c r="D231" s="198" t="s">
        <v>121</v>
      </c>
      <c r="E231" s="199" t="s">
        <v>387</v>
      </c>
      <c r="F231" s="200" t="s">
        <v>388</v>
      </c>
      <c r="G231" s="201" t="s">
        <v>360</v>
      </c>
      <c r="H231" s="202">
        <v>1</v>
      </c>
      <c r="I231" s="203"/>
      <c r="J231" s="204">
        <f>ROUND(I231*H231,2)</f>
        <v>0</v>
      </c>
      <c r="K231" s="200" t="s">
        <v>167</v>
      </c>
      <c r="L231" s="46"/>
      <c r="M231" s="205" t="s">
        <v>32</v>
      </c>
      <c r="N231" s="206" t="s">
        <v>49</v>
      </c>
      <c r="O231" s="86"/>
      <c r="P231" s="207">
        <f>O231*H231</f>
        <v>0</v>
      </c>
      <c r="Q231" s="207">
        <v>0.21734000000000001</v>
      </c>
      <c r="R231" s="207">
        <f>Q231*H231</f>
        <v>0.21734000000000001</v>
      </c>
      <c r="S231" s="207">
        <v>0</v>
      </c>
      <c r="T231" s="20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09" t="s">
        <v>119</v>
      </c>
      <c r="AT231" s="209" t="s">
        <v>121</v>
      </c>
      <c r="AU231" s="209" t="s">
        <v>89</v>
      </c>
      <c r="AY231" s="18" t="s">
        <v>120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86</v>
      </c>
      <c r="BK231" s="210">
        <f>ROUND(I231*H231,2)</f>
        <v>0</v>
      </c>
      <c r="BL231" s="18" t="s">
        <v>119</v>
      </c>
      <c r="BM231" s="209" t="s">
        <v>389</v>
      </c>
    </row>
    <row r="232" s="2" customFormat="1">
      <c r="A232" s="40"/>
      <c r="B232" s="41"/>
      <c r="C232" s="42"/>
      <c r="D232" s="211" t="s">
        <v>126</v>
      </c>
      <c r="E232" s="42"/>
      <c r="F232" s="212" t="s">
        <v>390</v>
      </c>
      <c r="G232" s="42"/>
      <c r="H232" s="42"/>
      <c r="I232" s="213"/>
      <c r="J232" s="42"/>
      <c r="K232" s="42"/>
      <c r="L232" s="46"/>
      <c r="M232" s="214"/>
      <c r="N232" s="21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126</v>
      </c>
      <c r="AU232" s="18" t="s">
        <v>89</v>
      </c>
    </row>
    <row r="233" s="2" customFormat="1">
      <c r="A233" s="40"/>
      <c r="B233" s="41"/>
      <c r="C233" s="42"/>
      <c r="D233" s="229" t="s">
        <v>170</v>
      </c>
      <c r="E233" s="42"/>
      <c r="F233" s="230" t="s">
        <v>391</v>
      </c>
      <c r="G233" s="42"/>
      <c r="H233" s="42"/>
      <c r="I233" s="213"/>
      <c r="J233" s="42"/>
      <c r="K233" s="42"/>
      <c r="L233" s="46"/>
      <c r="M233" s="214"/>
      <c r="N233" s="21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170</v>
      </c>
      <c r="AU233" s="18" t="s">
        <v>89</v>
      </c>
    </row>
    <row r="234" s="2" customFormat="1" ht="21.75" customHeight="1">
      <c r="A234" s="40"/>
      <c r="B234" s="41"/>
      <c r="C234" s="263" t="s">
        <v>392</v>
      </c>
      <c r="D234" s="263" t="s">
        <v>307</v>
      </c>
      <c r="E234" s="264" t="s">
        <v>393</v>
      </c>
      <c r="F234" s="265" t="s">
        <v>394</v>
      </c>
      <c r="G234" s="266" t="s">
        <v>360</v>
      </c>
      <c r="H234" s="267">
        <v>1</v>
      </c>
      <c r="I234" s="268"/>
      <c r="J234" s="269">
        <f>ROUND(I234*H234,2)</f>
        <v>0</v>
      </c>
      <c r="K234" s="265" t="s">
        <v>167</v>
      </c>
      <c r="L234" s="270"/>
      <c r="M234" s="271" t="s">
        <v>32</v>
      </c>
      <c r="N234" s="272" t="s">
        <v>49</v>
      </c>
      <c r="O234" s="86"/>
      <c r="P234" s="207">
        <f>O234*H234</f>
        <v>0</v>
      </c>
      <c r="Q234" s="207">
        <v>0.080000000000000002</v>
      </c>
      <c r="R234" s="207">
        <f>Q234*H234</f>
        <v>0.080000000000000002</v>
      </c>
      <c r="S234" s="207">
        <v>0</v>
      </c>
      <c r="T234" s="20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09" t="s">
        <v>153</v>
      </c>
      <c r="AT234" s="209" t="s">
        <v>307</v>
      </c>
      <c r="AU234" s="209" t="s">
        <v>89</v>
      </c>
      <c r="AY234" s="18" t="s">
        <v>120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86</v>
      </c>
      <c r="BK234" s="210">
        <f>ROUND(I234*H234,2)</f>
        <v>0</v>
      </c>
      <c r="BL234" s="18" t="s">
        <v>119</v>
      </c>
      <c r="BM234" s="209" t="s">
        <v>395</v>
      </c>
    </row>
    <row r="235" s="2" customFormat="1">
      <c r="A235" s="40"/>
      <c r="B235" s="41"/>
      <c r="C235" s="42"/>
      <c r="D235" s="211" t="s">
        <v>126</v>
      </c>
      <c r="E235" s="42"/>
      <c r="F235" s="212" t="s">
        <v>394</v>
      </c>
      <c r="G235" s="42"/>
      <c r="H235" s="42"/>
      <c r="I235" s="213"/>
      <c r="J235" s="42"/>
      <c r="K235" s="42"/>
      <c r="L235" s="46"/>
      <c r="M235" s="214"/>
      <c r="N235" s="21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126</v>
      </c>
      <c r="AU235" s="18" t="s">
        <v>89</v>
      </c>
    </row>
    <row r="236" s="2" customFormat="1" ht="16.5" customHeight="1">
      <c r="A236" s="40"/>
      <c r="B236" s="41"/>
      <c r="C236" s="198" t="s">
        <v>396</v>
      </c>
      <c r="D236" s="198" t="s">
        <v>121</v>
      </c>
      <c r="E236" s="199" t="s">
        <v>397</v>
      </c>
      <c r="F236" s="200" t="s">
        <v>398</v>
      </c>
      <c r="G236" s="201" t="s">
        <v>348</v>
      </c>
      <c r="H236" s="202">
        <v>51.57</v>
      </c>
      <c r="I236" s="203"/>
      <c r="J236" s="204">
        <f>ROUND(I236*H236,2)</f>
        <v>0</v>
      </c>
      <c r="K236" s="200" t="s">
        <v>167</v>
      </c>
      <c r="L236" s="46"/>
      <c r="M236" s="205" t="s">
        <v>32</v>
      </c>
      <c r="N236" s="206" t="s">
        <v>49</v>
      </c>
      <c r="O236" s="86"/>
      <c r="P236" s="207">
        <f>O236*H236</f>
        <v>0</v>
      </c>
      <c r="Q236" s="207">
        <v>0.00019000000000000001</v>
      </c>
      <c r="R236" s="207">
        <f>Q236*H236</f>
        <v>0.0097983000000000011</v>
      </c>
      <c r="S236" s="207">
        <v>0</v>
      </c>
      <c r="T236" s="20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09" t="s">
        <v>119</v>
      </c>
      <c r="AT236" s="209" t="s">
        <v>121</v>
      </c>
      <c r="AU236" s="209" t="s">
        <v>89</v>
      </c>
      <c r="AY236" s="18" t="s">
        <v>120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86</v>
      </c>
      <c r="BK236" s="210">
        <f>ROUND(I236*H236,2)</f>
        <v>0</v>
      </c>
      <c r="BL236" s="18" t="s">
        <v>119</v>
      </c>
      <c r="BM236" s="209" t="s">
        <v>399</v>
      </c>
    </row>
    <row r="237" s="2" customFormat="1">
      <c r="A237" s="40"/>
      <c r="B237" s="41"/>
      <c r="C237" s="42"/>
      <c r="D237" s="211" t="s">
        <v>126</v>
      </c>
      <c r="E237" s="42"/>
      <c r="F237" s="212" t="s">
        <v>400</v>
      </c>
      <c r="G237" s="42"/>
      <c r="H237" s="42"/>
      <c r="I237" s="213"/>
      <c r="J237" s="42"/>
      <c r="K237" s="42"/>
      <c r="L237" s="46"/>
      <c r="M237" s="214"/>
      <c r="N237" s="21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126</v>
      </c>
      <c r="AU237" s="18" t="s">
        <v>89</v>
      </c>
    </row>
    <row r="238" s="2" customFormat="1">
      <c r="A238" s="40"/>
      <c r="B238" s="41"/>
      <c r="C238" s="42"/>
      <c r="D238" s="229" t="s">
        <v>170</v>
      </c>
      <c r="E238" s="42"/>
      <c r="F238" s="230" t="s">
        <v>401</v>
      </c>
      <c r="G238" s="42"/>
      <c r="H238" s="42"/>
      <c r="I238" s="213"/>
      <c r="J238" s="42"/>
      <c r="K238" s="42"/>
      <c r="L238" s="46"/>
      <c r="M238" s="214"/>
      <c r="N238" s="21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170</v>
      </c>
      <c r="AU238" s="18" t="s">
        <v>89</v>
      </c>
    </row>
    <row r="239" s="13" customFormat="1">
      <c r="A239" s="13"/>
      <c r="B239" s="231"/>
      <c r="C239" s="232"/>
      <c r="D239" s="211" t="s">
        <v>207</v>
      </c>
      <c r="E239" s="233" t="s">
        <v>32</v>
      </c>
      <c r="F239" s="234" t="s">
        <v>304</v>
      </c>
      <c r="G239" s="232"/>
      <c r="H239" s="233" t="s">
        <v>32</v>
      </c>
      <c r="I239" s="235"/>
      <c r="J239" s="232"/>
      <c r="K239" s="232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207</v>
      </c>
      <c r="AU239" s="240" t="s">
        <v>89</v>
      </c>
      <c r="AV239" s="13" t="s">
        <v>86</v>
      </c>
      <c r="AW239" s="13" t="s">
        <v>39</v>
      </c>
      <c r="AX239" s="13" t="s">
        <v>78</v>
      </c>
      <c r="AY239" s="240" t="s">
        <v>120</v>
      </c>
    </row>
    <row r="240" s="14" customFormat="1">
      <c r="A240" s="14"/>
      <c r="B240" s="241"/>
      <c r="C240" s="242"/>
      <c r="D240" s="211" t="s">
        <v>207</v>
      </c>
      <c r="E240" s="243" t="s">
        <v>32</v>
      </c>
      <c r="F240" s="244" t="s">
        <v>352</v>
      </c>
      <c r="G240" s="242"/>
      <c r="H240" s="245">
        <v>51.57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207</v>
      </c>
      <c r="AU240" s="251" t="s">
        <v>89</v>
      </c>
      <c r="AV240" s="14" t="s">
        <v>89</v>
      </c>
      <c r="AW240" s="14" t="s">
        <v>39</v>
      </c>
      <c r="AX240" s="14" t="s">
        <v>86</v>
      </c>
      <c r="AY240" s="251" t="s">
        <v>120</v>
      </c>
    </row>
    <row r="241" s="2" customFormat="1" ht="21.75" customHeight="1">
      <c r="A241" s="40"/>
      <c r="B241" s="41"/>
      <c r="C241" s="198" t="s">
        <v>402</v>
      </c>
      <c r="D241" s="198" t="s">
        <v>121</v>
      </c>
      <c r="E241" s="199" t="s">
        <v>403</v>
      </c>
      <c r="F241" s="200" t="s">
        <v>404</v>
      </c>
      <c r="G241" s="201" t="s">
        <v>348</v>
      </c>
      <c r="H241" s="202">
        <v>51.57</v>
      </c>
      <c r="I241" s="203"/>
      <c r="J241" s="204">
        <f>ROUND(I241*H241,2)</f>
        <v>0</v>
      </c>
      <c r="K241" s="200" t="s">
        <v>167</v>
      </c>
      <c r="L241" s="46"/>
      <c r="M241" s="205" t="s">
        <v>32</v>
      </c>
      <c r="N241" s="206" t="s">
        <v>49</v>
      </c>
      <c r="O241" s="86"/>
      <c r="P241" s="207">
        <f>O241*H241</f>
        <v>0</v>
      </c>
      <c r="Q241" s="207">
        <v>0.00012999999999999999</v>
      </c>
      <c r="R241" s="207">
        <f>Q241*H241</f>
        <v>0.0067040999999999993</v>
      </c>
      <c r="S241" s="207">
        <v>0</v>
      </c>
      <c r="T241" s="20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09" t="s">
        <v>119</v>
      </c>
      <c r="AT241" s="209" t="s">
        <v>121</v>
      </c>
      <c r="AU241" s="209" t="s">
        <v>89</v>
      </c>
      <c r="AY241" s="18" t="s">
        <v>120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86</v>
      </c>
      <c r="BK241" s="210">
        <f>ROUND(I241*H241,2)</f>
        <v>0</v>
      </c>
      <c r="BL241" s="18" t="s">
        <v>119</v>
      </c>
      <c r="BM241" s="209" t="s">
        <v>405</v>
      </c>
    </row>
    <row r="242" s="2" customFormat="1">
      <c r="A242" s="40"/>
      <c r="B242" s="41"/>
      <c r="C242" s="42"/>
      <c r="D242" s="211" t="s">
        <v>126</v>
      </c>
      <c r="E242" s="42"/>
      <c r="F242" s="212" t="s">
        <v>406</v>
      </c>
      <c r="G242" s="42"/>
      <c r="H242" s="42"/>
      <c r="I242" s="213"/>
      <c r="J242" s="42"/>
      <c r="K242" s="42"/>
      <c r="L242" s="46"/>
      <c r="M242" s="214"/>
      <c r="N242" s="215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126</v>
      </c>
      <c r="AU242" s="18" t="s">
        <v>89</v>
      </c>
    </row>
    <row r="243" s="2" customFormat="1">
      <c r="A243" s="40"/>
      <c r="B243" s="41"/>
      <c r="C243" s="42"/>
      <c r="D243" s="229" t="s">
        <v>170</v>
      </c>
      <c r="E243" s="42"/>
      <c r="F243" s="230" t="s">
        <v>407</v>
      </c>
      <c r="G243" s="42"/>
      <c r="H243" s="42"/>
      <c r="I243" s="213"/>
      <c r="J243" s="42"/>
      <c r="K243" s="42"/>
      <c r="L243" s="46"/>
      <c r="M243" s="214"/>
      <c r="N243" s="21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170</v>
      </c>
      <c r="AU243" s="18" t="s">
        <v>89</v>
      </c>
    </row>
    <row r="244" s="13" customFormat="1">
      <c r="A244" s="13"/>
      <c r="B244" s="231"/>
      <c r="C244" s="232"/>
      <c r="D244" s="211" t="s">
        <v>207</v>
      </c>
      <c r="E244" s="233" t="s">
        <v>32</v>
      </c>
      <c r="F244" s="234" t="s">
        <v>304</v>
      </c>
      <c r="G244" s="232"/>
      <c r="H244" s="233" t="s">
        <v>32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207</v>
      </c>
      <c r="AU244" s="240" t="s">
        <v>89</v>
      </c>
      <c r="AV244" s="13" t="s">
        <v>86</v>
      </c>
      <c r="AW244" s="13" t="s">
        <v>39</v>
      </c>
      <c r="AX244" s="13" t="s">
        <v>78</v>
      </c>
      <c r="AY244" s="240" t="s">
        <v>120</v>
      </c>
    </row>
    <row r="245" s="14" customFormat="1">
      <c r="A245" s="14"/>
      <c r="B245" s="241"/>
      <c r="C245" s="242"/>
      <c r="D245" s="211" t="s">
        <v>207</v>
      </c>
      <c r="E245" s="243" t="s">
        <v>32</v>
      </c>
      <c r="F245" s="244" t="s">
        <v>352</v>
      </c>
      <c r="G245" s="242"/>
      <c r="H245" s="245">
        <v>51.57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207</v>
      </c>
      <c r="AU245" s="251" t="s">
        <v>89</v>
      </c>
      <c r="AV245" s="14" t="s">
        <v>89</v>
      </c>
      <c r="AW245" s="14" t="s">
        <v>39</v>
      </c>
      <c r="AX245" s="14" t="s">
        <v>86</v>
      </c>
      <c r="AY245" s="251" t="s">
        <v>120</v>
      </c>
    </row>
    <row r="246" s="11" customFormat="1" ht="22.8" customHeight="1">
      <c r="A246" s="11"/>
      <c r="B246" s="184"/>
      <c r="C246" s="185"/>
      <c r="D246" s="186" t="s">
        <v>77</v>
      </c>
      <c r="E246" s="227" t="s">
        <v>256</v>
      </c>
      <c r="F246" s="227" t="s">
        <v>408</v>
      </c>
      <c r="G246" s="185"/>
      <c r="H246" s="185"/>
      <c r="I246" s="188"/>
      <c r="J246" s="228">
        <f>BK246</f>
        <v>0</v>
      </c>
      <c r="K246" s="185"/>
      <c r="L246" s="190"/>
      <c r="M246" s="191"/>
      <c r="N246" s="192"/>
      <c r="O246" s="192"/>
      <c r="P246" s="193">
        <f>SUM(P247:P259)</f>
        <v>0</v>
      </c>
      <c r="Q246" s="192"/>
      <c r="R246" s="193">
        <f>SUM(R247:R259)</f>
        <v>0.0095429999999999994</v>
      </c>
      <c r="S246" s="192"/>
      <c r="T246" s="194">
        <f>SUM(T247:T259)</f>
        <v>0.033599999999999998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95" t="s">
        <v>86</v>
      </c>
      <c r="AT246" s="196" t="s">
        <v>77</v>
      </c>
      <c r="AU246" s="196" t="s">
        <v>86</v>
      </c>
      <c r="AY246" s="195" t="s">
        <v>120</v>
      </c>
      <c r="BK246" s="197">
        <f>SUM(BK247:BK259)</f>
        <v>0</v>
      </c>
    </row>
    <row r="247" s="2" customFormat="1" ht="33" customHeight="1">
      <c r="A247" s="40"/>
      <c r="B247" s="41"/>
      <c r="C247" s="198" t="s">
        <v>409</v>
      </c>
      <c r="D247" s="198" t="s">
        <v>121</v>
      </c>
      <c r="E247" s="199" t="s">
        <v>410</v>
      </c>
      <c r="F247" s="200" t="s">
        <v>411</v>
      </c>
      <c r="G247" s="201" t="s">
        <v>348</v>
      </c>
      <c r="H247" s="202">
        <v>12.9</v>
      </c>
      <c r="I247" s="203"/>
      <c r="J247" s="204">
        <f>ROUND(I247*H247,2)</f>
        <v>0</v>
      </c>
      <c r="K247" s="200" t="s">
        <v>167</v>
      </c>
      <c r="L247" s="46"/>
      <c r="M247" s="205" t="s">
        <v>32</v>
      </c>
      <c r="N247" s="206" t="s">
        <v>49</v>
      </c>
      <c r="O247" s="86"/>
      <c r="P247" s="207">
        <f>O247*H247</f>
        <v>0</v>
      </c>
      <c r="Q247" s="207">
        <v>0.00060999999999999997</v>
      </c>
      <c r="R247" s="207">
        <f>Q247*H247</f>
        <v>0.0078689999999999993</v>
      </c>
      <c r="S247" s="207">
        <v>0</v>
      </c>
      <c r="T247" s="20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09" t="s">
        <v>119</v>
      </c>
      <c r="AT247" s="209" t="s">
        <v>121</v>
      </c>
      <c r="AU247" s="209" t="s">
        <v>89</v>
      </c>
      <c r="AY247" s="18" t="s">
        <v>120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8" t="s">
        <v>86</v>
      </c>
      <c r="BK247" s="210">
        <f>ROUND(I247*H247,2)</f>
        <v>0</v>
      </c>
      <c r="BL247" s="18" t="s">
        <v>119</v>
      </c>
      <c r="BM247" s="209" t="s">
        <v>412</v>
      </c>
    </row>
    <row r="248" s="2" customFormat="1">
      <c r="A248" s="40"/>
      <c r="B248" s="41"/>
      <c r="C248" s="42"/>
      <c r="D248" s="211" t="s">
        <v>126</v>
      </c>
      <c r="E248" s="42"/>
      <c r="F248" s="212" t="s">
        <v>413</v>
      </c>
      <c r="G248" s="42"/>
      <c r="H248" s="42"/>
      <c r="I248" s="213"/>
      <c r="J248" s="42"/>
      <c r="K248" s="42"/>
      <c r="L248" s="46"/>
      <c r="M248" s="214"/>
      <c r="N248" s="21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126</v>
      </c>
      <c r="AU248" s="18" t="s">
        <v>89</v>
      </c>
    </row>
    <row r="249" s="2" customFormat="1">
      <c r="A249" s="40"/>
      <c r="B249" s="41"/>
      <c r="C249" s="42"/>
      <c r="D249" s="229" t="s">
        <v>170</v>
      </c>
      <c r="E249" s="42"/>
      <c r="F249" s="230" t="s">
        <v>414</v>
      </c>
      <c r="G249" s="42"/>
      <c r="H249" s="42"/>
      <c r="I249" s="213"/>
      <c r="J249" s="42"/>
      <c r="K249" s="42"/>
      <c r="L249" s="46"/>
      <c r="M249" s="214"/>
      <c r="N249" s="21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170</v>
      </c>
      <c r="AU249" s="18" t="s">
        <v>89</v>
      </c>
    </row>
    <row r="250" s="14" customFormat="1">
      <c r="A250" s="14"/>
      <c r="B250" s="241"/>
      <c r="C250" s="242"/>
      <c r="D250" s="211" t="s">
        <v>207</v>
      </c>
      <c r="E250" s="243" t="s">
        <v>32</v>
      </c>
      <c r="F250" s="244" t="s">
        <v>415</v>
      </c>
      <c r="G250" s="242"/>
      <c r="H250" s="245">
        <v>12.9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207</v>
      </c>
      <c r="AU250" s="251" t="s">
        <v>89</v>
      </c>
      <c r="AV250" s="14" t="s">
        <v>89</v>
      </c>
      <c r="AW250" s="14" t="s">
        <v>39</v>
      </c>
      <c r="AX250" s="14" t="s">
        <v>86</v>
      </c>
      <c r="AY250" s="251" t="s">
        <v>120</v>
      </c>
    </row>
    <row r="251" s="2" customFormat="1" ht="24.15" customHeight="1">
      <c r="A251" s="40"/>
      <c r="B251" s="41"/>
      <c r="C251" s="198" t="s">
        <v>416</v>
      </c>
      <c r="D251" s="198" t="s">
        <v>121</v>
      </c>
      <c r="E251" s="199" t="s">
        <v>417</v>
      </c>
      <c r="F251" s="200" t="s">
        <v>418</v>
      </c>
      <c r="G251" s="201" t="s">
        <v>348</v>
      </c>
      <c r="H251" s="202">
        <v>12.9</v>
      </c>
      <c r="I251" s="203"/>
      <c r="J251" s="204">
        <f>ROUND(I251*H251,2)</f>
        <v>0</v>
      </c>
      <c r="K251" s="200" t="s">
        <v>167</v>
      </c>
      <c r="L251" s="46"/>
      <c r="M251" s="205" t="s">
        <v>32</v>
      </c>
      <c r="N251" s="206" t="s">
        <v>49</v>
      </c>
      <c r="O251" s="86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09" t="s">
        <v>119</v>
      </c>
      <c r="AT251" s="209" t="s">
        <v>121</v>
      </c>
      <c r="AU251" s="209" t="s">
        <v>89</v>
      </c>
      <c r="AY251" s="18" t="s">
        <v>120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86</v>
      </c>
      <c r="BK251" s="210">
        <f>ROUND(I251*H251,2)</f>
        <v>0</v>
      </c>
      <c r="BL251" s="18" t="s">
        <v>119</v>
      </c>
      <c r="BM251" s="209" t="s">
        <v>419</v>
      </c>
    </row>
    <row r="252" s="2" customFormat="1">
      <c r="A252" s="40"/>
      <c r="B252" s="41"/>
      <c r="C252" s="42"/>
      <c r="D252" s="211" t="s">
        <v>126</v>
      </c>
      <c r="E252" s="42"/>
      <c r="F252" s="212" t="s">
        <v>420</v>
      </c>
      <c r="G252" s="42"/>
      <c r="H252" s="42"/>
      <c r="I252" s="213"/>
      <c r="J252" s="42"/>
      <c r="K252" s="42"/>
      <c r="L252" s="46"/>
      <c r="M252" s="214"/>
      <c r="N252" s="21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126</v>
      </c>
      <c r="AU252" s="18" t="s">
        <v>89</v>
      </c>
    </row>
    <row r="253" s="2" customFormat="1">
      <c r="A253" s="40"/>
      <c r="B253" s="41"/>
      <c r="C253" s="42"/>
      <c r="D253" s="229" t="s">
        <v>170</v>
      </c>
      <c r="E253" s="42"/>
      <c r="F253" s="230" t="s">
        <v>421</v>
      </c>
      <c r="G253" s="42"/>
      <c r="H253" s="42"/>
      <c r="I253" s="213"/>
      <c r="J253" s="42"/>
      <c r="K253" s="42"/>
      <c r="L253" s="46"/>
      <c r="M253" s="214"/>
      <c r="N253" s="21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170</v>
      </c>
      <c r="AU253" s="18" t="s">
        <v>89</v>
      </c>
    </row>
    <row r="254" s="14" customFormat="1">
      <c r="A254" s="14"/>
      <c r="B254" s="241"/>
      <c r="C254" s="242"/>
      <c r="D254" s="211" t="s">
        <v>207</v>
      </c>
      <c r="E254" s="243" t="s">
        <v>32</v>
      </c>
      <c r="F254" s="244" t="s">
        <v>415</v>
      </c>
      <c r="G254" s="242"/>
      <c r="H254" s="245">
        <v>12.9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207</v>
      </c>
      <c r="AU254" s="251" t="s">
        <v>89</v>
      </c>
      <c r="AV254" s="14" t="s">
        <v>89</v>
      </c>
      <c r="AW254" s="14" t="s">
        <v>39</v>
      </c>
      <c r="AX254" s="14" t="s">
        <v>86</v>
      </c>
      <c r="AY254" s="251" t="s">
        <v>120</v>
      </c>
    </row>
    <row r="255" s="2" customFormat="1" ht="24.15" customHeight="1">
      <c r="A255" s="40"/>
      <c r="B255" s="41"/>
      <c r="C255" s="198" t="s">
        <v>422</v>
      </c>
      <c r="D255" s="198" t="s">
        <v>121</v>
      </c>
      <c r="E255" s="199" t="s">
        <v>423</v>
      </c>
      <c r="F255" s="200" t="s">
        <v>424</v>
      </c>
      <c r="G255" s="201" t="s">
        <v>348</v>
      </c>
      <c r="H255" s="202">
        <v>0.59999999999999998</v>
      </c>
      <c r="I255" s="203"/>
      <c r="J255" s="204">
        <f>ROUND(I255*H255,2)</f>
        <v>0</v>
      </c>
      <c r="K255" s="200" t="s">
        <v>167</v>
      </c>
      <c r="L255" s="46"/>
      <c r="M255" s="205" t="s">
        <v>32</v>
      </c>
      <c r="N255" s="206" t="s">
        <v>49</v>
      </c>
      <c r="O255" s="86"/>
      <c r="P255" s="207">
        <f>O255*H255</f>
        <v>0</v>
      </c>
      <c r="Q255" s="207">
        <v>0.0027899999999999999</v>
      </c>
      <c r="R255" s="207">
        <f>Q255*H255</f>
        <v>0.0016739999999999999</v>
      </c>
      <c r="S255" s="207">
        <v>0.056000000000000001</v>
      </c>
      <c r="T255" s="208">
        <f>S255*H255</f>
        <v>0.033599999999999998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09" t="s">
        <v>119</v>
      </c>
      <c r="AT255" s="209" t="s">
        <v>121</v>
      </c>
      <c r="AU255" s="209" t="s">
        <v>89</v>
      </c>
      <c r="AY255" s="18" t="s">
        <v>120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8" t="s">
        <v>86</v>
      </c>
      <c r="BK255" s="210">
        <f>ROUND(I255*H255,2)</f>
        <v>0</v>
      </c>
      <c r="BL255" s="18" t="s">
        <v>119</v>
      </c>
      <c r="BM255" s="209" t="s">
        <v>425</v>
      </c>
    </row>
    <row r="256" s="2" customFormat="1">
      <c r="A256" s="40"/>
      <c r="B256" s="41"/>
      <c r="C256" s="42"/>
      <c r="D256" s="211" t="s">
        <v>126</v>
      </c>
      <c r="E256" s="42"/>
      <c r="F256" s="212" t="s">
        <v>426</v>
      </c>
      <c r="G256" s="42"/>
      <c r="H256" s="42"/>
      <c r="I256" s="213"/>
      <c r="J256" s="42"/>
      <c r="K256" s="42"/>
      <c r="L256" s="46"/>
      <c r="M256" s="214"/>
      <c r="N256" s="21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126</v>
      </c>
      <c r="AU256" s="18" t="s">
        <v>89</v>
      </c>
    </row>
    <row r="257" s="2" customFormat="1">
      <c r="A257" s="40"/>
      <c r="B257" s="41"/>
      <c r="C257" s="42"/>
      <c r="D257" s="229" t="s">
        <v>170</v>
      </c>
      <c r="E257" s="42"/>
      <c r="F257" s="230" t="s">
        <v>427</v>
      </c>
      <c r="G257" s="42"/>
      <c r="H257" s="42"/>
      <c r="I257" s="213"/>
      <c r="J257" s="42"/>
      <c r="K257" s="42"/>
      <c r="L257" s="46"/>
      <c r="M257" s="214"/>
      <c r="N257" s="21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170</v>
      </c>
      <c r="AU257" s="18" t="s">
        <v>89</v>
      </c>
    </row>
    <row r="258" s="13" customFormat="1">
      <c r="A258" s="13"/>
      <c r="B258" s="231"/>
      <c r="C258" s="232"/>
      <c r="D258" s="211" t="s">
        <v>207</v>
      </c>
      <c r="E258" s="233" t="s">
        <v>32</v>
      </c>
      <c r="F258" s="234" t="s">
        <v>428</v>
      </c>
      <c r="G258" s="232"/>
      <c r="H258" s="233" t="s">
        <v>32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207</v>
      </c>
      <c r="AU258" s="240" t="s">
        <v>89</v>
      </c>
      <c r="AV258" s="13" t="s">
        <v>86</v>
      </c>
      <c r="AW258" s="13" t="s">
        <v>39</v>
      </c>
      <c r="AX258" s="13" t="s">
        <v>78</v>
      </c>
      <c r="AY258" s="240" t="s">
        <v>120</v>
      </c>
    </row>
    <row r="259" s="14" customFormat="1">
      <c r="A259" s="14"/>
      <c r="B259" s="241"/>
      <c r="C259" s="242"/>
      <c r="D259" s="211" t="s">
        <v>207</v>
      </c>
      <c r="E259" s="243" t="s">
        <v>32</v>
      </c>
      <c r="F259" s="244" t="s">
        <v>429</v>
      </c>
      <c r="G259" s="242"/>
      <c r="H259" s="245">
        <v>0.59999999999999998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207</v>
      </c>
      <c r="AU259" s="251" t="s">
        <v>89</v>
      </c>
      <c r="AV259" s="14" t="s">
        <v>89</v>
      </c>
      <c r="AW259" s="14" t="s">
        <v>39</v>
      </c>
      <c r="AX259" s="14" t="s">
        <v>86</v>
      </c>
      <c r="AY259" s="251" t="s">
        <v>120</v>
      </c>
    </row>
    <row r="260" s="11" customFormat="1" ht="22.8" customHeight="1">
      <c r="A260" s="11"/>
      <c r="B260" s="184"/>
      <c r="C260" s="185"/>
      <c r="D260" s="186" t="s">
        <v>77</v>
      </c>
      <c r="E260" s="227" t="s">
        <v>430</v>
      </c>
      <c r="F260" s="227" t="s">
        <v>431</v>
      </c>
      <c r="G260" s="185"/>
      <c r="H260" s="185"/>
      <c r="I260" s="188"/>
      <c r="J260" s="228">
        <f>BK260</f>
        <v>0</v>
      </c>
      <c r="K260" s="185"/>
      <c r="L260" s="190"/>
      <c r="M260" s="191"/>
      <c r="N260" s="192"/>
      <c r="O260" s="192"/>
      <c r="P260" s="193">
        <f>SUM(P261:P278)</f>
        <v>0</v>
      </c>
      <c r="Q260" s="192"/>
      <c r="R260" s="193">
        <f>SUM(R261:R278)</f>
        <v>0</v>
      </c>
      <c r="S260" s="192"/>
      <c r="T260" s="194">
        <f>SUM(T261:T278)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5" t="s">
        <v>86</v>
      </c>
      <c r="AT260" s="196" t="s">
        <v>77</v>
      </c>
      <c r="AU260" s="196" t="s">
        <v>86</v>
      </c>
      <c r="AY260" s="195" t="s">
        <v>120</v>
      </c>
      <c r="BK260" s="197">
        <f>SUM(BK261:BK278)</f>
        <v>0</v>
      </c>
    </row>
    <row r="261" s="2" customFormat="1" ht="16.5" customHeight="1">
      <c r="A261" s="40"/>
      <c r="B261" s="41"/>
      <c r="C261" s="198" t="s">
        <v>432</v>
      </c>
      <c r="D261" s="198" t="s">
        <v>121</v>
      </c>
      <c r="E261" s="199" t="s">
        <v>433</v>
      </c>
      <c r="F261" s="200" t="s">
        <v>434</v>
      </c>
      <c r="G261" s="201" t="s">
        <v>274</v>
      </c>
      <c r="H261" s="202">
        <v>3.6949999999999998</v>
      </c>
      <c r="I261" s="203"/>
      <c r="J261" s="204">
        <f>ROUND(I261*H261,2)</f>
        <v>0</v>
      </c>
      <c r="K261" s="200" t="s">
        <v>167</v>
      </c>
      <c r="L261" s="46"/>
      <c r="M261" s="205" t="s">
        <v>32</v>
      </c>
      <c r="N261" s="206" t="s">
        <v>49</v>
      </c>
      <c r="O261" s="86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09" t="s">
        <v>119</v>
      </c>
      <c r="AT261" s="209" t="s">
        <v>121</v>
      </c>
      <c r="AU261" s="209" t="s">
        <v>89</v>
      </c>
      <c r="AY261" s="18" t="s">
        <v>120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86</v>
      </c>
      <c r="BK261" s="210">
        <f>ROUND(I261*H261,2)</f>
        <v>0</v>
      </c>
      <c r="BL261" s="18" t="s">
        <v>119</v>
      </c>
      <c r="BM261" s="209" t="s">
        <v>435</v>
      </c>
    </row>
    <row r="262" s="2" customFormat="1">
      <c r="A262" s="40"/>
      <c r="B262" s="41"/>
      <c r="C262" s="42"/>
      <c r="D262" s="211" t="s">
        <v>126</v>
      </c>
      <c r="E262" s="42"/>
      <c r="F262" s="212" t="s">
        <v>436</v>
      </c>
      <c r="G262" s="42"/>
      <c r="H262" s="42"/>
      <c r="I262" s="213"/>
      <c r="J262" s="42"/>
      <c r="K262" s="42"/>
      <c r="L262" s="46"/>
      <c r="M262" s="214"/>
      <c r="N262" s="21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126</v>
      </c>
      <c r="AU262" s="18" t="s">
        <v>89</v>
      </c>
    </row>
    <row r="263" s="2" customFormat="1">
      <c r="A263" s="40"/>
      <c r="B263" s="41"/>
      <c r="C263" s="42"/>
      <c r="D263" s="229" t="s">
        <v>170</v>
      </c>
      <c r="E263" s="42"/>
      <c r="F263" s="230" t="s">
        <v>437</v>
      </c>
      <c r="G263" s="42"/>
      <c r="H263" s="42"/>
      <c r="I263" s="213"/>
      <c r="J263" s="42"/>
      <c r="K263" s="42"/>
      <c r="L263" s="46"/>
      <c r="M263" s="214"/>
      <c r="N263" s="21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170</v>
      </c>
      <c r="AU263" s="18" t="s">
        <v>89</v>
      </c>
    </row>
    <row r="264" s="2" customFormat="1" ht="24.15" customHeight="1">
      <c r="A264" s="40"/>
      <c r="B264" s="41"/>
      <c r="C264" s="198" t="s">
        <v>438</v>
      </c>
      <c r="D264" s="198" t="s">
        <v>121</v>
      </c>
      <c r="E264" s="199" t="s">
        <v>439</v>
      </c>
      <c r="F264" s="200" t="s">
        <v>440</v>
      </c>
      <c r="G264" s="201" t="s">
        <v>274</v>
      </c>
      <c r="H264" s="202">
        <v>14.779999999999999</v>
      </c>
      <c r="I264" s="203"/>
      <c r="J264" s="204">
        <f>ROUND(I264*H264,2)</f>
        <v>0</v>
      </c>
      <c r="K264" s="200" t="s">
        <v>167</v>
      </c>
      <c r="L264" s="46"/>
      <c r="M264" s="205" t="s">
        <v>32</v>
      </c>
      <c r="N264" s="206" t="s">
        <v>49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119</v>
      </c>
      <c r="AT264" s="209" t="s">
        <v>121</v>
      </c>
      <c r="AU264" s="209" t="s">
        <v>89</v>
      </c>
      <c r="AY264" s="18" t="s">
        <v>120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86</v>
      </c>
      <c r="BK264" s="210">
        <f>ROUND(I264*H264,2)</f>
        <v>0</v>
      </c>
      <c r="BL264" s="18" t="s">
        <v>119</v>
      </c>
      <c r="BM264" s="209" t="s">
        <v>441</v>
      </c>
    </row>
    <row r="265" s="2" customFormat="1">
      <c r="A265" s="40"/>
      <c r="B265" s="41"/>
      <c r="C265" s="42"/>
      <c r="D265" s="211" t="s">
        <v>126</v>
      </c>
      <c r="E265" s="42"/>
      <c r="F265" s="212" t="s">
        <v>442</v>
      </c>
      <c r="G265" s="42"/>
      <c r="H265" s="42"/>
      <c r="I265" s="213"/>
      <c r="J265" s="42"/>
      <c r="K265" s="42"/>
      <c r="L265" s="46"/>
      <c r="M265" s="214"/>
      <c r="N265" s="21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126</v>
      </c>
      <c r="AU265" s="18" t="s">
        <v>89</v>
      </c>
    </row>
    <row r="266" s="2" customFormat="1">
      <c r="A266" s="40"/>
      <c r="B266" s="41"/>
      <c r="C266" s="42"/>
      <c r="D266" s="229" t="s">
        <v>170</v>
      </c>
      <c r="E266" s="42"/>
      <c r="F266" s="230" t="s">
        <v>443</v>
      </c>
      <c r="G266" s="42"/>
      <c r="H266" s="42"/>
      <c r="I266" s="213"/>
      <c r="J266" s="42"/>
      <c r="K266" s="42"/>
      <c r="L266" s="46"/>
      <c r="M266" s="214"/>
      <c r="N266" s="21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170</v>
      </c>
      <c r="AU266" s="18" t="s">
        <v>89</v>
      </c>
    </row>
    <row r="267" s="14" customFormat="1">
      <c r="A267" s="14"/>
      <c r="B267" s="241"/>
      <c r="C267" s="242"/>
      <c r="D267" s="211" t="s">
        <v>207</v>
      </c>
      <c r="E267" s="242"/>
      <c r="F267" s="244" t="s">
        <v>444</v>
      </c>
      <c r="G267" s="242"/>
      <c r="H267" s="245">
        <v>14.779999999999999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207</v>
      </c>
      <c r="AU267" s="251" t="s">
        <v>89</v>
      </c>
      <c r="AV267" s="14" t="s">
        <v>89</v>
      </c>
      <c r="AW267" s="14" t="s">
        <v>4</v>
      </c>
      <c r="AX267" s="14" t="s">
        <v>86</v>
      </c>
      <c r="AY267" s="251" t="s">
        <v>120</v>
      </c>
    </row>
    <row r="268" s="2" customFormat="1" ht="24.15" customHeight="1">
      <c r="A268" s="40"/>
      <c r="B268" s="41"/>
      <c r="C268" s="198" t="s">
        <v>445</v>
      </c>
      <c r="D268" s="198" t="s">
        <v>121</v>
      </c>
      <c r="E268" s="199" t="s">
        <v>446</v>
      </c>
      <c r="F268" s="200" t="s">
        <v>447</v>
      </c>
      <c r="G268" s="201" t="s">
        <v>274</v>
      </c>
      <c r="H268" s="202">
        <v>3.6949999999999998</v>
      </c>
      <c r="I268" s="203"/>
      <c r="J268" s="204">
        <f>ROUND(I268*H268,2)</f>
        <v>0</v>
      </c>
      <c r="K268" s="200" t="s">
        <v>167</v>
      </c>
      <c r="L268" s="46"/>
      <c r="M268" s="205" t="s">
        <v>32</v>
      </c>
      <c r="N268" s="206" t="s">
        <v>49</v>
      </c>
      <c r="O268" s="86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09" t="s">
        <v>119</v>
      </c>
      <c r="AT268" s="209" t="s">
        <v>121</v>
      </c>
      <c r="AU268" s="209" t="s">
        <v>89</v>
      </c>
      <c r="AY268" s="18" t="s">
        <v>120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8" t="s">
        <v>86</v>
      </c>
      <c r="BK268" s="210">
        <f>ROUND(I268*H268,2)</f>
        <v>0</v>
      </c>
      <c r="BL268" s="18" t="s">
        <v>119</v>
      </c>
      <c r="BM268" s="209" t="s">
        <v>448</v>
      </c>
    </row>
    <row r="269" s="2" customFormat="1">
      <c r="A269" s="40"/>
      <c r="B269" s="41"/>
      <c r="C269" s="42"/>
      <c r="D269" s="211" t="s">
        <v>126</v>
      </c>
      <c r="E269" s="42"/>
      <c r="F269" s="212" t="s">
        <v>449</v>
      </c>
      <c r="G269" s="42"/>
      <c r="H269" s="42"/>
      <c r="I269" s="213"/>
      <c r="J269" s="42"/>
      <c r="K269" s="42"/>
      <c r="L269" s="46"/>
      <c r="M269" s="214"/>
      <c r="N269" s="21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126</v>
      </c>
      <c r="AU269" s="18" t="s">
        <v>89</v>
      </c>
    </row>
    <row r="270" s="2" customFormat="1">
      <c r="A270" s="40"/>
      <c r="B270" s="41"/>
      <c r="C270" s="42"/>
      <c r="D270" s="229" t="s">
        <v>170</v>
      </c>
      <c r="E270" s="42"/>
      <c r="F270" s="230" t="s">
        <v>450</v>
      </c>
      <c r="G270" s="42"/>
      <c r="H270" s="42"/>
      <c r="I270" s="213"/>
      <c r="J270" s="42"/>
      <c r="K270" s="42"/>
      <c r="L270" s="46"/>
      <c r="M270" s="214"/>
      <c r="N270" s="21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170</v>
      </c>
      <c r="AU270" s="18" t="s">
        <v>89</v>
      </c>
    </row>
    <row r="271" s="2" customFormat="1" ht="44.25" customHeight="1">
      <c r="A271" s="40"/>
      <c r="B271" s="41"/>
      <c r="C271" s="198" t="s">
        <v>451</v>
      </c>
      <c r="D271" s="198" t="s">
        <v>121</v>
      </c>
      <c r="E271" s="199" t="s">
        <v>452</v>
      </c>
      <c r="F271" s="200" t="s">
        <v>276</v>
      </c>
      <c r="G271" s="201" t="s">
        <v>274</v>
      </c>
      <c r="H271" s="202">
        <v>3.1320000000000001</v>
      </c>
      <c r="I271" s="203"/>
      <c r="J271" s="204">
        <f>ROUND(I271*H271,2)</f>
        <v>0</v>
      </c>
      <c r="K271" s="200" t="s">
        <v>167</v>
      </c>
      <c r="L271" s="46"/>
      <c r="M271" s="205" t="s">
        <v>32</v>
      </c>
      <c r="N271" s="206" t="s">
        <v>49</v>
      </c>
      <c r="O271" s="86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09" t="s">
        <v>119</v>
      </c>
      <c r="AT271" s="209" t="s">
        <v>121</v>
      </c>
      <c r="AU271" s="209" t="s">
        <v>89</v>
      </c>
      <c r="AY271" s="18" t="s">
        <v>120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86</v>
      </c>
      <c r="BK271" s="210">
        <f>ROUND(I271*H271,2)</f>
        <v>0</v>
      </c>
      <c r="BL271" s="18" t="s">
        <v>119</v>
      </c>
      <c r="BM271" s="209" t="s">
        <v>453</v>
      </c>
    </row>
    <row r="272" s="2" customFormat="1">
      <c r="A272" s="40"/>
      <c r="B272" s="41"/>
      <c r="C272" s="42"/>
      <c r="D272" s="211" t="s">
        <v>126</v>
      </c>
      <c r="E272" s="42"/>
      <c r="F272" s="212" t="s">
        <v>276</v>
      </c>
      <c r="G272" s="42"/>
      <c r="H272" s="42"/>
      <c r="I272" s="213"/>
      <c r="J272" s="42"/>
      <c r="K272" s="42"/>
      <c r="L272" s="46"/>
      <c r="M272" s="214"/>
      <c r="N272" s="21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126</v>
      </c>
      <c r="AU272" s="18" t="s">
        <v>89</v>
      </c>
    </row>
    <row r="273" s="2" customFormat="1">
      <c r="A273" s="40"/>
      <c r="B273" s="41"/>
      <c r="C273" s="42"/>
      <c r="D273" s="229" t="s">
        <v>170</v>
      </c>
      <c r="E273" s="42"/>
      <c r="F273" s="230" t="s">
        <v>454</v>
      </c>
      <c r="G273" s="42"/>
      <c r="H273" s="42"/>
      <c r="I273" s="213"/>
      <c r="J273" s="42"/>
      <c r="K273" s="42"/>
      <c r="L273" s="46"/>
      <c r="M273" s="214"/>
      <c r="N273" s="21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170</v>
      </c>
      <c r="AU273" s="18" t="s">
        <v>89</v>
      </c>
    </row>
    <row r="274" s="14" customFormat="1">
      <c r="A274" s="14"/>
      <c r="B274" s="241"/>
      <c r="C274" s="242"/>
      <c r="D274" s="211" t="s">
        <v>207</v>
      </c>
      <c r="E274" s="243" t="s">
        <v>32</v>
      </c>
      <c r="F274" s="244" t="s">
        <v>455</v>
      </c>
      <c r="G274" s="242"/>
      <c r="H274" s="245">
        <v>3.1320000000000001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207</v>
      </c>
      <c r="AU274" s="251" t="s">
        <v>89</v>
      </c>
      <c r="AV274" s="14" t="s">
        <v>89</v>
      </c>
      <c r="AW274" s="14" t="s">
        <v>39</v>
      </c>
      <c r="AX274" s="14" t="s">
        <v>86</v>
      </c>
      <c r="AY274" s="251" t="s">
        <v>120</v>
      </c>
    </row>
    <row r="275" s="2" customFormat="1" ht="44.25" customHeight="1">
      <c r="A275" s="40"/>
      <c r="B275" s="41"/>
      <c r="C275" s="198" t="s">
        <v>456</v>
      </c>
      <c r="D275" s="198" t="s">
        <v>121</v>
      </c>
      <c r="E275" s="199" t="s">
        <v>457</v>
      </c>
      <c r="F275" s="200" t="s">
        <v>458</v>
      </c>
      <c r="G275" s="201" t="s">
        <v>274</v>
      </c>
      <c r="H275" s="202">
        <v>0.52900000000000003</v>
      </c>
      <c r="I275" s="203"/>
      <c r="J275" s="204">
        <f>ROUND(I275*H275,2)</f>
        <v>0</v>
      </c>
      <c r="K275" s="200" t="s">
        <v>167</v>
      </c>
      <c r="L275" s="46"/>
      <c r="M275" s="205" t="s">
        <v>32</v>
      </c>
      <c r="N275" s="206" t="s">
        <v>49</v>
      </c>
      <c r="O275" s="86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09" t="s">
        <v>119</v>
      </c>
      <c r="AT275" s="209" t="s">
        <v>121</v>
      </c>
      <c r="AU275" s="209" t="s">
        <v>89</v>
      </c>
      <c r="AY275" s="18" t="s">
        <v>120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86</v>
      </c>
      <c r="BK275" s="210">
        <f>ROUND(I275*H275,2)</f>
        <v>0</v>
      </c>
      <c r="BL275" s="18" t="s">
        <v>119</v>
      </c>
      <c r="BM275" s="209" t="s">
        <v>459</v>
      </c>
    </row>
    <row r="276" s="2" customFormat="1">
      <c r="A276" s="40"/>
      <c r="B276" s="41"/>
      <c r="C276" s="42"/>
      <c r="D276" s="211" t="s">
        <v>126</v>
      </c>
      <c r="E276" s="42"/>
      <c r="F276" s="212" t="s">
        <v>458</v>
      </c>
      <c r="G276" s="42"/>
      <c r="H276" s="42"/>
      <c r="I276" s="213"/>
      <c r="J276" s="42"/>
      <c r="K276" s="42"/>
      <c r="L276" s="46"/>
      <c r="M276" s="214"/>
      <c r="N276" s="21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126</v>
      </c>
      <c r="AU276" s="18" t="s">
        <v>89</v>
      </c>
    </row>
    <row r="277" s="2" customFormat="1">
      <c r="A277" s="40"/>
      <c r="B277" s="41"/>
      <c r="C277" s="42"/>
      <c r="D277" s="229" t="s">
        <v>170</v>
      </c>
      <c r="E277" s="42"/>
      <c r="F277" s="230" t="s">
        <v>460</v>
      </c>
      <c r="G277" s="42"/>
      <c r="H277" s="42"/>
      <c r="I277" s="213"/>
      <c r="J277" s="42"/>
      <c r="K277" s="42"/>
      <c r="L277" s="46"/>
      <c r="M277" s="214"/>
      <c r="N277" s="21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170</v>
      </c>
      <c r="AU277" s="18" t="s">
        <v>89</v>
      </c>
    </row>
    <row r="278" s="14" customFormat="1">
      <c r="A278" s="14"/>
      <c r="B278" s="241"/>
      <c r="C278" s="242"/>
      <c r="D278" s="211" t="s">
        <v>207</v>
      </c>
      <c r="E278" s="243" t="s">
        <v>32</v>
      </c>
      <c r="F278" s="244" t="s">
        <v>461</v>
      </c>
      <c r="G278" s="242"/>
      <c r="H278" s="245">
        <v>0.52900000000000003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207</v>
      </c>
      <c r="AU278" s="251" t="s">
        <v>89</v>
      </c>
      <c r="AV278" s="14" t="s">
        <v>89</v>
      </c>
      <c r="AW278" s="14" t="s">
        <v>39</v>
      </c>
      <c r="AX278" s="14" t="s">
        <v>86</v>
      </c>
      <c r="AY278" s="251" t="s">
        <v>120</v>
      </c>
    </row>
    <row r="279" s="11" customFormat="1" ht="22.8" customHeight="1">
      <c r="A279" s="11"/>
      <c r="B279" s="184"/>
      <c r="C279" s="185"/>
      <c r="D279" s="186" t="s">
        <v>77</v>
      </c>
      <c r="E279" s="227" t="s">
        <v>462</v>
      </c>
      <c r="F279" s="227" t="s">
        <v>463</v>
      </c>
      <c r="G279" s="185"/>
      <c r="H279" s="185"/>
      <c r="I279" s="188"/>
      <c r="J279" s="228">
        <f>BK279</f>
        <v>0</v>
      </c>
      <c r="K279" s="185"/>
      <c r="L279" s="190"/>
      <c r="M279" s="191"/>
      <c r="N279" s="192"/>
      <c r="O279" s="192"/>
      <c r="P279" s="193">
        <f>SUM(P280:P285)</f>
        <v>0</v>
      </c>
      <c r="Q279" s="192"/>
      <c r="R279" s="193">
        <f>SUM(R280:R285)</f>
        <v>0</v>
      </c>
      <c r="S279" s="192"/>
      <c r="T279" s="194">
        <f>SUM(T280:T285)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195" t="s">
        <v>86</v>
      </c>
      <c r="AT279" s="196" t="s">
        <v>77</v>
      </c>
      <c r="AU279" s="196" t="s">
        <v>86</v>
      </c>
      <c r="AY279" s="195" t="s">
        <v>120</v>
      </c>
      <c r="BK279" s="197">
        <f>SUM(BK280:BK285)</f>
        <v>0</v>
      </c>
    </row>
    <row r="280" s="2" customFormat="1" ht="24.15" customHeight="1">
      <c r="A280" s="40"/>
      <c r="B280" s="41"/>
      <c r="C280" s="198" t="s">
        <v>464</v>
      </c>
      <c r="D280" s="198" t="s">
        <v>121</v>
      </c>
      <c r="E280" s="199" t="s">
        <v>465</v>
      </c>
      <c r="F280" s="200" t="s">
        <v>466</v>
      </c>
      <c r="G280" s="201" t="s">
        <v>274</v>
      </c>
      <c r="H280" s="202">
        <v>49.405000000000001</v>
      </c>
      <c r="I280" s="203"/>
      <c r="J280" s="204">
        <f>ROUND(I280*H280,2)</f>
        <v>0</v>
      </c>
      <c r="K280" s="200" t="s">
        <v>167</v>
      </c>
      <c r="L280" s="46"/>
      <c r="M280" s="205" t="s">
        <v>32</v>
      </c>
      <c r="N280" s="206" t="s">
        <v>49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121</v>
      </c>
      <c r="AU280" s="209" t="s">
        <v>89</v>
      </c>
      <c r="AY280" s="18" t="s">
        <v>120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86</v>
      </c>
      <c r="BK280" s="210">
        <f>ROUND(I280*H280,2)</f>
        <v>0</v>
      </c>
      <c r="BL280" s="18" t="s">
        <v>119</v>
      </c>
      <c r="BM280" s="209" t="s">
        <v>467</v>
      </c>
    </row>
    <row r="281" s="2" customFormat="1">
      <c r="A281" s="40"/>
      <c r="B281" s="41"/>
      <c r="C281" s="42"/>
      <c r="D281" s="211" t="s">
        <v>126</v>
      </c>
      <c r="E281" s="42"/>
      <c r="F281" s="212" t="s">
        <v>468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126</v>
      </c>
      <c r="AU281" s="18" t="s">
        <v>89</v>
      </c>
    </row>
    <row r="282" s="2" customFormat="1">
      <c r="A282" s="40"/>
      <c r="B282" s="41"/>
      <c r="C282" s="42"/>
      <c r="D282" s="229" t="s">
        <v>170</v>
      </c>
      <c r="E282" s="42"/>
      <c r="F282" s="230" t="s">
        <v>469</v>
      </c>
      <c r="G282" s="42"/>
      <c r="H282" s="42"/>
      <c r="I282" s="213"/>
      <c r="J282" s="42"/>
      <c r="K282" s="42"/>
      <c r="L282" s="46"/>
      <c r="M282" s="214"/>
      <c r="N282" s="21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170</v>
      </c>
      <c r="AU282" s="18" t="s">
        <v>89</v>
      </c>
    </row>
    <row r="283" s="2" customFormat="1" ht="33" customHeight="1">
      <c r="A283" s="40"/>
      <c r="B283" s="41"/>
      <c r="C283" s="198" t="s">
        <v>470</v>
      </c>
      <c r="D283" s="198" t="s">
        <v>121</v>
      </c>
      <c r="E283" s="199" t="s">
        <v>471</v>
      </c>
      <c r="F283" s="200" t="s">
        <v>472</v>
      </c>
      <c r="G283" s="201" t="s">
        <v>274</v>
      </c>
      <c r="H283" s="202">
        <v>49.405000000000001</v>
      </c>
      <c r="I283" s="203"/>
      <c r="J283" s="204">
        <f>ROUND(I283*H283,2)</f>
        <v>0</v>
      </c>
      <c r="K283" s="200" t="s">
        <v>167</v>
      </c>
      <c r="L283" s="46"/>
      <c r="M283" s="205" t="s">
        <v>32</v>
      </c>
      <c r="N283" s="206" t="s">
        <v>49</v>
      </c>
      <c r="O283" s="86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119</v>
      </c>
      <c r="AT283" s="209" t="s">
        <v>121</v>
      </c>
      <c r="AU283" s="209" t="s">
        <v>89</v>
      </c>
      <c r="AY283" s="18" t="s">
        <v>120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86</v>
      </c>
      <c r="BK283" s="210">
        <f>ROUND(I283*H283,2)</f>
        <v>0</v>
      </c>
      <c r="BL283" s="18" t="s">
        <v>119</v>
      </c>
      <c r="BM283" s="209" t="s">
        <v>473</v>
      </c>
    </row>
    <row r="284" s="2" customFormat="1">
      <c r="A284" s="40"/>
      <c r="B284" s="41"/>
      <c r="C284" s="42"/>
      <c r="D284" s="211" t="s">
        <v>126</v>
      </c>
      <c r="E284" s="42"/>
      <c r="F284" s="212" t="s">
        <v>474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126</v>
      </c>
      <c r="AU284" s="18" t="s">
        <v>89</v>
      </c>
    </row>
    <row r="285" s="2" customFormat="1">
      <c r="A285" s="40"/>
      <c r="B285" s="41"/>
      <c r="C285" s="42"/>
      <c r="D285" s="229" t="s">
        <v>170</v>
      </c>
      <c r="E285" s="42"/>
      <c r="F285" s="230" t="s">
        <v>475</v>
      </c>
      <c r="G285" s="42"/>
      <c r="H285" s="42"/>
      <c r="I285" s="213"/>
      <c r="J285" s="42"/>
      <c r="K285" s="42"/>
      <c r="L285" s="46"/>
      <c r="M285" s="214"/>
      <c r="N285" s="21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170</v>
      </c>
      <c r="AU285" s="18" t="s">
        <v>89</v>
      </c>
    </row>
    <row r="286" s="11" customFormat="1" ht="25.92" customHeight="1">
      <c r="A286" s="11"/>
      <c r="B286" s="184"/>
      <c r="C286" s="185"/>
      <c r="D286" s="186" t="s">
        <v>77</v>
      </c>
      <c r="E286" s="187" t="s">
        <v>476</v>
      </c>
      <c r="F286" s="187" t="s">
        <v>477</v>
      </c>
      <c r="G286" s="185"/>
      <c r="H286" s="185"/>
      <c r="I286" s="188"/>
      <c r="J286" s="189">
        <f>BK286</f>
        <v>0</v>
      </c>
      <c r="K286" s="185"/>
      <c r="L286" s="190"/>
      <c r="M286" s="191"/>
      <c r="N286" s="192"/>
      <c r="O286" s="192"/>
      <c r="P286" s="193">
        <f>P287</f>
        <v>0</v>
      </c>
      <c r="Q286" s="192"/>
      <c r="R286" s="193">
        <f>R287</f>
        <v>0</v>
      </c>
      <c r="S286" s="192"/>
      <c r="T286" s="194">
        <f>T287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195" t="s">
        <v>89</v>
      </c>
      <c r="AT286" s="196" t="s">
        <v>77</v>
      </c>
      <c r="AU286" s="196" t="s">
        <v>78</v>
      </c>
      <c r="AY286" s="195" t="s">
        <v>120</v>
      </c>
      <c r="BK286" s="197">
        <f>BK287</f>
        <v>0</v>
      </c>
    </row>
    <row r="287" s="11" customFormat="1" ht="22.8" customHeight="1">
      <c r="A287" s="11"/>
      <c r="B287" s="184"/>
      <c r="C287" s="185"/>
      <c r="D287" s="186" t="s">
        <v>77</v>
      </c>
      <c r="E287" s="227" t="s">
        <v>478</v>
      </c>
      <c r="F287" s="227" t="s">
        <v>479</v>
      </c>
      <c r="G287" s="185"/>
      <c r="H287" s="185"/>
      <c r="I287" s="188"/>
      <c r="J287" s="228">
        <f>BK287</f>
        <v>0</v>
      </c>
      <c r="K287" s="185"/>
      <c r="L287" s="190"/>
      <c r="M287" s="191"/>
      <c r="N287" s="192"/>
      <c r="O287" s="192"/>
      <c r="P287" s="193">
        <f>SUM(P288:P292)</f>
        <v>0</v>
      </c>
      <c r="Q287" s="192"/>
      <c r="R287" s="193">
        <f>SUM(R288:R292)</f>
        <v>0</v>
      </c>
      <c r="S287" s="192"/>
      <c r="T287" s="194">
        <f>SUM(T288:T292)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5" t="s">
        <v>89</v>
      </c>
      <c r="AT287" s="196" t="s">
        <v>77</v>
      </c>
      <c r="AU287" s="196" t="s">
        <v>86</v>
      </c>
      <c r="AY287" s="195" t="s">
        <v>120</v>
      </c>
      <c r="BK287" s="197">
        <f>SUM(BK288:BK292)</f>
        <v>0</v>
      </c>
    </row>
    <row r="288" s="2" customFormat="1" ht="24.15" customHeight="1">
      <c r="A288" s="40"/>
      <c r="B288" s="41"/>
      <c r="C288" s="198" t="s">
        <v>480</v>
      </c>
      <c r="D288" s="198" t="s">
        <v>121</v>
      </c>
      <c r="E288" s="199" t="s">
        <v>481</v>
      </c>
      <c r="F288" s="200" t="s">
        <v>482</v>
      </c>
      <c r="G288" s="201" t="s">
        <v>348</v>
      </c>
      <c r="H288" s="202">
        <v>51.57</v>
      </c>
      <c r="I288" s="203"/>
      <c r="J288" s="204">
        <f>ROUND(I288*H288,2)</f>
        <v>0</v>
      </c>
      <c r="K288" s="200" t="s">
        <v>167</v>
      </c>
      <c r="L288" s="46"/>
      <c r="M288" s="205" t="s">
        <v>32</v>
      </c>
      <c r="N288" s="206" t="s">
        <v>49</v>
      </c>
      <c r="O288" s="86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09" t="s">
        <v>317</v>
      </c>
      <c r="AT288" s="209" t="s">
        <v>121</v>
      </c>
      <c r="AU288" s="209" t="s">
        <v>89</v>
      </c>
      <c r="AY288" s="18" t="s">
        <v>120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8" t="s">
        <v>86</v>
      </c>
      <c r="BK288" s="210">
        <f>ROUND(I288*H288,2)</f>
        <v>0</v>
      </c>
      <c r="BL288" s="18" t="s">
        <v>317</v>
      </c>
      <c r="BM288" s="209" t="s">
        <v>483</v>
      </c>
    </row>
    <row r="289" s="2" customFormat="1">
      <c r="A289" s="40"/>
      <c r="B289" s="41"/>
      <c r="C289" s="42"/>
      <c r="D289" s="211" t="s">
        <v>126</v>
      </c>
      <c r="E289" s="42"/>
      <c r="F289" s="212" t="s">
        <v>484</v>
      </c>
      <c r="G289" s="42"/>
      <c r="H289" s="42"/>
      <c r="I289" s="213"/>
      <c r="J289" s="42"/>
      <c r="K289" s="42"/>
      <c r="L289" s="46"/>
      <c r="M289" s="214"/>
      <c r="N289" s="21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126</v>
      </c>
      <c r="AU289" s="18" t="s">
        <v>89</v>
      </c>
    </row>
    <row r="290" s="2" customFormat="1">
      <c r="A290" s="40"/>
      <c r="B290" s="41"/>
      <c r="C290" s="42"/>
      <c r="D290" s="229" t="s">
        <v>170</v>
      </c>
      <c r="E290" s="42"/>
      <c r="F290" s="230" t="s">
        <v>485</v>
      </c>
      <c r="G290" s="42"/>
      <c r="H290" s="42"/>
      <c r="I290" s="213"/>
      <c r="J290" s="42"/>
      <c r="K290" s="42"/>
      <c r="L290" s="46"/>
      <c r="M290" s="214"/>
      <c r="N290" s="21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170</v>
      </c>
      <c r="AU290" s="18" t="s">
        <v>89</v>
      </c>
    </row>
    <row r="291" s="13" customFormat="1">
      <c r="A291" s="13"/>
      <c r="B291" s="231"/>
      <c r="C291" s="232"/>
      <c r="D291" s="211" t="s">
        <v>207</v>
      </c>
      <c r="E291" s="233" t="s">
        <v>32</v>
      </c>
      <c r="F291" s="234" t="s">
        <v>304</v>
      </c>
      <c r="G291" s="232"/>
      <c r="H291" s="233" t="s">
        <v>32</v>
      </c>
      <c r="I291" s="235"/>
      <c r="J291" s="232"/>
      <c r="K291" s="232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207</v>
      </c>
      <c r="AU291" s="240" t="s">
        <v>89</v>
      </c>
      <c r="AV291" s="13" t="s">
        <v>86</v>
      </c>
      <c r="AW291" s="13" t="s">
        <v>39</v>
      </c>
      <c r="AX291" s="13" t="s">
        <v>78</v>
      </c>
      <c r="AY291" s="240" t="s">
        <v>120</v>
      </c>
    </row>
    <row r="292" s="14" customFormat="1">
      <c r="A292" s="14"/>
      <c r="B292" s="241"/>
      <c r="C292" s="242"/>
      <c r="D292" s="211" t="s">
        <v>207</v>
      </c>
      <c r="E292" s="243" t="s">
        <v>32</v>
      </c>
      <c r="F292" s="244" t="s">
        <v>352</v>
      </c>
      <c r="G292" s="242"/>
      <c r="H292" s="245">
        <v>51.57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207</v>
      </c>
      <c r="AU292" s="251" t="s">
        <v>89</v>
      </c>
      <c r="AV292" s="14" t="s">
        <v>89</v>
      </c>
      <c r="AW292" s="14" t="s">
        <v>39</v>
      </c>
      <c r="AX292" s="14" t="s">
        <v>86</v>
      </c>
      <c r="AY292" s="251" t="s">
        <v>120</v>
      </c>
    </row>
    <row r="293" s="11" customFormat="1" ht="25.92" customHeight="1">
      <c r="A293" s="11"/>
      <c r="B293" s="184"/>
      <c r="C293" s="185"/>
      <c r="D293" s="186" t="s">
        <v>77</v>
      </c>
      <c r="E293" s="187" t="s">
        <v>486</v>
      </c>
      <c r="F293" s="187" t="s">
        <v>487</v>
      </c>
      <c r="G293" s="185"/>
      <c r="H293" s="185"/>
      <c r="I293" s="188"/>
      <c r="J293" s="189">
        <f>BK293</f>
        <v>0</v>
      </c>
      <c r="K293" s="185"/>
      <c r="L293" s="190"/>
      <c r="M293" s="191"/>
      <c r="N293" s="192"/>
      <c r="O293" s="192"/>
      <c r="P293" s="193">
        <f>SUM(P294:P297)</f>
        <v>0</v>
      </c>
      <c r="Q293" s="192"/>
      <c r="R293" s="193">
        <f>SUM(R294:R297)</f>
        <v>0</v>
      </c>
      <c r="S293" s="192"/>
      <c r="T293" s="194">
        <f>SUM(T294:T297)</f>
        <v>0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195" t="s">
        <v>119</v>
      </c>
      <c r="AT293" s="196" t="s">
        <v>77</v>
      </c>
      <c r="AU293" s="196" t="s">
        <v>78</v>
      </c>
      <c r="AY293" s="195" t="s">
        <v>120</v>
      </c>
      <c r="BK293" s="197">
        <f>SUM(BK294:BK297)</f>
        <v>0</v>
      </c>
    </row>
    <row r="294" s="2" customFormat="1" ht="21.75" customHeight="1">
      <c r="A294" s="40"/>
      <c r="B294" s="41"/>
      <c r="C294" s="198" t="s">
        <v>488</v>
      </c>
      <c r="D294" s="198" t="s">
        <v>121</v>
      </c>
      <c r="E294" s="199" t="s">
        <v>489</v>
      </c>
      <c r="F294" s="200" t="s">
        <v>490</v>
      </c>
      <c r="G294" s="201" t="s">
        <v>491</v>
      </c>
      <c r="H294" s="202">
        <v>17</v>
      </c>
      <c r="I294" s="203"/>
      <c r="J294" s="204">
        <f>ROUND(I294*H294,2)</f>
        <v>0</v>
      </c>
      <c r="K294" s="200" t="s">
        <v>167</v>
      </c>
      <c r="L294" s="46"/>
      <c r="M294" s="205" t="s">
        <v>32</v>
      </c>
      <c r="N294" s="206" t="s">
        <v>49</v>
      </c>
      <c r="O294" s="86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09" t="s">
        <v>124</v>
      </c>
      <c r="AT294" s="209" t="s">
        <v>121</v>
      </c>
      <c r="AU294" s="209" t="s">
        <v>86</v>
      </c>
      <c r="AY294" s="18" t="s">
        <v>120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8" t="s">
        <v>86</v>
      </c>
      <c r="BK294" s="210">
        <f>ROUND(I294*H294,2)</f>
        <v>0</v>
      </c>
      <c r="BL294" s="18" t="s">
        <v>124</v>
      </c>
      <c r="BM294" s="209" t="s">
        <v>492</v>
      </c>
    </row>
    <row r="295" s="2" customFormat="1">
      <c r="A295" s="40"/>
      <c r="B295" s="41"/>
      <c r="C295" s="42"/>
      <c r="D295" s="211" t="s">
        <v>126</v>
      </c>
      <c r="E295" s="42"/>
      <c r="F295" s="212" t="s">
        <v>493</v>
      </c>
      <c r="G295" s="42"/>
      <c r="H295" s="42"/>
      <c r="I295" s="213"/>
      <c r="J295" s="42"/>
      <c r="K295" s="42"/>
      <c r="L295" s="46"/>
      <c r="M295" s="214"/>
      <c r="N295" s="21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126</v>
      </c>
      <c r="AU295" s="18" t="s">
        <v>86</v>
      </c>
    </row>
    <row r="296" s="2" customFormat="1">
      <c r="A296" s="40"/>
      <c r="B296" s="41"/>
      <c r="C296" s="42"/>
      <c r="D296" s="229" t="s">
        <v>170</v>
      </c>
      <c r="E296" s="42"/>
      <c r="F296" s="230" t="s">
        <v>494</v>
      </c>
      <c r="G296" s="42"/>
      <c r="H296" s="42"/>
      <c r="I296" s="213"/>
      <c r="J296" s="42"/>
      <c r="K296" s="42"/>
      <c r="L296" s="46"/>
      <c r="M296" s="214"/>
      <c r="N296" s="215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170</v>
      </c>
      <c r="AU296" s="18" t="s">
        <v>86</v>
      </c>
    </row>
    <row r="297" s="14" customFormat="1">
      <c r="A297" s="14"/>
      <c r="B297" s="241"/>
      <c r="C297" s="242"/>
      <c r="D297" s="211" t="s">
        <v>207</v>
      </c>
      <c r="E297" s="243" t="s">
        <v>32</v>
      </c>
      <c r="F297" s="244" t="s">
        <v>495</v>
      </c>
      <c r="G297" s="242"/>
      <c r="H297" s="245">
        <v>17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207</v>
      </c>
      <c r="AU297" s="251" t="s">
        <v>86</v>
      </c>
      <c r="AV297" s="14" t="s">
        <v>89</v>
      </c>
      <c r="AW297" s="14" t="s">
        <v>39</v>
      </c>
      <c r="AX297" s="14" t="s">
        <v>86</v>
      </c>
      <c r="AY297" s="251" t="s">
        <v>120</v>
      </c>
    </row>
    <row r="298" s="11" customFormat="1" ht="25.92" customHeight="1">
      <c r="A298" s="11"/>
      <c r="B298" s="184"/>
      <c r="C298" s="185"/>
      <c r="D298" s="186" t="s">
        <v>77</v>
      </c>
      <c r="E298" s="187" t="s">
        <v>162</v>
      </c>
      <c r="F298" s="187" t="s">
        <v>91</v>
      </c>
      <c r="G298" s="185"/>
      <c r="H298" s="185"/>
      <c r="I298" s="188"/>
      <c r="J298" s="189">
        <f>BK298</f>
        <v>0</v>
      </c>
      <c r="K298" s="185"/>
      <c r="L298" s="190"/>
      <c r="M298" s="191"/>
      <c r="N298" s="192"/>
      <c r="O298" s="192"/>
      <c r="P298" s="193">
        <f>P299</f>
        <v>0</v>
      </c>
      <c r="Q298" s="192"/>
      <c r="R298" s="193">
        <f>R299</f>
        <v>0</v>
      </c>
      <c r="S298" s="192"/>
      <c r="T298" s="194">
        <f>T299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95" t="s">
        <v>140</v>
      </c>
      <c r="AT298" s="196" t="s">
        <v>77</v>
      </c>
      <c r="AU298" s="196" t="s">
        <v>78</v>
      </c>
      <c r="AY298" s="195" t="s">
        <v>120</v>
      </c>
      <c r="BK298" s="197">
        <f>BK299</f>
        <v>0</v>
      </c>
    </row>
    <row r="299" s="11" customFormat="1" ht="22.8" customHeight="1">
      <c r="A299" s="11"/>
      <c r="B299" s="184"/>
      <c r="C299" s="185"/>
      <c r="D299" s="186" t="s">
        <v>77</v>
      </c>
      <c r="E299" s="227" t="s">
        <v>496</v>
      </c>
      <c r="F299" s="227" t="s">
        <v>497</v>
      </c>
      <c r="G299" s="185"/>
      <c r="H299" s="185"/>
      <c r="I299" s="188"/>
      <c r="J299" s="228">
        <f>BK299</f>
        <v>0</v>
      </c>
      <c r="K299" s="185"/>
      <c r="L299" s="190"/>
      <c r="M299" s="191"/>
      <c r="N299" s="192"/>
      <c r="O299" s="192"/>
      <c r="P299" s="193">
        <f>SUM(P300:P303)</f>
        <v>0</v>
      </c>
      <c r="Q299" s="192"/>
      <c r="R299" s="193">
        <f>SUM(R300:R303)</f>
        <v>0</v>
      </c>
      <c r="S299" s="192"/>
      <c r="T299" s="194">
        <f>SUM(T300:T303)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195" t="s">
        <v>140</v>
      </c>
      <c r="AT299" s="196" t="s">
        <v>77</v>
      </c>
      <c r="AU299" s="196" t="s">
        <v>86</v>
      </c>
      <c r="AY299" s="195" t="s">
        <v>120</v>
      </c>
      <c r="BK299" s="197">
        <f>SUM(BK300:BK303)</f>
        <v>0</v>
      </c>
    </row>
    <row r="300" s="2" customFormat="1" ht="24.15" customHeight="1">
      <c r="A300" s="40"/>
      <c r="B300" s="41"/>
      <c r="C300" s="198" t="s">
        <v>498</v>
      </c>
      <c r="D300" s="198" t="s">
        <v>121</v>
      </c>
      <c r="E300" s="199" t="s">
        <v>499</v>
      </c>
      <c r="F300" s="200" t="s">
        <v>500</v>
      </c>
      <c r="G300" s="201" t="s">
        <v>166</v>
      </c>
      <c r="H300" s="202">
        <v>1</v>
      </c>
      <c r="I300" s="203"/>
      <c r="J300" s="204">
        <f>ROUND(I300*H300,2)</f>
        <v>0</v>
      </c>
      <c r="K300" s="200" t="s">
        <v>167</v>
      </c>
      <c r="L300" s="46"/>
      <c r="M300" s="205" t="s">
        <v>32</v>
      </c>
      <c r="N300" s="206" t="s">
        <v>49</v>
      </c>
      <c r="O300" s="86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09" t="s">
        <v>168</v>
      </c>
      <c r="AT300" s="209" t="s">
        <v>121</v>
      </c>
      <c r="AU300" s="209" t="s">
        <v>89</v>
      </c>
      <c r="AY300" s="18" t="s">
        <v>120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86</v>
      </c>
      <c r="BK300" s="210">
        <f>ROUND(I300*H300,2)</f>
        <v>0</v>
      </c>
      <c r="BL300" s="18" t="s">
        <v>168</v>
      </c>
      <c r="BM300" s="209" t="s">
        <v>501</v>
      </c>
    </row>
    <row r="301" s="2" customFormat="1">
      <c r="A301" s="40"/>
      <c r="B301" s="41"/>
      <c r="C301" s="42"/>
      <c r="D301" s="211" t="s">
        <v>126</v>
      </c>
      <c r="E301" s="42"/>
      <c r="F301" s="212" t="s">
        <v>500</v>
      </c>
      <c r="G301" s="42"/>
      <c r="H301" s="42"/>
      <c r="I301" s="213"/>
      <c r="J301" s="42"/>
      <c r="K301" s="42"/>
      <c r="L301" s="46"/>
      <c r="M301" s="214"/>
      <c r="N301" s="21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126</v>
      </c>
      <c r="AU301" s="18" t="s">
        <v>89</v>
      </c>
    </row>
    <row r="302" s="2" customFormat="1">
      <c r="A302" s="40"/>
      <c r="B302" s="41"/>
      <c r="C302" s="42"/>
      <c r="D302" s="229" t="s">
        <v>170</v>
      </c>
      <c r="E302" s="42"/>
      <c r="F302" s="230" t="s">
        <v>502</v>
      </c>
      <c r="G302" s="42"/>
      <c r="H302" s="42"/>
      <c r="I302" s="213"/>
      <c r="J302" s="42"/>
      <c r="K302" s="42"/>
      <c r="L302" s="46"/>
      <c r="M302" s="214"/>
      <c r="N302" s="21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170</v>
      </c>
      <c r="AU302" s="18" t="s">
        <v>89</v>
      </c>
    </row>
    <row r="303" s="2" customFormat="1">
      <c r="A303" s="40"/>
      <c r="B303" s="41"/>
      <c r="C303" s="42"/>
      <c r="D303" s="211" t="s">
        <v>134</v>
      </c>
      <c r="E303" s="42"/>
      <c r="F303" s="216" t="s">
        <v>503</v>
      </c>
      <c r="G303" s="42"/>
      <c r="H303" s="42"/>
      <c r="I303" s="213"/>
      <c r="J303" s="42"/>
      <c r="K303" s="42"/>
      <c r="L303" s="46"/>
      <c r="M303" s="217"/>
      <c r="N303" s="218"/>
      <c r="O303" s="219"/>
      <c r="P303" s="219"/>
      <c r="Q303" s="219"/>
      <c r="R303" s="219"/>
      <c r="S303" s="219"/>
      <c r="T303" s="22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134</v>
      </c>
      <c r="AU303" s="18" t="s">
        <v>89</v>
      </c>
    </row>
    <row r="304" s="2" customFormat="1" ht="6.96" customHeight="1">
      <c r="A304" s="40"/>
      <c r="B304" s="61"/>
      <c r="C304" s="62"/>
      <c r="D304" s="62"/>
      <c r="E304" s="62"/>
      <c r="F304" s="62"/>
      <c r="G304" s="62"/>
      <c r="H304" s="62"/>
      <c r="I304" s="62"/>
      <c r="J304" s="62"/>
      <c r="K304" s="62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NqkaOcfMjedhc9ES3QvkFr1Fuz/ZAsFLdmjJDUU0cKN3BieXrOtHwJTng/AmukaqlmwBty+NzGkxmdrYkvpung==" hashValue="vktf0UOQ5CZ/Xls3cD9ewum1PEFD+75MdloG/66orvbrrr5yDH0oPILQkT9Vt7WgO1GV7+AMdS3O60gBqbOUvA==" algorithmName="SHA-512" password="9C2B"/>
  <autoFilter ref="C90:K30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113107324"/>
    <hyperlink ref="F101" r:id="rId2" display="https://podminky.urs.cz/item/CS_URS_2023_01/113107341"/>
    <hyperlink ref="F106" r:id="rId3" display="https://podminky.urs.cz/item/CS_URS_2023_01/121151103"/>
    <hyperlink ref="F111" r:id="rId4" display="https://podminky.urs.cz/item/CS_URS_2023_01/132251103"/>
    <hyperlink ref="F115" r:id="rId5" display="https://podminky.urs.cz/item/CS_URS_2023_01/133251101"/>
    <hyperlink ref="F120" r:id="rId6" display="https://podminky.urs.cz/item/CS_URS_2023_01/139001101"/>
    <hyperlink ref="F125" r:id="rId7" display="https://podminky.urs.cz/item/CS_URS_2023_01/151101101"/>
    <hyperlink ref="F131" r:id="rId8" display="https://podminky.urs.cz/item/CS_URS_2023_01/151101111"/>
    <hyperlink ref="F137" r:id="rId9" display="https://podminky.urs.cz/item/CS_URS_2023_01/162351103"/>
    <hyperlink ref="F142" r:id="rId10" display="https://podminky.urs.cz/item/CS_URS_2023_01/162651111"/>
    <hyperlink ref="F148" r:id="rId11" display="https://podminky.urs.cz/item/CS_URS_2023_01/171201231"/>
    <hyperlink ref="F155" r:id="rId12" display="https://podminky.urs.cz/item/CS_URS_2023_01/174151101"/>
    <hyperlink ref="F171" r:id="rId13" display="https://podminky.urs.cz/item/CS_URS_2023_01/175151101"/>
    <hyperlink ref="F182" r:id="rId14" display="https://podminky.urs.cz/item/CS_URS_2023_01/181351003"/>
    <hyperlink ref="F187" r:id="rId15" display="https://podminky.urs.cz/item/CS_URS_2023_01/181411131"/>
    <hyperlink ref="F195" r:id="rId16" display="https://podminky.urs.cz/item/CS_URS_2023_01/181911101"/>
    <hyperlink ref="F201" r:id="rId17" display="https://podminky.urs.cz/item/CS_URS_2023_01/451573111"/>
    <hyperlink ref="F210" r:id="rId18" display="https://podminky.urs.cz/item/CS_URS_2023_01/871313121"/>
    <hyperlink ref="F218" r:id="rId19" display="https://podminky.urs.cz/item/CS_URS_2023_01/877310310"/>
    <hyperlink ref="F224" r:id="rId20" display="https://podminky.urs.cz/item/CS_URS_2023_01/894411111"/>
    <hyperlink ref="F233" r:id="rId21" display="https://podminky.urs.cz/item/CS_URS_2023_01/899103112"/>
    <hyperlink ref="F238" r:id="rId22" display="https://podminky.urs.cz/item/CS_URS_2023_01/899721111"/>
    <hyperlink ref="F243" r:id="rId23" display="https://podminky.urs.cz/item/CS_URS_2023_01/899722114"/>
    <hyperlink ref="F249" r:id="rId24" display="https://podminky.urs.cz/item/CS_URS_2023_01/919732211"/>
    <hyperlink ref="F253" r:id="rId25" display="https://podminky.urs.cz/item/CS_URS_2023_01/919735114"/>
    <hyperlink ref="F257" r:id="rId26" display="https://podminky.urs.cz/item/CS_URS_2023_01/977151124"/>
    <hyperlink ref="F263" r:id="rId27" display="https://podminky.urs.cz/item/CS_URS_2023_01/997221571"/>
    <hyperlink ref="F266" r:id="rId28" display="https://podminky.urs.cz/item/CS_URS_2023_01/997221579"/>
    <hyperlink ref="F270" r:id="rId29" display="https://podminky.urs.cz/item/CS_URS_2023_01/997221612"/>
    <hyperlink ref="F273" r:id="rId30" display="https://podminky.urs.cz/item/CS_URS_2023_01/997221873"/>
    <hyperlink ref="F277" r:id="rId31" display="https://podminky.urs.cz/item/CS_URS_2023_01/997221875"/>
    <hyperlink ref="F282" r:id="rId32" display="https://podminky.urs.cz/item/CS_URS_2023_01/998276101"/>
    <hyperlink ref="F285" r:id="rId33" display="https://podminky.urs.cz/item/CS_URS_2023_01/998276124"/>
    <hyperlink ref="F290" r:id="rId34" display="https://podminky.urs.cz/item/CS_URS_2023_01/721290112"/>
    <hyperlink ref="F296" r:id="rId35" display="https://podminky.urs.cz/item/CS_URS_2023_01/HZS2491"/>
    <hyperlink ref="F302" r:id="rId36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504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505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506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507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508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509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510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511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512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513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514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515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516</v>
      </c>
      <c r="F19" s="284" t="s">
        <v>517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518</v>
      </c>
      <c r="F20" s="284" t="s">
        <v>519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520</v>
      </c>
      <c r="F21" s="284" t="s">
        <v>521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522</v>
      </c>
      <c r="F23" s="284" t="s">
        <v>523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524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525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526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527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528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529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530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531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532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533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534</v>
      </c>
      <c r="F37" s="284"/>
      <c r="G37" s="284" t="s">
        <v>535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536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537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538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539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540</v>
      </c>
      <c r="F42" s="284"/>
      <c r="G42" s="284" t="s">
        <v>541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542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543</v>
      </c>
      <c r="F44" s="284"/>
      <c r="G44" s="284" t="s">
        <v>544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545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546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547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548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549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550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551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552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553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554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555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556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557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558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559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560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561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562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563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564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565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566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567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568</v>
      </c>
      <c r="D76" s="302"/>
      <c r="E76" s="302"/>
      <c r="F76" s="302" t="s">
        <v>569</v>
      </c>
      <c r="G76" s="303"/>
      <c r="H76" s="302" t="s">
        <v>60</v>
      </c>
      <c r="I76" s="302" t="s">
        <v>63</v>
      </c>
      <c r="J76" s="302" t="s">
        <v>570</v>
      </c>
      <c r="K76" s="301"/>
    </row>
    <row r="77" s="1" customFormat="1" ht="17.25" customHeight="1">
      <c r="B77" s="299"/>
      <c r="C77" s="304" t="s">
        <v>571</v>
      </c>
      <c r="D77" s="304"/>
      <c r="E77" s="304"/>
      <c r="F77" s="305" t="s">
        <v>572</v>
      </c>
      <c r="G77" s="306"/>
      <c r="H77" s="304"/>
      <c r="I77" s="304"/>
      <c r="J77" s="304" t="s">
        <v>573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574</v>
      </c>
      <c r="G79" s="311"/>
      <c r="H79" s="287" t="s">
        <v>575</v>
      </c>
      <c r="I79" s="287" t="s">
        <v>576</v>
      </c>
      <c r="J79" s="287">
        <v>20</v>
      </c>
      <c r="K79" s="301"/>
    </row>
    <row r="80" s="1" customFormat="1" ht="15" customHeight="1">
      <c r="B80" s="299"/>
      <c r="C80" s="287" t="s">
        <v>577</v>
      </c>
      <c r="D80" s="287"/>
      <c r="E80" s="287"/>
      <c r="F80" s="310" t="s">
        <v>574</v>
      </c>
      <c r="G80" s="311"/>
      <c r="H80" s="287" t="s">
        <v>578</v>
      </c>
      <c r="I80" s="287" t="s">
        <v>576</v>
      </c>
      <c r="J80" s="287">
        <v>120</v>
      </c>
      <c r="K80" s="301"/>
    </row>
    <row r="81" s="1" customFormat="1" ht="15" customHeight="1">
      <c r="B81" s="312"/>
      <c r="C81" s="287" t="s">
        <v>579</v>
      </c>
      <c r="D81" s="287"/>
      <c r="E81" s="287"/>
      <c r="F81" s="310" t="s">
        <v>580</v>
      </c>
      <c r="G81" s="311"/>
      <c r="H81" s="287" t="s">
        <v>581</v>
      </c>
      <c r="I81" s="287" t="s">
        <v>576</v>
      </c>
      <c r="J81" s="287">
        <v>50</v>
      </c>
      <c r="K81" s="301"/>
    </row>
    <row r="82" s="1" customFormat="1" ht="15" customHeight="1">
      <c r="B82" s="312"/>
      <c r="C82" s="287" t="s">
        <v>582</v>
      </c>
      <c r="D82" s="287"/>
      <c r="E82" s="287"/>
      <c r="F82" s="310" t="s">
        <v>574</v>
      </c>
      <c r="G82" s="311"/>
      <c r="H82" s="287" t="s">
        <v>583</v>
      </c>
      <c r="I82" s="287" t="s">
        <v>584</v>
      </c>
      <c r="J82" s="287"/>
      <c r="K82" s="301"/>
    </row>
    <row r="83" s="1" customFormat="1" ht="15" customHeight="1">
      <c r="B83" s="312"/>
      <c r="C83" s="313" t="s">
        <v>585</v>
      </c>
      <c r="D83" s="313"/>
      <c r="E83" s="313"/>
      <c r="F83" s="314" t="s">
        <v>580</v>
      </c>
      <c r="G83" s="313"/>
      <c r="H83" s="313" t="s">
        <v>586</v>
      </c>
      <c r="I83" s="313" t="s">
        <v>576</v>
      </c>
      <c r="J83" s="313">
        <v>15</v>
      </c>
      <c r="K83" s="301"/>
    </row>
    <row r="84" s="1" customFormat="1" ht="15" customHeight="1">
      <c r="B84" s="312"/>
      <c r="C84" s="313" t="s">
        <v>587</v>
      </c>
      <c r="D84" s="313"/>
      <c r="E84" s="313"/>
      <c r="F84" s="314" t="s">
        <v>580</v>
      </c>
      <c r="G84" s="313"/>
      <c r="H84" s="313" t="s">
        <v>588</v>
      </c>
      <c r="I84" s="313" t="s">
        <v>576</v>
      </c>
      <c r="J84" s="313">
        <v>15</v>
      </c>
      <c r="K84" s="301"/>
    </row>
    <row r="85" s="1" customFormat="1" ht="15" customHeight="1">
      <c r="B85" s="312"/>
      <c r="C85" s="313" t="s">
        <v>589</v>
      </c>
      <c r="D85" s="313"/>
      <c r="E85" s="313"/>
      <c r="F85" s="314" t="s">
        <v>580</v>
      </c>
      <c r="G85" s="313"/>
      <c r="H85" s="313" t="s">
        <v>590</v>
      </c>
      <c r="I85" s="313" t="s">
        <v>576</v>
      </c>
      <c r="J85" s="313">
        <v>20</v>
      </c>
      <c r="K85" s="301"/>
    </row>
    <row r="86" s="1" customFormat="1" ht="15" customHeight="1">
      <c r="B86" s="312"/>
      <c r="C86" s="313" t="s">
        <v>591</v>
      </c>
      <c r="D86" s="313"/>
      <c r="E86" s="313"/>
      <c r="F86" s="314" t="s">
        <v>580</v>
      </c>
      <c r="G86" s="313"/>
      <c r="H86" s="313" t="s">
        <v>592</v>
      </c>
      <c r="I86" s="313" t="s">
        <v>576</v>
      </c>
      <c r="J86" s="313">
        <v>20</v>
      </c>
      <c r="K86" s="301"/>
    </row>
    <row r="87" s="1" customFormat="1" ht="15" customHeight="1">
      <c r="B87" s="312"/>
      <c r="C87" s="287" t="s">
        <v>593</v>
      </c>
      <c r="D87" s="287"/>
      <c r="E87" s="287"/>
      <c r="F87" s="310" t="s">
        <v>580</v>
      </c>
      <c r="G87" s="311"/>
      <c r="H87" s="287" t="s">
        <v>594</v>
      </c>
      <c r="I87" s="287" t="s">
        <v>576</v>
      </c>
      <c r="J87" s="287">
        <v>50</v>
      </c>
      <c r="K87" s="301"/>
    </row>
    <row r="88" s="1" customFormat="1" ht="15" customHeight="1">
      <c r="B88" s="312"/>
      <c r="C88" s="287" t="s">
        <v>595</v>
      </c>
      <c r="D88" s="287"/>
      <c r="E88" s="287"/>
      <c r="F88" s="310" t="s">
        <v>580</v>
      </c>
      <c r="G88" s="311"/>
      <c r="H88" s="287" t="s">
        <v>596</v>
      </c>
      <c r="I88" s="287" t="s">
        <v>576</v>
      </c>
      <c r="J88" s="287">
        <v>20</v>
      </c>
      <c r="K88" s="301"/>
    </row>
    <row r="89" s="1" customFormat="1" ht="15" customHeight="1">
      <c r="B89" s="312"/>
      <c r="C89" s="287" t="s">
        <v>597</v>
      </c>
      <c r="D89" s="287"/>
      <c r="E89" s="287"/>
      <c r="F89" s="310" t="s">
        <v>580</v>
      </c>
      <c r="G89" s="311"/>
      <c r="H89" s="287" t="s">
        <v>598</v>
      </c>
      <c r="I89" s="287" t="s">
        <v>576</v>
      </c>
      <c r="J89" s="287">
        <v>20</v>
      </c>
      <c r="K89" s="301"/>
    </row>
    <row r="90" s="1" customFormat="1" ht="15" customHeight="1">
      <c r="B90" s="312"/>
      <c r="C90" s="287" t="s">
        <v>599</v>
      </c>
      <c r="D90" s="287"/>
      <c r="E90" s="287"/>
      <c r="F90" s="310" t="s">
        <v>580</v>
      </c>
      <c r="G90" s="311"/>
      <c r="H90" s="287" t="s">
        <v>600</v>
      </c>
      <c r="I90" s="287" t="s">
        <v>576</v>
      </c>
      <c r="J90" s="287">
        <v>50</v>
      </c>
      <c r="K90" s="301"/>
    </row>
    <row r="91" s="1" customFormat="1" ht="15" customHeight="1">
      <c r="B91" s="312"/>
      <c r="C91" s="287" t="s">
        <v>601</v>
      </c>
      <c r="D91" s="287"/>
      <c r="E91" s="287"/>
      <c r="F91" s="310" t="s">
        <v>580</v>
      </c>
      <c r="G91" s="311"/>
      <c r="H91" s="287" t="s">
        <v>601</v>
      </c>
      <c r="I91" s="287" t="s">
        <v>576</v>
      </c>
      <c r="J91" s="287">
        <v>50</v>
      </c>
      <c r="K91" s="301"/>
    </row>
    <row r="92" s="1" customFormat="1" ht="15" customHeight="1">
      <c r="B92" s="312"/>
      <c r="C92" s="287" t="s">
        <v>602</v>
      </c>
      <c r="D92" s="287"/>
      <c r="E92" s="287"/>
      <c r="F92" s="310" t="s">
        <v>580</v>
      </c>
      <c r="G92" s="311"/>
      <c r="H92" s="287" t="s">
        <v>603</v>
      </c>
      <c r="I92" s="287" t="s">
        <v>576</v>
      </c>
      <c r="J92" s="287">
        <v>255</v>
      </c>
      <c r="K92" s="301"/>
    </row>
    <row r="93" s="1" customFormat="1" ht="15" customHeight="1">
      <c r="B93" s="312"/>
      <c r="C93" s="287" t="s">
        <v>604</v>
      </c>
      <c r="D93" s="287"/>
      <c r="E93" s="287"/>
      <c r="F93" s="310" t="s">
        <v>574</v>
      </c>
      <c r="G93" s="311"/>
      <c r="H93" s="287" t="s">
        <v>605</v>
      </c>
      <c r="I93" s="287" t="s">
        <v>606</v>
      </c>
      <c r="J93" s="287"/>
      <c r="K93" s="301"/>
    </row>
    <row r="94" s="1" customFormat="1" ht="15" customHeight="1">
      <c r="B94" s="312"/>
      <c r="C94" s="287" t="s">
        <v>607</v>
      </c>
      <c r="D94" s="287"/>
      <c r="E94" s="287"/>
      <c r="F94" s="310" t="s">
        <v>574</v>
      </c>
      <c r="G94" s="311"/>
      <c r="H94" s="287" t="s">
        <v>608</v>
      </c>
      <c r="I94" s="287" t="s">
        <v>609</v>
      </c>
      <c r="J94" s="287"/>
      <c r="K94" s="301"/>
    </row>
    <row r="95" s="1" customFormat="1" ht="15" customHeight="1">
      <c r="B95" s="312"/>
      <c r="C95" s="287" t="s">
        <v>610</v>
      </c>
      <c r="D95" s="287"/>
      <c r="E95" s="287"/>
      <c r="F95" s="310" t="s">
        <v>574</v>
      </c>
      <c r="G95" s="311"/>
      <c r="H95" s="287" t="s">
        <v>610</v>
      </c>
      <c r="I95" s="287" t="s">
        <v>609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574</v>
      </c>
      <c r="G96" s="311"/>
      <c r="H96" s="287" t="s">
        <v>611</v>
      </c>
      <c r="I96" s="287" t="s">
        <v>609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574</v>
      </c>
      <c r="G97" s="311"/>
      <c r="H97" s="287" t="s">
        <v>612</v>
      </c>
      <c r="I97" s="287" t="s">
        <v>609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613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568</v>
      </c>
      <c r="D103" s="302"/>
      <c r="E103" s="302"/>
      <c r="F103" s="302" t="s">
        <v>569</v>
      </c>
      <c r="G103" s="303"/>
      <c r="H103" s="302" t="s">
        <v>60</v>
      </c>
      <c r="I103" s="302" t="s">
        <v>63</v>
      </c>
      <c r="J103" s="302" t="s">
        <v>570</v>
      </c>
      <c r="K103" s="301"/>
    </row>
    <row r="104" s="1" customFormat="1" ht="17.25" customHeight="1">
      <c r="B104" s="299"/>
      <c r="C104" s="304" t="s">
        <v>571</v>
      </c>
      <c r="D104" s="304"/>
      <c r="E104" s="304"/>
      <c r="F104" s="305" t="s">
        <v>572</v>
      </c>
      <c r="G104" s="306"/>
      <c r="H104" s="304"/>
      <c r="I104" s="304"/>
      <c r="J104" s="304" t="s">
        <v>573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574</v>
      </c>
      <c r="G106" s="287"/>
      <c r="H106" s="287" t="s">
        <v>614</v>
      </c>
      <c r="I106" s="287" t="s">
        <v>576</v>
      </c>
      <c r="J106" s="287">
        <v>20</v>
      </c>
      <c r="K106" s="301"/>
    </row>
    <row r="107" s="1" customFormat="1" ht="15" customHeight="1">
      <c r="B107" s="299"/>
      <c r="C107" s="287" t="s">
        <v>577</v>
      </c>
      <c r="D107" s="287"/>
      <c r="E107" s="287"/>
      <c r="F107" s="310" t="s">
        <v>574</v>
      </c>
      <c r="G107" s="287"/>
      <c r="H107" s="287" t="s">
        <v>614</v>
      </c>
      <c r="I107" s="287" t="s">
        <v>576</v>
      </c>
      <c r="J107" s="287">
        <v>120</v>
      </c>
      <c r="K107" s="301"/>
    </row>
    <row r="108" s="1" customFormat="1" ht="15" customHeight="1">
      <c r="B108" s="312"/>
      <c r="C108" s="287" t="s">
        <v>579</v>
      </c>
      <c r="D108" s="287"/>
      <c r="E108" s="287"/>
      <c r="F108" s="310" t="s">
        <v>580</v>
      </c>
      <c r="G108" s="287"/>
      <c r="H108" s="287" t="s">
        <v>614</v>
      </c>
      <c r="I108" s="287" t="s">
        <v>576</v>
      </c>
      <c r="J108" s="287">
        <v>50</v>
      </c>
      <c r="K108" s="301"/>
    </row>
    <row r="109" s="1" customFormat="1" ht="15" customHeight="1">
      <c r="B109" s="312"/>
      <c r="C109" s="287" t="s">
        <v>582</v>
      </c>
      <c r="D109" s="287"/>
      <c r="E109" s="287"/>
      <c r="F109" s="310" t="s">
        <v>574</v>
      </c>
      <c r="G109" s="287"/>
      <c r="H109" s="287" t="s">
        <v>614</v>
      </c>
      <c r="I109" s="287" t="s">
        <v>584</v>
      </c>
      <c r="J109" s="287"/>
      <c r="K109" s="301"/>
    </row>
    <row r="110" s="1" customFormat="1" ht="15" customHeight="1">
      <c r="B110" s="312"/>
      <c r="C110" s="287" t="s">
        <v>593</v>
      </c>
      <c r="D110" s="287"/>
      <c r="E110" s="287"/>
      <c r="F110" s="310" t="s">
        <v>580</v>
      </c>
      <c r="G110" s="287"/>
      <c r="H110" s="287" t="s">
        <v>614</v>
      </c>
      <c r="I110" s="287" t="s">
        <v>576</v>
      </c>
      <c r="J110" s="287">
        <v>50</v>
      </c>
      <c r="K110" s="301"/>
    </row>
    <row r="111" s="1" customFormat="1" ht="15" customHeight="1">
      <c r="B111" s="312"/>
      <c r="C111" s="287" t="s">
        <v>601</v>
      </c>
      <c r="D111" s="287"/>
      <c r="E111" s="287"/>
      <c r="F111" s="310" t="s">
        <v>580</v>
      </c>
      <c r="G111" s="287"/>
      <c r="H111" s="287" t="s">
        <v>614</v>
      </c>
      <c r="I111" s="287" t="s">
        <v>576</v>
      </c>
      <c r="J111" s="287">
        <v>50</v>
      </c>
      <c r="K111" s="301"/>
    </row>
    <row r="112" s="1" customFormat="1" ht="15" customHeight="1">
      <c r="B112" s="312"/>
      <c r="C112" s="287" t="s">
        <v>599</v>
      </c>
      <c r="D112" s="287"/>
      <c r="E112" s="287"/>
      <c r="F112" s="310" t="s">
        <v>580</v>
      </c>
      <c r="G112" s="287"/>
      <c r="H112" s="287" t="s">
        <v>614</v>
      </c>
      <c r="I112" s="287" t="s">
        <v>576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574</v>
      </c>
      <c r="G113" s="287"/>
      <c r="H113" s="287" t="s">
        <v>615</v>
      </c>
      <c r="I113" s="287" t="s">
        <v>576</v>
      </c>
      <c r="J113" s="287">
        <v>20</v>
      </c>
      <c r="K113" s="301"/>
    </row>
    <row r="114" s="1" customFormat="1" ht="15" customHeight="1">
      <c r="B114" s="312"/>
      <c r="C114" s="287" t="s">
        <v>616</v>
      </c>
      <c r="D114" s="287"/>
      <c r="E114" s="287"/>
      <c r="F114" s="310" t="s">
        <v>574</v>
      </c>
      <c r="G114" s="287"/>
      <c r="H114" s="287" t="s">
        <v>617</v>
      </c>
      <c r="I114" s="287" t="s">
        <v>576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574</v>
      </c>
      <c r="G115" s="287"/>
      <c r="H115" s="287" t="s">
        <v>618</v>
      </c>
      <c r="I115" s="287" t="s">
        <v>609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574</v>
      </c>
      <c r="G116" s="287"/>
      <c r="H116" s="287" t="s">
        <v>619</v>
      </c>
      <c r="I116" s="287" t="s">
        <v>609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574</v>
      </c>
      <c r="G117" s="287"/>
      <c r="H117" s="287" t="s">
        <v>620</v>
      </c>
      <c r="I117" s="287" t="s">
        <v>621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622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568</v>
      </c>
      <c r="D123" s="302"/>
      <c r="E123" s="302"/>
      <c r="F123" s="302" t="s">
        <v>569</v>
      </c>
      <c r="G123" s="303"/>
      <c r="H123" s="302" t="s">
        <v>60</v>
      </c>
      <c r="I123" s="302" t="s">
        <v>63</v>
      </c>
      <c r="J123" s="302" t="s">
        <v>570</v>
      </c>
      <c r="K123" s="331"/>
    </row>
    <row r="124" s="1" customFormat="1" ht="17.25" customHeight="1">
      <c r="B124" s="330"/>
      <c r="C124" s="304" t="s">
        <v>571</v>
      </c>
      <c r="D124" s="304"/>
      <c r="E124" s="304"/>
      <c r="F124" s="305" t="s">
        <v>572</v>
      </c>
      <c r="G124" s="306"/>
      <c r="H124" s="304"/>
      <c r="I124" s="304"/>
      <c r="J124" s="304" t="s">
        <v>573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577</v>
      </c>
      <c r="D126" s="309"/>
      <c r="E126" s="309"/>
      <c r="F126" s="310" t="s">
        <v>574</v>
      </c>
      <c r="G126" s="287"/>
      <c r="H126" s="287" t="s">
        <v>614</v>
      </c>
      <c r="I126" s="287" t="s">
        <v>576</v>
      </c>
      <c r="J126" s="287">
        <v>120</v>
      </c>
      <c r="K126" s="335"/>
    </row>
    <row r="127" s="1" customFormat="1" ht="15" customHeight="1">
      <c r="B127" s="332"/>
      <c r="C127" s="287" t="s">
        <v>623</v>
      </c>
      <c r="D127" s="287"/>
      <c r="E127" s="287"/>
      <c r="F127" s="310" t="s">
        <v>574</v>
      </c>
      <c r="G127" s="287"/>
      <c r="H127" s="287" t="s">
        <v>624</v>
      </c>
      <c r="I127" s="287" t="s">
        <v>576</v>
      </c>
      <c r="J127" s="287" t="s">
        <v>625</v>
      </c>
      <c r="K127" s="335"/>
    </row>
    <row r="128" s="1" customFormat="1" ht="15" customHeight="1">
      <c r="B128" s="332"/>
      <c r="C128" s="287" t="s">
        <v>522</v>
      </c>
      <c r="D128" s="287"/>
      <c r="E128" s="287"/>
      <c r="F128" s="310" t="s">
        <v>574</v>
      </c>
      <c r="G128" s="287"/>
      <c r="H128" s="287" t="s">
        <v>626</v>
      </c>
      <c r="I128" s="287" t="s">
        <v>576</v>
      </c>
      <c r="J128" s="287" t="s">
        <v>625</v>
      </c>
      <c r="K128" s="335"/>
    </row>
    <row r="129" s="1" customFormat="1" ht="15" customHeight="1">
      <c r="B129" s="332"/>
      <c r="C129" s="287" t="s">
        <v>585</v>
      </c>
      <c r="D129" s="287"/>
      <c r="E129" s="287"/>
      <c r="F129" s="310" t="s">
        <v>580</v>
      </c>
      <c r="G129" s="287"/>
      <c r="H129" s="287" t="s">
        <v>586</v>
      </c>
      <c r="I129" s="287" t="s">
        <v>576</v>
      </c>
      <c r="J129" s="287">
        <v>15</v>
      </c>
      <c r="K129" s="335"/>
    </row>
    <row r="130" s="1" customFormat="1" ht="15" customHeight="1">
      <c r="B130" s="332"/>
      <c r="C130" s="313" t="s">
        <v>587</v>
      </c>
      <c r="D130" s="313"/>
      <c r="E130" s="313"/>
      <c r="F130" s="314" t="s">
        <v>580</v>
      </c>
      <c r="G130" s="313"/>
      <c r="H130" s="313" t="s">
        <v>588</v>
      </c>
      <c r="I130" s="313" t="s">
        <v>576</v>
      </c>
      <c r="J130" s="313">
        <v>15</v>
      </c>
      <c r="K130" s="335"/>
    </row>
    <row r="131" s="1" customFormat="1" ht="15" customHeight="1">
      <c r="B131" s="332"/>
      <c r="C131" s="313" t="s">
        <v>589</v>
      </c>
      <c r="D131" s="313"/>
      <c r="E131" s="313"/>
      <c r="F131" s="314" t="s">
        <v>580</v>
      </c>
      <c r="G131" s="313"/>
      <c r="H131" s="313" t="s">
        <v>590</v>
      </c>
      <c r="I131" s="313" t="s">
        <v>576</v>
      </c>
      <c r="J131" s="313">
        <v>20</v>
      </c>
      <c r="K131" s="335"/>
    </row>
    <row r="132" s="1" customFormat="1" ht="15" customHeight="1">
      <c r="B132" s="332"/>
      <c r="C132" s="313" t="s">
        <v>591</v>
      </c>
      <c r="D132" s="313"/>
      <c r="E132" s="313"/>
      <c r="F132" s="314" t="s">
        <v>580</v>
      </c>
      <c r="G132" s="313"/>
      <c r="H132" s="313" t="s">
        <v>592</v>
      </c>
      <c r="I132" s="313" t="s">
        <v>576</v>
      </c>
      <c r="J132" s="313">
        <v>20</v>
      </c>
      <c r="K132" s="335"/>
    </row>
    <row r="133" s="1" customFormat="1" ht="15" customHeight="1">
      <c r="B133" s="332"/>
      <c r="C133" s="287" t="s">
        <v>579</v>
      </c>
      <c r="D133" s="287"/>
      <c r="E133" s="287"/>
      <c r="F133" s="310" t="s">
        <v>580</v>
      </c>
      <c r="G133" s="287"/>
      <c r="H133" s="287" t="s">
        <v>614</v>
      </c>
      <c r="I133" s="287" t="s">
        <v>576</v>
      </c>
      <c r="J133" s="287">
        <v>50</v>
      </c>
      <c r="K133" s="335"/>
    </row>
    <row r="134" s="1" customFormat="1" ht="15" customHeight="1">
      <c r="B134" s="332"/>
      <c r="C134" s="287" t="s">
        <v>593</v>
      </c>
      <c r="D134" s="287"/>
      <c r="E134" s="287"/>
      <c r="F134" s="310" t="s">
        <v>580</v>
      </c>
      <c r="G134" s="287"/>
      <c r="H134" s="287" t="s">
        <v>614</v>
      </c>
      <c r="I134" s="287" t="s">
        <v>576</v>
      </c>
      <c r="J134" s="287">
        <v>50</v>
      </c>
      <c r="K134" s="335"/>
    </row>
    <row r="135" s="1" customFormat="1" ht="15" customHeight="1">
      <c r="B135" s="332"/>
      <c r="C135" s="287" t="s">
        <v>599</v>
      </c>
      <c r="D135" s="287"/>
      <c r="E135" s="287"/>
      <c r="F135" s="310" t="s">
        <v>580</v>
      </c>
      <c r="G135" s="287"/>
      <c r="H135" s="287" t="s">
        <v>614</v>
      </c>
      <c r="I135" s="287" t="s">
        <v>576</v>
      </c>
      <c r="J135" s="287">
        <v>50</v>
      </c>
      <c r="K135" s="335"/>
    </row>
    <row r="136" s="1" customFormat="1" ht="15" customHeight="1">
      <c r="B136" s="332"/>
      <c r="C136" s="287" t="s">
        <v>601</v>
      </c>
      <c r="D136" s="287"/>
      <c r="E136" s="287"/>
      <c r="F136" s="310" t="s">
        <v>580</v>
      </c>
      <c r="G136" s="287"/>
      <c r="H136" s="287" t="s">
        <v>614</v>
      </c>
      <c r="I136" s="287" t="s">
        <v>576</v>
      </c>
      <c r="J136" s="287">
        <v>50</v>
      </c>
      <c r="K136" s="335"/>
    </row>
    <row r="137" s="1" customFormat="1" ht="15" customHeight="1">
      <c r="B137" s="332"/>
      <c r="C137" s="287" t="s">
        <v>602</v>
      </c>
      <c r="D137" s="287"/>
      <c r="E137" s="287"/>
      <c r="F137" s="310" t="s">
        <v>580</v>
      </c>
      <c r="G137" s="287"/>
      <c r="H137" s="287" t="s">
        <v>627</v>
      </c>
      <c r="I137" s="287" t="s">
        <v>576</v>
      </c>
      <c r="J137" s="287">
        <v>255</v>
      </c>
      <c r="K137" s="335"/>
    </row>
    <row r="138" s="1" customFormat="1" ht="15" customHeight="1">
      <c r="B138" s="332"/>
      <c r="C138" s="287" t="s">
        <v>604</v>
      </c>
      <c r="D138" s="287"/>
      <c r="E138" s="287"/>
      <c r="F138" s="310" t="s">
        <v>574</v>
      </c>
      <c r="G138" s="287"/>
      <c r="H138" s="287" t="s">
        <v>628</v>
      </c>
      <c r="I138" s="287" t="s">
        <v>606</v>
      </c>
      <c r="J138" s="287"/>
      <c r="K138" s="335"/>
    </row>
    <row r="139" s="1" customFormat="1" ht="15" customHeight="1">
      <c r="B139" s="332"/>
      <c r="C139" s="287" t="s">
        <v>607</v>
      </c>
      <c r="D139" s="287"/>
      <c r="E139" s="287"/>
      <c r="F139" s="310" t="s">
        <v>574</v>
      </c>
      <c r="G139" s="287"/>
      <c r="H139" s="287" t="s">
        <v>629</v>
      </c>
      <c r="I139" s="287" t="s">
        <v>609</v>
      </c>
      <c r="J139" s="287"/>
      <c r="K139" s="335"/>
    </row>
    <row r="140" s="1" customFormat="1" ht="15" customHeight="1">
      <c r="B140" s="332"/>
      <c r="C140" s="287" t="s">
        <v>610</v>
      </c>
      <c r="D140" s="287"/>
      <c r="E140" s="287"/>
      <c r="F140" s="310" t="s">
        <v>574</v>
      </c>
      <c r="G140" s="287"/>
      <c r="H140" s="287" t="s">
        <v>610</v>
      </c>
      <c r="I140" s="287" t="s">
        <v>609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574</v>
      </c>
      <c r="G141" s="287"/>
      <c r="H141" s="287" t="s">
        <v>630</v>
      </c>
      <c r="I141" s="287" t="s">
        <v>609</v>
      </c>
      <c r="J141" s="287"/>
      <c r="K141" s="335"/>
    </row>
    <row r="142" s="1" customFormat="1" ht="15" customHeight="1">
      <c r="B142" s="332"/>
      <c r="C142" s="287" t="s">
        <v>631</v>
      </c>
      <c r="D142" s="287"/>
      <c r="E142" s="287"/>
      <c r="F142" s="310" t="s">
        <v>574</v>
      </c>
      <c r="G142" s="287"/>
      <c r="H142" s="287" t="s">
        <v>632</v>
      </c>
      <c r="I142" s="287" t="s">
        <v>609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633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568</v>
      </c>
      <c r="D148" s="302"/>
      <c r="E148" s="302"/>
      <c r="F148" s="302" t="s">
        <v>569</v>
      </c>
      <c r="G148" s="303"/>
      <c r="H148" s="302" t="s">
        <v>60</v>
      </c>
      <c r="I148" s="302" t="s">
        <v>63</v>
      </c>
      <c r="J148" s="302" t="s">
        <v>570</v>
      </c>
      <c r="K148" s="301"/>
    </row>
    <row r="149" s="1" customFormat="1" ht="17.25" customHeight="1">
      <c r="B149" s="299"/>
      <c r="C149" s="304" t="s">
        <v>571</v>
      </c>
      <c r="D149" s="304"/>
      <c r="E149" s="304"/>
      <c r="F149" s="305" t="s">
        <v>572</v>
      </c>
      <c r="G149" s="306"/>
      <c r="H149" s="304"/>
      <c r="I149" s="304"/>
      <c r="J149" s="304" t="s">
        <v>573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577</v>
      </c>
      <c r="D151" s="287"/>
      <c r="E151" s="287"/>
      <c r="F151" s="340" t="s">
        <v>574</v>
      </c>
      <c r="G151" s="287"/>
      <c r="H151" s="339" t="s">
        <v>614</v>
      </c>
      <c r="I151" s="339" t="s">
        <v>576</v>
      </c>
      <c r="J151" s="339">
        <v>120</v>
      </c>
      <c r="K151" s="335"/>
    </row>
    <row r="152" s="1" customFormat="1" ht="15" customHeight="1">
      <c r="B152" s="312"/>
      <c r="C152" s="339" t="s">
        <v>623</v>
      </c>
      <c r="D152" s="287"/>
      <c r="E152" s="287"/>
      <c r="F152" s="340" t="s">
        <v>574</v>
      </c>
      <c r="G152" s="287"/>
      <c r="H152" s="339" t="s">
        <v>634</v>
      </c>
      <c r="I152" s="339" t="s">
        <v>576</v>
      </c>
      <c r="J152" s="339" t="s">
        <v>625</v>
      </c>
      <c r="K152" s="335"/>
    </row>
    <row r="153" s="1" customFormat="1" ht="15" customHeight="1">
      <c r="B153" s="312"/>
      <c r="C153" s="339" t="s">
        <v>522</v>
      </c>
      <c r="D153" s="287"/>
      <c r="E153" s="287"/>
      <c r="F153" s="340" t="s">
        <v>574</v>
      </c>
      <c r="G153" s="287"/>
      <c r="H153" s="339" t="s">
        <v>635</v>
      </c>
      <c r="I153" s="339" t="s">
        <v>576</v>
      </c>
      <c r="J153" s="339" t="s">
        <v>625</v>
      </c>
      <c r="K153" s="335"/>
    </row>
    <row r="154" s="1" customFormat="1" ht="15" customHeight="1">
      <c r="B154" s="312"/>
      <c r="C154" s="339" t="s">
        <v>579</v>
      </c>
      <c r="D154" s="287"/>
      <c r="E154" s="287"/>
      <c r="F154" s="340" t="s">
        <v>580</v>
      </c>
      <c r="G154" s="287"/>
      <c r="H154" s="339" t="s">
        <v>614</v>
      </c>
      <c r="I154" s="339" t="s">
        <v>576</v>
      </c>
      <c r="J154" s="339">
        <v>50</v>
      </c>
      <c r="K154" s="335"/>
    </row>
    <row r="155" s="1" customFormat="1" ht="15" customHeight="1">
      <c r="B155" s="312"/>
      <c r="C155" s="339" t="s">
        <v>582</v>
      </c>
      <c r="D155" s="287"/>
      <c r="E155" s="287"/>
      <c r="F155" s="340" t="s">
        <v>574</v>
      </c>
      <c r="G155" s="287"/>
      <c r="H155" s="339" t="s">
        <v>614</v>
      </c>
      <c r="I155" s="339" t="s">
        <v>584</v>
      </c>
      <c r="J155" s="339"/>
      <c r="K155" s="335"/>
    </row>
    <row r="156" s="1" customFormat="1" ht="15" customHeight="1">
      <c r="B156" s="312"/>
      <c r="C156" s="339" t="s">
        <v>593</v>
      </c>
      <c r="D156" s="287"/>
      <c r="E156" s="287"/>
      <c r="F156" s="340" t="s">
        <v>580</v>
      </c>
      <c r="G156" s="287"/>
      <c r="H156" s="339" t="s">
        <v>614</v>
      </c>
      <c r="I156" s="339" t="s">
        <v>576</v>
      </c>
      <c r="J156" s="339">
        <v>50</v>
      </c>
      <c r="K156" s="335"/>
    </row>
    <row r="157" s="1" customFormat="1" ht="15" customHeight="1">
      <c r="B157" s="312"/>
      <c r="C157" s="339" t="s">
        <v>601</v>
      </c>
      <c r="D157" s="287"/>
      <c r="E157" s="287"/>
      <c r="F157" s="340" t="s">
        <v>580</v>
      </c>
      <c r="G157" s="287"/>
      <c r="H157" s="339" t="s">
        <v>614</v>
      </c>
      <c r="I157" s="339" t="s">
        <v>576</v>
      </c>
      <c r="J157" s="339">
        <v>50</v>
      </c>
      <c r="K157" s="335"/>
    </row>
    <row r="158" s="1" customFormat="1" ht="15" customHeight="1">
      <c r="B158" s="312"/>
      <c r="C158" s="339" t="s">
        <v>599</v>
      </c>
      <c r="D158" s="287"/>
      <c r="E158" s="287"/>
      <c r="F158" s="340" t="s">
        <v>580</v>
      </c>
      <c r="G158" s="287"/>
      <c r="H158" s="339" t="s">
        <v>614</v>
      </c>
      <c r="I158" s="339" t="s">
        <v>576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574</v>
      </c>
      <c r="G159" s="287"/>
      <c r="H159" s="339" t="s">
        <v>636</v>
      </c>
      <c r="I159" s="339" t="s">
        <v>576</v>
      </c>
      <c r="J159" s="339" t="s">
        <v>637</v>
      </c>
      <c r="K159" s="335"/>
    </row>
    <row r="160" s="1" customFormat="1" ht="15" customHeight="1">
      <c r="B160" s="312"/>
      <c r="C160" s="339" t="s">
        <v>638</v>
      </c>
      <c r="D160" s="287"/>
      <c r="E160" s="287"/>
      <c r="F160" s="340" t="s">
        <v>574</v>
      </c>
      <c r="G160" s="287"/>
      <c r="H160" s="339" t="s">
        <v>639</v>
      </c>
      <c r="I160" s="339" t="s">
        <v>609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640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568</v>
      </c>
      <c r="D166" s="302"/>
      <c r="E166" s="302"/>
      <c r="F166" s="302" t="s">
        <v>569</v>
      </c>
      <c r="G166" s="344"/>
      <c r="H166" s="345" t="s">
        <v>60</v>
      </c>
      <c r="I166" s="345" t="s">
        <v>63</v>
      </c>
      <c r="J166" s="302" t="s">
        <v>570</v>
      </c>
      <c r="K166" s="279"/>
    </row>
    <row r="167" s="1" customFormat="1" ht="17.25" customHeight="1">
      <c r="B167" s="280"/>
      <c r="C167" s="304" t="s">
        <v>571</v>
      </c>
      <c r="D167" s="304"/>
      <c r="E167" s="304"/>
      <c r="F167" s="305" t="s">
        <v>572</v>
      </c>
      <c r="G167" s="346"/>
      <c r="H167" s="347"/>
      <c r="I167" s="347"/>
      <c r="J167" s="304" t="s">
        <v>573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577</v>
      </c>
      <c r="D169" s="287"/>
      <c r="E169" s="287"/>
      <c r="F169" s="310" t="s">
        <v>574</v>
      </c>
      <c r="G169" s="287"/>
      <c r="H169" s="287" t="s">
        <v>614</v>
      </c>
      <c r="I169" s="287" t="s">
        <v>576</v>
      </c>
      <c r="J169" s="287">
        <v>120</v>
      </c>
      <c r="K169" s="335"/>
    </row>
    <row r="170" s="1" customFormat="1" ht="15" customHeight="1">
      <c r="B170" s="312"/>
      <c r="C170" s="287" t="s">
        <v>623</v>
      </c>
      <c r="D170" s="287"/>
      <c r="E170" s="287"/>
      <c r="F170" s="310" t="s">
        <v>574</v>
      </c>
      <c r="G170" s="287"/>
      <c r="H170" s="287" t="s">
        <v>624</v>
      </c>
      <c r="I170" s="287" t="s">
        <v>576</v>
      </c>
      <c r="J170" s="287" t="s">
        <v>625</v>
      </c>
      <c r="K170" s="335"/>
    </row>
    <row r="171" s="1" customFormat="1" ht="15" customHeight="1">
      <c r="B171" s="312"/>
      <c r="C171" s="287" t="s">
        <v>522</v>
      </c>
      <c r="D171" s="287"/>
      <c r="E171" s="287"/>
      <c r="F171" s="310" t="s">
        <v>574</v>
      </c>
      <c r="G171" s="287"/>
      <c r="H171" s="287" t="s">
        <v>641</v>
      </c>
      <c r="I171" s="287" t="s">
        <v>576</v>
      </c>
      <c r="J171" s="287" t="s">
        <v>625</v>
      </c>
      <c r="K171" s="335"/>
    </row>
    <row r="172" s="1" customFormat="1" ht="15" customHeight="1">
      <c r="B172" s="312"/>
      <c r="C172" s="287" t="s">
        <v>579</v>
      </c>
      <c r="D172" s="287"/>
      <c r="E172" s="287"/>
      <c r="F172" s="310" t="s">
        <v>580</v>
      </c>
      <c r="G172" s="287"/>
      <c r="H172" s="287" t="s">
        <v>641</v>
      </c>
      <c r="I172" s="287" t="s">
        <v>576</v>
      </c>
      <c r="J172" s="287">
        <v>50</v>
      </c>
      <c r="K172" s="335"/>
    </row>
    <row r="173" s="1" customFormat="1" ht="15" customHeight="1">
      <c r="B173" s="312"/>
      <c r="C173" s="287" t="s">
        <v>582</v>
      </c>
      <c r="D173" s="287"/>
      <c r="E173" s="287"/>
      <c r="F173" s="310" t="s">
        <v>574</v>
      </c>
      <c r="G173" s="287"/>
      <c r="H173" s="287" t="s">
        <v>641</v>
      </c>
      <c r="I173" s="287" t="s">
        <v>584</v>
      </c>
      <c r="J173" s="287"/>
      <c r="K173" s="335"/>
    </row>
    <row r="174" s="1" customFormat="1" ht="15" customHeight="1">
      <c r="B174" s="312"/>
      <c r="C174" s="287" t="s">
        <v>593</v>
      </c>
      <c r="D174" s="287"/>
      <c r="E174" s="287"/>
      <c r="F174" s="310" t="s">
        <v>580</v>
      </c>
      <c r="G174" s="287"/>
      <c r="H174" s="287" t="s">
        <v>641</v>
      </c>
      <c r="I174" s="287" t="s">
        <v>576</v>
      </c>
      <c r="J174" s="287">
        <v>50</v>
      </c>
      <c r="K174" s="335"/>
    </row>
    <row r="175" s="1" customFormat="1" ht="15" customHeight="1">
      <c r="B175" s="312"/>
      <c r="C175" s="287" t="s">
        <v>601</v>
      </c>
      <c r="D175" s="287"/>
      <c r="E175" s="287"/>
      <c r="F175" s="310" t="s">
        <v>580</v>
      </c>
      <c r="G175" s="287"/>
      <c r="H175" s="287" t="s">
        <v>641</v>
      </c>
      <c r="I175" s="287" t="s">
        <v>576</v>
      </c>
      <c r="J175" s="287">
        <v>50</v>
      </c>
      <c r="K175" s="335"/>
    </row>
    <row r="176" s="1" customFormat="1" ht="15" customHeight="1">
      <c r="B176" s="312"/>
      <c r="C176" s="287" t="s">
        <v>599</v>
      </c>
      <c r="D176" s="287"/>
      <c r="E176" s="287"/>
      <c r="F176" s="310" t="s">
        <v>580</v>
      </c>
      <c r="G176" s="287"/>
      <c r="H176" s="287" t="s">
        <v>641</v>
      </c>
      <c r="I176" s="287" t="s">
        <v>576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574</v>
      </c>
      <c r="G177" s="287"/>
      <c r="H177" s="287" t="s">
        <v>642</v>
      </c>
      <c r="I177" s="287" t="s">
        <v>643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574</v>
      </c>
      <c r="G178" s="287"/>
      <c r="H178" s="287" t="s">
        <v>644</v>
      </c>
      <c r="I178" s="287" t="s">
        <v>645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574</v>
      </c>
      <c r="G179" s="287"/>
      <c r="H179" s="287" t="s">
        <v>646</v>
      </c>
      <c r="I179" s="287" t="s">
        <v>576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574</v>
      </c>
      <c r="G180" s="287"/>
      <c r="H180" s="287" t="s">
        <v>647</v>
      </c>
      <c r="I180" s="287" t="s">
        <v>576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574</v>
      </c>
      <c r="G181" s="287"/>
      <c r="H181" s="287" t="s">
        <v>538</v>
      </c>
      <c r="I181" s="287" t="s">
        <v>576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574</v>
      </c>
      <c r="G182" s="287"/>
      <c r="H182" s="287" t="s">
        <v>648</v>
      </c>
      <c r="I182" s="287" t="s">
        <v>609</v>
      </c>
      <c r="J182" s="287"/>
      <c r="K182" s="335"/>
    </row>
    <row r="183" s="1" customFormat="1" ht="15" customHeight="1">
      <c r="B183" s="312"/>
      <c r="C183" s="287" t="s">
        <v>649</v>
      </c>
      <c r="D183" s="287"/>
      <c r="E183" s="287"/>
      <c r="F183" s="310" t="s">
        <v>574</v>
      </c>
      <c r="G183" s="287"/>
      <c r="H183" s="287" t="s">
        <v>650</v>
      </c>
      <c r="I183" s="287" t="s">
        <v>609</v>
      </c>
      <c r="J183" s="287"/>
      <c r="K183" s="335"/>
    </row>
    <row r="184" s="1" customFormat="1" ht="15" customHeight="1">
      <c r="B184" s="312"/>
      <c r="C184" s="287" t="s">
        <v>638</v>
      </c>
      <c r="D184" s="287"/>
      <c r="E184" s="287"/>
      <c r="F184" s="310" t="s">
        <v>574</v>
      </c>
      <c r="G184" s="287"/>
      <c r="H184" s="287" t="s">
        <v>651</v>
      </c>
      <c r="I184" s="287" t="s">
        <v>609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580</v>
      </c>
      <c r="G185" s="287"/>
      <c r="H185" s="287" t="s">
        <v>652</v>
      </c>
      <c r="I185" s="287" t="s">
        <v>576</v>
      </c>
      <c r="J185" s="287">
        <v>50</v>
      </c>
      <c r="K185" s="335"/>
    </row>
    <row r="186" s="1" customFormat="1" ht="15" customHeight="1">
      <c r="B186" s="312"/>
      <c r="C186" s="287" t="s">
        <v>653</v>
      </c>
      <c r="D186" s="287"/>
      <c r="E186" s="287"/>
      <c r="F186" s="310" t="s">
        <v>580</v>
      </c>
      <c r="G186" s="287"/>
      <c r="H186" s="287" t="s">
        <v>654</v>
      </c>
      <c r="I186" s="287" t="s">
        <v>655</v>
      </c>
      <c r="J186" s="287"/>
      <c r="K186" s="335"/>
    </row>
    <row r="187" s="1" customFormat="1" ht="15" customHeight="1">
      <c r="B187" s="312"/>
      <c r="C187" s="287" t="s">
        <v>656</v>
      </c>
      <c r="D187" s="287"/>
      <c r="E187" s="287"/>
      <c r="F187" s="310" t="s">
        <v>580</v>
      </c>
      <c r="G187" s="287"/>
      <c r="H187" s="287" t="s">
        <v>657</v>
      </c>
      <c r="I187" s="287" t="s">
        <v>655</v>
      </c>
      <c r="J187" s="287"/>
      <c r="K187" s="335"/>
    </row>
    <row r="188" s="1" customFormat="1" ht="15" customHeight="1">
      <c r="B188" s="312"/>
      <c r="C188" s="287" t="s">
        <v>658</v>
      </c>
      <c r="D188" s="287"/>
      <c r="E188" s="287"/>
      <c r="F188" s="310" t="s">
        <v>580</v>
      </c>
      <c r="G188" s="287"/>
      <c r="H188" s="287" t="s">
        <v>659</v>
      </c>
      <c r="I188" s="287" t="s">
        <v>655</v>
      </c>
      <c r="J188" s="287"/>
      <c r="K188" s="335"/>
    </row>
    <row r="189" s="1" customFormat="1" ht="15" customHeight="1">
      <c r="B189" s="312"/>
      <c r="C189" s="348" t="s">
        <v>660</v>
      </c>
      <c r="D189" s="287"/>
      <c r="E189" s="287"/>
      <c r="F189" s="310" t="s">
        <v>580</v>
      </c>
      <c r="G189" s="287"/>
      <c r="H189" s="287" t="s">
        <v>661</v>
      </c>
      <c r="I189" s="287" t="s">
        <v>662</v>
      </c>
      <c r="J189" s="349" t="s">
        <v>663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574</v>
      </c>
      <c r="G190" s="287"/>
      <c r="H190" s="284" t="s">
        <v>664</v>
      </c>
      <c r="I190" s="287" t="s">
        <v>665</v>
      </c>
      <c r="J190" s="287"/>
      <c r="K190" s="335"/>
    </row>
    <row r="191" s="1" customFormat="1" ht="15" customHeight="1">
      <c r="B191" s="312"/>
      <c r="C191" s="348" t="s">
        <v>666</v>
      </c>
      <c r="D191" s="287"/>
      <c r="E191" s="287"/>
      <c r="F191" s="310" t="s">
        <v>574</v>
      </c>
      <c r="G191" s="287"/>
      <c r="H191" s="287" t="s">
        <v>667</v>
      </c>
      <c r="I191" s="287" t="s">
        <v>609</v>
      </c>
      <c r="J191" s="287"/>
      <c r="K191" s="335"/>
    </row>
    <row r="192" s="1" customFormat="1" ht="15" customHeight="1">
      <c r="B192" s="312"/>
      <c r="C192" s="348" t="s">
        <v>668</v>
      </c>
      <c r="D192" s="287"/>
      <c r="E192" s="287"/>
      <c r="F192" s="310" t="s">
        <v>574</v>
      </c>
      <c r="G192" s="287"/>
      <c r="H192" s="287" t="s">
        <v>669</v>
      </c>
      <c r="I192" s="287" t="s">
        <v>609</v>
      </c>
      <c r="J192" s="287"/>
      <c r="K192" s="335"/>
    </row>
    <row r="193" s="1" customFormat="1" ht="15" customHeight="1">
      <c r="B193" s="312"/>
      <c r="C193" s="348" t="s">
        <v>670</v>
      </c>
      <c r="D193" s="287"/>
      <c r="E193" s="287"/>
      <c r="F193" s="310" t="s">
        <v>580</v>
      </c>
      <c r="G193" s="287"/>
      <c r="H193" s="287" t="s">
        <v>671</v>
      </c>
      <c r="I193" s="287" t="s">
        <v>609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672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673</v>
      </c>
      <c r="D200" s="351"/>
      <c r="E200" s="351"/>
      <c r="F200" s="351" t="s">
        <v>674</v>
      </c>
      <c r="G200" s="352"/>
      <c r="H200" s="351" t="s">
        <v>675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665</v>
      </c>
      <c r="D202" s="287"/>
      <c r="E202" s="287"/>
      <c r="F202" s="310" t="s">
        <v>49</v>
      </c>
      <c r="G202" s="287"/>
      <c r="H202" s="287" t="s">
        <v>676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677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678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679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680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621</v>
      </c>
      <c r="D208" s="287"/>
      <c r="E208" s="287"/>
      <c r="F208" s="310" t="s">
        <v>85</v>
      </c>
      <c r="G208" s="287"/>
      <c r="H208" s="287" t="s">
        <v>681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518</v>
      </c>
      <c r="G209" s="287"/>
      <c r="H209" s="287" t="s">
        <v>519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516</v>
      </c>
      <c r="G210" s="287"/>
      <c r="H210" s="287" t="s">
        <v>682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520</v>
      </c>
      <c r="G211" s="348"/>
      <c r="H211" s="339" t="s">
        <v>521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683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645</v>
      </c>
      <c r="D214" s="287"/>
      <c r="E214" s="287"/>
      <c r="F214" s="310">
        <v>1</v>
      </c>
      <c r="G214" s="348"/>
      <c r="H214" s="339" t="s">
        <v>684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685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686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687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2023-05-22T13:34:59Z</dcterms:created>
  <dcterms:modified xsi:type="dcterms:W3CDTF">2023-05-22T13:35:03Z</dcterms:modified>
</cp:coreProperties>
</file>