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120" windowWidth="8925" windowHeight="933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9" i="1"/>
  <c r="E20"/>
  <c r="J20" s="1"/>
  <c r="E18"/>
  <c r="D15"/>
  <c r="D12"/>
  <c r="D11"/>
  <c r="D10"/>
  <c r="D6"/>
  <c r="D5"/>
  <c r="F5" s="1"/>
  <c r="D4"/>
  <c r="K20"/>
  <c r="K19"/>
  <c r="J19"/>
  <c r="K18"/>
  <c r="J18"/>
  <c r="K15"/>
  <c r="J15"/>
  <c r="K12"/>
  <c r="J12"/>
  <c r="K11"/>
  <c r="J11"/>
  <c r="K10"/>
  <c r="J10"/>
  <c r="K5"/>
  <c r="M5" s="1"/>
  <c r="J5"/>
  <c r="L5" s="1"/>
  <c r="G5"/>
  <c r="G20" l="1"/>
  <c r="F20"/>
  <c r="G19"/>
  <c r="F19"/>
  <c r="G18"/>
  <c r="F18"/>
  <c r="G15"/>
  <c r="F15"/>
  <c r="G12"/>
  <c r="F12"/>
  <c r="G11"/>
  <c r="F11"/>
  <c r="G10"/>
  <c r="F10"/>
  <c r="G6"/>
  <c r="F6"/>
  <c r="G4"/>
  <c r="F4"/>
  <c r="M19" l="1"/>
  <c r="M20"/>
  <c r="L19"/>
  <c r="L20"/>
  <c r="M15"/>
  <c r="M18"/>
  <c r="L18"/>
  <c r="M11"/>
  <c r="M12"/>
  <c r="L11"/>
  <c r="L12"/>
  <c r="K6"/>
  <c r="M6" s="1"/>
  <c r="J6"/>
  <c r="L6" s="1"/>
  <c r="K4"/>
  <c r="J4"/>
  <c r="L4" s="1"/>
  <c r="K7" l="1"/>
  <c r="M16"/>
  <c r="J16"/>
  <c r="M4"/>
  <c r="M7" s="1"/>
  <c r="J7"/>
  <c r="J13"/>
  <c r="L7"/>
  <c r="L10"/>
  <c r="L13" s="1"/>
  <c r="K13"/>
  <c r="L15"/>
  <c r="L16" s="1"/>
  <c r="K16"/>
  <c r="M10"/>
  <c r="M13" s="1"/>
  <c r="L21"/>
  <c r="L22" s="1"/>
  <c r="K22"/>
  <c r="G21"/>
  <c r="J21"/>
  <c r="J22" s="1"/>
  <c r="D21"/>
  <c r="F21" s="1"/>
  <c r="K21"/>
  <c r="M21" s="1"/>
  <c r="M22" s="1"/>
</calcChain>
</file>

<file path=xl/sharedStrings.xml><?xml version="1.0" encoding="utf-8"?>
<sst xmlns="http://schemas.openxmlformats.org/spreadsheetml/2006/main" count="69" uniqueCount="55">
  <si>
    <t>Název 
sortimentu</t>
  </si>
  <si>
    <t>Minimální rozměr</t>
  </si>
  <si>
    <t>10cm x 10cm</t>
  </si>
  <si>
    <t>10cm x 20cm</t>
  </si>
  <si>
    <t>100ks</t>
  </si>
  <si>
    <t>10cm x10cm</t>
  </si>
  <si>
    <t>10ks</t>
  </si>
  <si>
    <t>80cm x 100m</t>
  </si>
  <si>
    <t>30cm x 30cm</t>
  </si>
  <si>
    <t>40cm x 40cm</t>
  </si>
  <si>
    <t>20cm x 40cm</t>
  </si>
  <si>
    <t>Nabízený rozměr</t>
  </si>
  <si>
    <t>13,5cm x 20cm</t>
  </si>
  <si>
    <t xml:space="preserve">ks v bal. </t>
  </si>
  <si>
    <t xml:space="preserve"> Gáza skládaná v pásu,  17 nití, 4 vrstvy</t>
  </si>
  <si>
    <t xml:space="preserve"> Kompresy z gázy,  8 vrstev, 17 nití</t>
  </si>
  <si>
    <t xml:space="preserve"> Kompresy z netkaného textilu, savé</t>
  </si>
  <si>
    <t>100m</t>
  </si>
  <si>
    <t>Gáza skládaná ve složkách (3 složky v 1 balení)</t>
  </si>
  <si>
    <t xml:space="preserve"> Tampon z gázy stáčený s RTG nití, 17 nití</t>
  </si>
  <si>
    <t>ČÁST</t>
  </si>
  <si>
    <t xml:space="preserve">Objem bal. za  1 rok </t>
  </si>
  <si>
    <t>Objem v ks za 1 rok</t>
  </si>
  <si>
    <t xml:space="preserve">Objem bal. za  2 roky </t>
  </si>
  <si>
    <t>Objem v ks za 2 roky</t>
  </si>
  <si>
    <t>Cena za  ks bez DPH v Kč</t>
  </si>
  <si>
    <t>Objem v metrech za 1 rok</t>
  </si>
  <si>
    <t>balení</t>
  </si>
  <si>
    <t xml:space="preserve">Objem bal.  za  2 roky </t>
  </si>
  <si>
    <t>Objem v metrech za 2 roky</t>
  </si>
  <si>
    <t>Cena za  metr bez DPH v Kč</t>
  </si>
  <si>
    <t>Náklad bez DPH celkem za 1 rok v Kč</t>
  </si>
  <si>
    <t>Náklad bez DPH celkem za 2 roky v Kč</t>
  </si>
  <si>
    <t>50ks</t>
  </si>
  <si>
    <t xml:space="preserve"> Tampon z gázy šitý předepraný s RTG páskou, 17 nití</t>
  </si>
  <si>
    <t>23cm x 30cm</t>
  </si>
  <si>
    <t>7cm x 100m</t>
  </si>
  <si>
    <t>30ks</t>
  </si>
  <si>
    <t>1 pás</t>
  </si>
  <si>
    <t>7cm x 40m</t>
  </si>
  <si>
    <t>Nabízené balení (v ks)</t>
  </si>
  <si>
    <t>Cena za ks vč. DPH v Kč</t>
  </si>
  <si>
    <t>Cena za metr vč. DPH v Kč</t>
  </si>
  <si>
    <t>Náklad vč. DPH celkem za 1 rok v Kč</t>
  </si>
  <si>
    <t>Náklad vč. DPH celkem za 2 roky v Kč</t>
  </si>
  <si>
    <t>Nabízené balení (v m, pásech)</t>
  </si>
  <si>
    <t>03. část - Výrobky z gázy skládané v pásu, ve složkách, nesterilní</t>
  </si>
  <si>
    <t>05. část - Výrobky z gázy, tampon šitý předepraný s RTG páskou a tampon stáčený s RTG nití, nesterilní</t>
  </si>
  <si>
    <t>06. část - Výrobky z gázy sterilní, kompresy</t>
  </si>
  <si>
    <t>09.část - Výrobky z netkaného textilu, kompresy savé,  nesterilní</t>
  </si>
  <si>
    <t>"Cenová nabídka - Dodávky gázoviny 2013-15 (zrušené části)"</t>
  </si>
  <si>
    <t>Celkem za 03.část</t>
  </si>
  <si>
    <t>Celkem za 05.část</t>
  </si>
  <si>
    <t>Celkem za 06.část</t>
  </si>
  <si>
    <t>Celkem za 09.část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</si>
</sst>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/>
    <xf numFmtId="0" fontId="3" fillId="0" borderId="0" xfId="0" applyFont="1"/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right" vertical="center" wrapText="1"/>
    </xf>
    <xf numFmtId="164" fontId="8" fillId="3" borderId="2" xfId="0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/>
    </xf>
    <xf numFmtId="164" fontId="3" fillId="3" borderId="7" xfId="1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8" fillId="3" borderId="10" xfId="0" applyNumberFormat="1" applyFont="1" applyFill="1" applyBorder="1" applyAlignment="1">
      <alignment horizontal="right" vertical="center" wrapText="1"/>
    </xf>
    <xf numFmtId="164" fontId="8" fillId="3" borderId="1" xfId="1" applyNumberFormat="1" applyFont="1" applyFill="1" applyBorder="1" applyAlignment="1">
      <alignment horizontal="right" vertical="center" wrapText="1"/>
    </xf>
    <xf numFmtId="164" fontId="8" fillId="3" borderId="7" xfId="1" applyNumberFormat="1" applyFont="1" applyFill="1" applyBorder="1" applyAlignment="1">
      <alignment horizontal="right" vertical="center" wrapText="1"/>
    </xf>
    <xf numFmtId="0" fontId="3" fillId="3" borderId="38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10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3" borderId="9" xfId="0" applyNumberFormat="1" applyFont="1" applyFill="1" applyBorder="1" applyAlignment="1">
      <alignment horizontal="right" vertical="center" wrapText="1"/>
    </xf>
    <xf numFmtId="164" fontId="3" fillId="3" borderId="8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right" vertical="center" wrapText="1"/>
    </xf>
    <xf numFmtId="0" fontId="8" fillId="3" borderId="1" xfId="0" applyNumberFormat="1" applyFont="1" applyFill="1" applyBorder="1" applyAlignment="1">
      <alignment horizontal="right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Protection="1">
      <protection locked="0"/>
    </xf>
    <xf numFmtId="49" fontId="3" fillId="8" borderId="39" xfId="0" applyNumberFormat="1" applyFont="1" applyFill="1" applyBorder="1" applyProtection="1">
      <protection locked="0"/>
    </xf>
    <xf numFmtId="49" fontId="3" fillId="8" borderId="16" xfId="0" applyNumberFormat="1" applyFont="1" applyFill="1" applyBorder="1" applyProtection="1">
      <protection locked="0"/>
    </xf>
    <xf numFmtId="49" fontId="3" fillId="8" borderId="9" xfId="0" applyNumberFormat="1" applyFont="1" applyFill="1" applyBorder="1" applyProtection="1">
      <protection locked="0"/>
    </xf>
    <xf numFmtId="49" fontId="3" fillId="8" borderId="40" xfId="0" applyNumberFormat="1" applyFont="1" applyFill="1" applyBorder="1" applyProtection="1">
      <protection locked="0"/>
    </xf>
    <xf numFmtId="49" fontId="3" fillId="8" borderId="19" xfId="0" applyNumberFormat="1" applyFont="1" applyFill="1" applyBorder="1" applyProtection="1">
      <protection locked="0"/>
    </xf>
    <xf numFmtId="49" fontId="3" fillId="8" borderId="8" xfId="0" applyNumberFormat="1" applyFont="1" applyFill="1" applyBorder="1" applyProtection="1">
      <protection locked="0"/>
    </xf>
    <xf numFmtId="49" fontId="3" fillId="8" borderId="41" xfId="0" applyNumberFormat="1" applyFont="1" applyFill="1" applyBorder="1" applyProtection="1">
      <protection locked="0"/>
    </xf>
    <xf numFmtId="49" fontId="3" fillId="8" borderId="17" xfId="0" applyNumberFormat="1" applyFont="1" applyFill="1" applyBorder="1" applyProtection="1">
      <protection locked="0"/>
    </xf>
    <xf numFmtId="49" fontId="3" fillId="8" borderId="13" xfId="0" applyNumberFormat="1" applyFont="1" applyFill="1" applyBorder="1" applyProtection="1">
      <protection locked="0"/>
    </xf>
    <xf numFmtId="49" fontId="3" fillId="8" borderId="25" xfId="0" applyNumberFormat="1" applyFont="1" applyFill="1" applyBorder="1" applyProtection="1">
      <protection locked="0"/>
    </xf>
    <xf numFmtId="49" fontId="3" fillId="8" borderId="35" xfId="0" applyNumberFormat="1" applyFont="1" applyFill="1" applyBorder="1" applyProtection="1">
      <protection locked="0"/>
    </xf>
    <xf numFmtId="49" fontId="3" fillId="8" borderId="10" xfId="0" applyNumberFormat="1" applyFont="1" applyFill="1" applyBorder="1" applyProtection="1">
      <protection locked="0"/>
    </xf>
    <xf numFmtId="49" fontId="3" fillId="8" borderId="42" xfId="0" applyNumberFormat="1" applyFont="1" applyFill="1" applyBorder="1" applyProtection="1">
      <protection locked="0"/>
    </xf>
    <xf numFmtId="49" fontId="3" fillId="8" borderId="18" xfId="0" applyNumberFormat="1" applyFont="1" applyFill="1" applyBorder="1" applyProtection="1">
      <protection locked="0"/>
    </xf>
    <xf numFmtId="49" fontId="2" fillId="8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8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8" borderId="17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15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42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39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16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38" xfId="0" applyNumberFormat="1" applyFont="1" applyFill="1" applyBorder="1" applyAlignment="1" applyProtection="1">
      <alignment horizontal="left" vertical="center" wrapText="1"/>
      <protection locked="0"/>
    </xf>
    <xf numFmtId="49" fontId="6" fillId="8" borderId="20" xfId="0" applyNumberFormat="1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indent="1"/>
    </xf>
    <xf numFmtId="4" fontId="3" fillId="0" borderId="2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1"/>
    </xf>
    <xf numFmtId="4" fontId="3" fillId="0" borderId="11" xfId="0" applyNumberFormat="1" applyFont="1" applyBorder="1" applyAlignment="1">
      <alignment horizontal="right" vertical="center" indent="1"/>
    </xf>
    <xf numFmtId="4" fontId="3" fillId="0" borderId="13" xfId="0" applyNumberFormat="1" applyFont="1" applyBorder="1" applyAlignment="1">
      <alignment horizontal="right" vertical="center" indent="1"/>
    </xf>
    <xf numFmtId="4" fontId="3" fillId="0" borderId="1" xfId="0" applyNumberFormat="1" applyFont="1" applyBorder="1" applyAlignment="1">
      <alignment horizontal="right" vertical="center" indent="1"/>
    </xf>
    <xf numFmtId="4" fontId="3" fillId="0" borderId="9" xfId="0" applyNumberFormat="1" applyFont="1" applyBorder="1" applyAlignment="1">
      <alignment horizontal="right" vertical="center" indent="1"/>
    </xf>
    <xf numFmtId="4" fontId="2" fillId="6" borderId="12" xfId="0" applyNumberFormat="1" applyFont="1" applyFill="1" applyBorder="1" applyAlignment="1">
      <alignment horizontal="right" vertical="center" indent="1"/>
    </xf>
    <xf numFmtId="4" fontId="2" fillId="6" borderId="23" xfId="0" applyNumberFormat="1" applyFont="1" applyFill="1" applyBorder="1" applyAlignment="1">
      <alignment horizontal="right" vertical="center" indent="1"/>
    </xf>
    <xf numFmtId="4" fontId="2" fillId="6" borderId="22" xfId="0" applyNumberFormat="1" applyFont="1" applyFill="1" applyBorder="1" applyAlignment="1">
      <alignment horizontal="right" vertical="center" indent="1"/>
    </xf>
    <xf numFmtId="4" fontId="2" fillId="6" borderId="11" xfId="0" applyNumberFormat="1" applyFont="1" applyFill="1" applyBorder="1" applyAlignment="1">
      <alignment horizontal="right" vertical="center" indent="1"/>
    </xf>
    <xf numFmtId="2" fontId="8" fillId="8" borderId="1" xfId="0" applyNumberFormat="1" applyFont="1" applyFill="1" applyBorder="1" applyAlignment="1" applyProtection="1">
      <alignment horizontal="right" vertical="center" wrapText="1" indent="1"/>
      <protection locked="0"/>
    </xf>
    <xf numFmtId="2" fontId="8" fillId="8" borderId="8" xfId="0" applyNumberFormat="1" applyFont="1" applyFill="1" applyBorder="1" applyAlignment="1" applyProtection="1">
      <alignment horizontal="right" vertical="center" wrapText="1" indent="1"/>
      <protection locked="0"/>
    </xf>
    <xf numFmtId="2" fontId="8" fillId="8" borderId="13" xfId="0" applyNumberFormat="1" applyFont="1" applyFill="1" applyBorder="1" applyAlignment="1" applyProtection="1">
      <alignment horizontal="right" vertical="center" wrapText="1" indent="1"/>
      <protection locked="0"/>
    </xf>
    <xf numFmtId="2" fontId="8" fillId="8" borderId="9" xfId="0" applyNumberFormat="1" applyFont="1" applyFill="1" applyBorder="1" applyAlignment="1" applyProtection="1">
      <alignment horizontal="right" vertical="center" wrapText="1" indent="1"/>
      <protection locked="0"/>
    </xf>
    <xf numFmtId="2" fontId="8" fillId="8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29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" fillId="6" borderId="36" xfId="0" applyFont="1" applyFill="1" applyBorder="1" applyAlignment="1">
      <alignment horizontal="left" vertical="center" wrapText="1"/>
    </xf>
    <xf numFmtId="4" fontId="3" fillId="6" borderId="22" xfId="0" applyNumberFormat="1" applyFont="1" applyFill="1" applyBorder="1" applyAlignment="1">
      <alignment horizontal="center"/>
    </xf>
    <xf numFmtId="4" fontId="3" fillId="6" borderId="23" xfId="0" applyNumberFormat="1" applyFont="1" applyFill="1" applyBorder="1" applyAlignment="1">
      <alignment horizontal="center"/>
    </xf>
    <xf numFmtId="4" fontId="3" fillId="6" borderId="24" xfId="0" applyNumberFormat="1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CCFFFF"/>
      <color rgb="FFD7FD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zoomScale="85" zoomScaleNormal="85" workbookViewId="0">
      <selection activeCell="E4" sqref="E4"/>
    </sheetView>
  </sheetViews>
  <sheetFormatPr defaultRowHeight="15"/>
  <cols>
    <col min="1" max="1" width="13.42578125" style="2" customWidth="1"/>
    <col min="2" max="2" width="12.7109375" customWidth="1"/>
    <col min="3" max="3" width="6.85546875" style="1" customWidth="1"/>
    <col min="4" max="4" width="8.7109375" customWidth="1"/>
    <col min="5" max="5" width="9.85546875" style="1" customWidth="1"/>
    <col min="6" max="6" width="9.42578125" style="1" customWidth="1"/>
    <col min="7" max="7" width="10.140625" style="1" customWidth="1"/>
    <col min="8" max="9" width="8.5703125" customWidth="1"/>
    <col min="10" max="10" width="12.28515625" style="1" customWidth="1"/>
    <col min="11" max="11" width="13.85546875" style="1" customWidth="1"/>
    <col min="12" max="12" width="13.85546875" customWidth="1"/>
    <col min="13" max="13" width="13.85546875" style="1" customWidth="1"/>
    <col min="14" max="14" width="18.5703125" style="1" customWidth="1"/>
    <col min="15" max="16" width="13.42578125" style="1" customWidth="1"/>
  </cols>
  <sheetData>
    <row r="1" spans="1:16" ht="18" customHeight="1" thickBot="1">
      <c r="A1" s="103" t="s">
        <v>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s="2" customFormat="1" ht="39" thickBot="1">
      <c r="A2" s="82" t="s">
        <v>20</v>
      </c>
      <c r="B2" s="83" t="s">
        <v>1</v>
      </c>
      <c r="C2" s="83" t="s">
        <v>27</v>
      </c>
      <c r="D2" s="83" t="s">
        <v>21</v>
      </c>
      <c r="E2" s="83" t="s">
        <v>26</v>
      </c>
      <c r="F2" s="83" t="s">
        <v>28</v>
      </c>
      <c r="G2" s="83" t="s">
        <v>29</v>
      </c>
      <c r="H2" s="83" t="s">
        <v>30</v>
      </c>
      <c r="I2" s="83" t="s">
        <v>42</v>
      </c>
      <c r="J2" s="83" t="s">
        <v>31</v>
      </c>
      <c r="K2" s="83" t="s">
        <v>43</v>
      </c>
      <c r="L2" s="83" t="s">
        <v>32</v>
      </c>
      <c r="M2" s="83" t="s">
        <v>44</v>
      </c>
      <c r="N2" s="85" t="s">
        <v>0</v>
      </c>
      <c r="O2" s="86" t="s">
        <v>11</v>
      </c>
      <c r="P2" s="86" t="s">
        <v>45</v>
      </c>
    </row>
    <row r="3" spans="1:16" s="1" customFormat="1" ht="15.75" thickBot="1">
      <c r="A3" s="92" t="s">
        <v>46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16" s="1" customFormat="1" ht="52.5" customHeight="1">
      <c r="A4" s="34" t="s">
        <v>18</v>
      </c>
      <c r="B4" s="13" t="s">
        <v>7</v>
      </c>
      <c r="C4" s="14" t="s">
        <v>17</v>
      </c>
      <c r="D4" s="15">
        <f t="shared" ref="D4" si="0">E4/100</f>
        <v>45</v>
      </c>
      <c r="E4" s="16">
        <v>4500</v>
      </c>
      <c r="F4" s="4">
        <f t="shared" ref="F4:G6" si="1">D4*2</f>
        <v>90</v>
      </c>
      <c r="G4" s="4">
        <f t="shared" si="1"/>
        <v>9000</v>
      </c>
      <c r="H4" s="79"/>
      <c r="I4" s="79"/>
      <c r="J4" s="70">
        <f>E4*H4</f>
        <v>0</v>
      </c>
      <c r="K4" s="70">
        <f>E4*I4</f>
        <v>0</v>
      </c>
      <c r="L4" s="70">
        <f>J4*2</f>
        <v>0</v>
      </c>
      <c r="M4" s="70">
        <f>K4*2</f>
        <v>0</v>
      </c>
      <c r="N4" s="46"/>
      <c r="O4" s="47"/>
      <c r="P4" s="48"/>
    </row>
    <row r="5" spans="1:16" s="1" customFormat="1" ht="21.75" customHeight="1">
      <c r="A5" s="110" t="s">
        <v>14</v>
      </c>
      <c r="B5" s="9" t="s">
        <v>39</v>
      </c>
      <c r="C5" s="5" t="s">
        <v>38</v>
      </c>
      <c r="D5" s="17">
        <f>E5/40</f>
        <v>16</v>
      </c>
      <c r="E5" s="18">
        <v>640</v>
      </c>
      <c r="F5" s="19">
        <f t="shared" si="1"/>
        <v>32</v>
      </c>
      <c r="G5" s="12">
        <f t="shared" si="1"/>
        <v>1280</v>
      </c>
      <c r="H5" s="77"/>
      <c r="I5" s="77"/>
      <c r="J5" s="71">
        <f>E5*H5</f>
        <v>0</v>
      </c>
      <c r="K5" s="71">
        <f>E5*I5</f>
        <v>0</v>
      </c>
      <c r="L5" s="71">
        <f>J5*2</f>
        <v>0</v>
      </c>
      <c r="M5" s="71">
        <f>K5*2</f>
        <v>0</v>
      </c>
      <c r="N5" s="37"/>
      <c r="O5" s="38"/>
      <c r="P5" s="39"/>
    </row>
    <row r="6" spans="1:16" s="1" customFormat="1" ht="21.75" customHeight="1" thickBot="1">
      <c r="A6" s="111"/>
      <c r="B6" s="9" t="s">
        <v>36</v>
      </c>
      <c r="C6" s="5" t="s">
        <v>38</v>
      </c>
      <c r="D6" s="20">
        <f>E6/100</f>
        <v>19</v>
      </c>
      <c r="E6" s="20">
        <v>1900</v>
      </c>
      <c r="F6" s="11">
        <f t="shared" si="1"/>
        <v>38</v>
      </c>
      <c r="G6" s="12">
        <f t="shared" si="1"/>
        <v>3800</v>
      </c>
      <c r="H6" s="80"/>
      <c r="I6" s="77"/>
      <c r="J6" s="67">
        <f t="shared" ref="J6" si="2">E6*H6</f>
        <v>0</v>
      </c>
      <c r="K6" s="67">
        <f t="shared" ref="K6" si="3">E6*I6</f>
        <v>0</v>
      </c>
      <c r="L6" s="67">
        <f t="shared" ref="L6" si="4">J6*2</f>
        <v>0</v>
      </c>
      <c r="M6" s="67">
        <f t="shared" ref="M6" si="5">K6*2</f>
        <v>0</v>
      </c>
      <c r="N6" s="40"/>
      <c r="O6" s="41"/>
      <c r="P6" s="39"/>
    </row>
    <row r="7" spans="1:16" s="1" customFormat="1" ht="15.75" thickBot="1">
      <c r="A7" s="95" t="s">
        <v>51</v>
      </c>
      <c r="B7" s="96"/>
      <c r="C7" s="96"/>
      <c r="D7" s="96"/>
      <c r="E7" s="96"/>
      <c r="F7" s="96"/>
      <c r="G7" s="96"/>
      <c r="H7" s="96"/>
      <c r="I7" s="106"/>
      <c r="J7" s="74">
        <f>SUM(J4:J6)</f>
        <v>0</v>
      </c>
      <c r="K7" s="75">
        <f>SUM(K4:K6)</f>
        <v>0</v>
      </c>
      <c r="L7" s="73">
        <f>SUM(L4:L6)</f>
        <v>0</v>
      </c>
      <c r="M7" s="74">
        <f>SUM(M4:M6)</f>
        <v>0</v>
      </c>
      <c r="N7" s="107"/>
      <c r="O7" s="108"/>
      <c r="P7" s="109"/>
    </row>
    <row r="8" spans="1:16" s="2" customFormat="1" ht="39" thickBot="1">
      <c r="A8" s="87" t="s">
        <v>20</v>
      </c>
      <c r="B8" s="84" t="s">
        <v>1</v>
      </c>
      <c r="C8" s="84" t="s">
        <v>13</v>
      </c>
      <c r="D8" s="84" t="s">
        <v>21</v>
      </c>
      <c r="E8" s="84" t="s">
        <v>22</v>
      </c>
      <c r="F8" s="84" t="s">
        <v>23</v>
      </c>
      <c r="G8" s="84" t="s">
        <v>24</v>
      </c>
      <c r="H8" s="84" t="s">
        <v>25</v>
      </c>
      <c r="I8" s="84" t="s">
        <v>41</v>
      </c>
      <c r="J8" s="84" t="s">
        <v>31</v>
      </c>
      <c r="K8" s="84" t="s">
        <v>43</v>
      </c>
      <c r="L8" s="84" t="s">
        <v>32</v>
      </c>
      <c r="M8" s="84" t="s">
        <v>44</v>
      </c>
      <c r="N8" s="88" t="s">
        <v>0</v>
      </c>
      <c r="O8" s="89" t="s">
        <v>11</v>
      </c>
      <c r="P8" s="89" t="s">
        <v>40</v>
      </c>
    </row>
    <row r="9" spans="1:16" s="1" customFormat="1" ht="15.75" thickBot="1">
      <c r="A9" s="112" t="s">
        <v>47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4"/>
    </row>
    <row r="10" spans="1:16" s="1" customFormat="1" ht="42.6" customHeight="1">
      <c r="A10" s="35" t="s">
        <v>19</v>
      </c>
      <c r="B10" s="22" t="s">
        <v>8</v>
      </c>
      <c r="C10" s="3" t="s">
        <v>33</v>
      </c>
      <c r="D10" s="23">
        <f>E10/50</f>
        <v>40</v>
      </c>
      <c r="E10" s="24">
        <v>2000</v>
      </c>
      <c r="F10" s="21">
        <f>D10*2</f>
        <v>80</v>
      </c>
      <c r="G10" s="21">
        <f>E10*2</f>
        <v>4000</v>
      </c>
      <c r="H10" s="81"/>
      <c r="I10" s="81"/>
      <c r="J10" s="66">
        <f t="shared" ref="J10:J12" si="6">E10*H10</f>
        <v>0</v>
      </c>
      <c r="K10" s="66">
        <f t="shared" ref="K10:K12" si="7">E10*I10</f>
        <v>0</v>
      </c>
      <c r="L10" s="66">
        <f>J10*2</f>
        <v>0</v>
      </c>
      <c r="M10" s="66">
        <f>K10*2</f>
        <v>0</v>
      </c>
      <c r="N10" s="49"/>
      <c r="O10" s="50"/>
      <c r="P10" s="51"/>
    </row>
    <row r="11" spans="1:16" s="1" customFormat="1" ht="26.25" customHeight="1">
      <c r="A11" s="110" t="s">
        <v>34</v>
      </c>
      <c r="B11" s="9" t="s">
        <v>35</v>
      </c>
      <c r="C11" s="25" t="s">
        <v>4</v>
      </c>
      <c r="D11" s="26">
        <f t="shared" ref="D11:D12" si="8">E11/100</f>
        <v>80</v>
      </c>
      <c r="E11" s="27">
        <v>8000</v>
      </c>
      <c r="F11" s="20">
        <f t="shared" ref="F11:F12" si="9">D11*2</f>
        <v>160</v>
      </c>
      <c r="G11" s="20">
        <f t="shared" ref="G11:G12" si="10">E11*2</f>
        <v>16000</v>
      </c>
      <c r="H11" s="80"/>
      <c r="I11" s="80"/>
      <c r="J11" s="72">
        <f t="shared" si="6"/>
        <v>0</v>
      </c>
      <c r="K11" s="72">
        <f t="shared" si="7"/>
        <v>0</v>
      </c>
      <c r="L11" s="72">
        <f t="shared" ref="L11:L12" si="11">J11*2</f>
        <v>0</v>
      </c>
      <c r="M11" s="72">
        <f t="shared" ref="M11:M12" si="12">K11*2</f>
        <v>0</v>
      </c>
      <c r="N11" s="40"/>
      <c r="O11" s="41"/>
      <c r="P11" s="42"/>
    </row>
    <row r="12" spans="1:16" s="1" customFormat="1" ht="26.25" customHeight="1" thickBot="1">
      <c r="A12" s="111"/>
      <c r="B12" s="10" t="s">
        <v>9</v>
      </c>
      <c r="C12" s="25" t="s">
        <v>4</v>
      </c>
      <c r="D12" s="28">
        <f t="shared" si="8"/>
        <v>505</v>
      </c>
      <c r="E12" s="28">
        <v>50500</v>
      </c>
      <c r="F12" s="20">
        <f t="shared" si="9"/>
        <v>1010</v>
      </c>
      <c r="G12" s="20">
        <f t="shared" si="10"/>
        <v>101000</v>
      </c>
      <c r="H12" s="78"/>
      <c r="I12" s="78"/>
      <c r="J12" s="68">
        <f t="shared" si="6"/>
        <v>0</v>
      </c>
      <c r="K12" s="68">
        <f t="shared" si="7"/>
        <v>0</v>
      </c>
      <c r="L12" s="68">
        <f t="shared" si="11"/>
        <v>0</v>
      </c>
      <c r="M12" s="68">
        <f t="shared" si="12"/>
        <v>0</v>
      </c>
      <c r="N12" s="43"/>
      <c r="O12" s="44"/>
      <c r="P12" s="45"/>
    </row>
    <row r="13" spans="1:16" s="1" customFormat="1" ht="20.45" customHeight="1" thickBot="1">
      <c r="A13" s="95" t="s">
        <v>52</v>
      </c>
      <c r="B13" s="96"/>
      <c r="C13" s="96"/>
      <c r="D13" s="96"/>
      <c r="E13" s="96"/>
      <c r="F13" s="96"/>
      <c r="G13" s="96"/>
      <c r="H13" s="96"/>
      <c r="I13" s="106"/>
      <c r="J13" s="74">
        <f>SUM(J10:J12)</f>
        <v>0</v>
      </c>
      <c r="K13" s="73">
        <f t="shared" ref="K13:M13" si="13">SUM(K10:K12)</f>
        <v>0</v>
      </c>
      <c r="L13" s="73">
        <f t="shared" si="13"/>
        <v>0</v>
      </c>
      <c r="M13" s="76">
        <f t="shared" si="13"/>
        <v>0</v>
      </c>
      <c r="N13" s="107"/>
      <c r="O13" s="108"/>
      <c r="P13" s="109"/>
    </row>
    <row r="14" spans="1:16" s="1" customFormat="1" ht="15.75" thickBot="1">
      <c r="A14" s="92" t="s">
        <v>48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</row>
    <row r="15" spans="1:16" s="1" customFormat="1" ht="39" thickBot="1">
      <c r="A15" s="36" t="s">
        <v>15</v>
      </c>
      <c r="B15" s="7" t="s">
        <v>5</v>
      </c>
      <c r="C15" s="7" t="s">
        <v>6</v>
      </c>
      <c r="D15" s="8">
        <f>E15/10</f>
        <v>9000</v>
      </c>
      <c r="E15" s="8">
        <v>90000</v>
      </c>
      <c r="F15" s="20">
        <f t="shared" ref="F15" si="14">D15*2</f>
        <v>18000</v>
      </c>
      <c r="G15" s="20">
        <f t="shared" ref="G15" si="15">E15*2</f>
        <v>180000</v>
      </c>
      <c r="H15" s="78"/>
      <c r="I15" s="78"/>
      <c r="J15" s="66">
        <f>E15*H15</f>
        <v>0</v>
      </c>
      <c r="K15" s="66">
        <f>E15*I15</f>
        <v>0</v>
      </c>
      <c r="L15" s="69">
        <f t="shared" ref="L15" si="16">J15*2</f>
        <v>0</v>
      </c>
      <c r="M15" s="69">
        <f t="shared" ref="M15" si="17">K15*2</f>
        <v>0</v>
      </c>
      <c r="N15" s="52"/>
      <c r="O15" s="53"/>
      <c r="P15" s="54"/>
    </row>
    <row r="16" spans="1:16" s="1" customFormat="1" ht="15.75" thickBot="1">
      <c r="A16" s="95" t="s">
        <v>53</v>
      </c>
      <c r="B16" s="96"/>
      <c r="C16" s="96"/>
      <c r="D16" s="96"/>
      <c r="E16" s="96"/>
      <c r="F16" s="96"/>
      <c r="G16" s="96"/>
      <c r="H16" s="96"/>
      <c r="I16" s="106"/>
      <c r="J16" s="73">
        <f>SUM(J15:J15)</f>
        <v>0</v>
      </c>
      <c r="K16" s="74">
        <f>SUM(K15:K15)</f>
        <v>0</v>
      </c>
      <c r="L16" s="73">
        <f>SUM(L15:L15)</f>
        <v>0</v>
      </c>
      <c r="M16" s="73">
        <f>SUM(M15:M15)</f>
        <v>0</v>
      </c>
      <c r="N16" s="115"/>
      <c r="O16" s="116"/>
      <c r="P16" s="117"/>
    </row>
    <row r="17" spans="1:16" s="1" customFormat="1" ht="15.75" thickBot="1">
      <c r="A17" s="97" t="s">
        <v>49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</row>
    <row r="18" spans="1:16" s="1" customFormat="1" ht="15" customHeight="1">
      <c r="A18" s="90" t="s">
        <v>16</v>
      </c>
      <c r="B18" s="3" t="s">
        <v>2</v>
      </c>
      <c r="C18" s="31" t="s">
        <v>33</v>
      </c>
      <c r="D18" s="32">
        <v>62</v>
      </c>
      <c r="E18" s="32">
        <f>D18*50</f>
        <v>3100</v>
      </c>
      <c r="F18" s="21">
        <f>D18*2</f>
        <v>124</v>
      </c>
      <c r="G18" s="21">
        <f>E18*2</f>
        <v>6200</v>
      </c>
      <c r="H18" s="79"/>
      <c r="I18" s="79"/>
      <c r="J18" s="66">
        <f t="shared" ref="J18:J21" si="18">E18*H18</f>
        <v>0</v>
      </c>
      <c r="K18" s="66">
        <f t="shared" ref="K18:K21" si="19">E18*I18</f>
        <v>0</v>
      </c>
      <c r="L18" s="66">
        <f>J18*2</f>
        <v>0</v>
      </c>
      <c r="M18" s="66">
        <f>K18*2</f>
        <v>0</v>
      </c>
      <c r="N18" s="63"/>
      <c r="O18" s="64"/>
      <c r="P18" s="65"/>
    </row>
    <row r="19" spans="1:16" s="1" customFormat="1" ht="15" customHeight="1">
      <c r="A19" s="91"/>
      <c r="B19" s="5" t="s">
        <v>3</v>
      </c>
      <c r="C19" s="5" t="s">
        <v>33</v>
      </c>
      <c r="D19" s="6">
        <v>64</v>
      </c>
      <c r="E19" s="6">
        <f t="shared" ref="E19:E20" si="20">D19*50</f>
        <v>3200</v>
      </c>
      <c r="F19" s="20">
        <f t="shared" ref="F19:F21" si="21">D19*2</f>
        <v>128</v>
      </c>
      <c r="G19" s="20">
        <f t="shared" ref="G19:G21" si="22">E19*2</f>
        <v>6400</v>
      </c>
      <c r="H19" s="77"/>
      <c r="I19" s="77"/>
      <c r="J19" s="71">
        <f t="shared" si="18"/>
        <v>0</v>
      </c>
      <c r="K19" s="71">
        <f t="shared" si="19"/>
        <v>0</v>
      </c>
      <c r="L19" s="71">
        <f t="shared" ref="L19:L21" si="23">J19*2</f>
        <v>0</v>
      </c>
      <c r="M19" s="71">
        <f t="shared" ref="M19:M21" si="24">K19*2</f>
        <v>0</v>
      </c>
      <c r="N19" s="60"/>
      <c r="O19" s="61"/>
      <c r="P19" s="62"/>
    </row>
    <row r="20" spans="1:16" s="1" customFormat="1" ht="15" customHeight="1">
      <c r="A20" s="91"/>
      <c r="B20" s="29" t="s">
        <v>12</v>
      </c>
      <c r="C20" s="29" t="s">
        <v>33</v>
      </c>
      <c r="D20" s="12">
        <v>41</v>
      </c>
      <c r="E20" s="6">
        <f t="shared" si="20"/>
        <v>2050</v>
      </c>
      <c r="F20" s="20">
        <f t="shared" si="21"/>
        <v>82</v>
      </c>
      <c r="G20" s="20">
        <f t="shared" si="22"/>
        <v>4100</v>
      </c>
      <c r="H20" s="77"/>
      <c r="I20" s="77"/>
      <c r="J20" s="71">
        <f t="shared" si="18"/>
        <v>0</v>
      </c>
      <c r="K20" s="71">
        <f t="shared" si="19"/>
        <v>0</v>
      </c>
      <c r="L20" s="71">
        <f t="shared" si="23"/>
        <v>0</v>
      </c>
      <c r="M20" s="71">
        <f t="shared" si="24"/>
        <v>0</v>
      </c>
      <c r="N20" s="55"/>
      <c r="O20" s="56"/>
      <c r="P20" s="57"/>
    </row>
    <row r="21" spans="1:16" s="1" customFormat="1" ht="15" customHeight="1" thickBot="1">
      <c r="A21" s="91"/>
      <c r="B21" s="30" t="s">
        <v>10</v>
      </c>
      <c r="C21" s="5" t="s">
        <v>37</v>
      </c>
      <c r="D21" s="6">
        <f>E21/30</f>
        <v>51</v>
      </c>
      <c r="E21" s="19">
        <v>1530</v>
      </c>
      <c r="F21" s="33">
        <f t="shared" si="21"/>
        <v>102</v>
      </c>
      <c r="G21" s="33">
        <f t="shared" si="22"/>
        <v>3060</v>
      </c>
      <c r="H21" s="77"/>
      <c r="I21" s="77"/>
      <c r="J21" s="71">
        <f t="shared" si="18"/>
        <v>0</v>
      </c>
      <c r="K21" s="71">
        <f t="shared" si="19"/>
        <v>0</v>
      </c>
      <c r="L21" s="71">
        <f t="shared" si="23"/>
        <v>0</v>
      </c>
      <c r="M21" s="71">
        <f t="shared" si="24"/>
        <v>0</v>
      </c>
      <c r="N21" s="60"/>
      <c r="O21" s="58"/>
      <c r="P21" s="59"/>
    </row>
    <row r="22" spans="1:16" s="1" customFormat="1" ht="15.75" thickBot="1">
      <c r="A22" s="95" t="s">
        <v>54</v>
      </c>
      <c r="B22" s="96"/>
      <c r="C22" s="96"/>
      <c r="D22" s="96"/>
      <c r="E22" s="96"/>
      <c r="F22" s="96"/>
      <c r="G22" s="96"/>
      <c r="H22" s="96"/>
      <c r="I22" s="96"/>
      <c r="J22" s="73">
        <f>SUM(J18:J21)</f>
        <v>0</v>
      </c>
      <c r="K22" s="73">
        <f>SUM(K18:K21)</f>
        <v>0</v>
      </c>
      <c r="L22" s="73">
        <f>SUM(L18:L21)</f>
        <v>0</v>
      </c>
      <c r="M22" s="73">
        <f>SUM(M18:M21)</f>
        <v>0</v>
      </c>
      <c r="N22" s="100"/>
      <c r="O22" s="101"/>
      <c r="P22" s="102"/>
    </row>
  </sheetData>
  <sheetProtection sheet="1" objects="1" scenarios="1"/>
  <mergeCells count="16">
    <mergeCell ref="A1:P1"/>
    <mergeCell ref="A13:I13"/>
    <mergeCell ref="A16:I16"/>
    <mergeCell ref="A3:P3"/>
    <mergeCell ref="N7:P7"/>
    <mergeCell ref="A5:A6"/>
    <mergeCell ref="A7:I7"/>
    <mergeCell ref="A9:P9"/>
    <mergeCell ref="A11:A12"/>
    <mergeCell ref="N13:P13"/>
    <mergeCell ref="N16:P16"/>
    <mergeCell ref="A18:A21"/>
    <mergeCell ref="A14:P14"/>
    <mergeCell ref="A22:I22"/>
    <mergeCell ref="A17:P17"/>
    <mergeCell ref="N22:P22"/>
  </mergeCells>
  <printOptions horizontalCentered="1" verticalCentered="1"/>
  <pageMargins left="0.23622047244094488" right="0.23622047244094488" top="0.59055118110236215" bottom="0.59055118110236215" header="0.31496062992125984" footer="0.31496062992125984"/>
  <pageSetup paperSize="9" scale="76" fitToHeight="0" orientation="landscape" r:id="rId1"/>
  <headerFooter>
    <oddHeader>&amp;L&amp;10Příloha ZD č. 1</oddHeader>
    <oddFooter>&amp;R&amp;10Stránka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Zdeňka; Petr Stehlík</dc:creator>
  <cp:lastModifiedBy>Petr Stehlík</cp:lastModifiedBy>
  <cp:lastPrinted>2013-06-24T05:39:46Z</cp:lastPrinted>
  <dcterms:created xsi:type="dcterms:W3CDTF">2011-03-09T10:33:19Z</dcterms:created>
  <dcterms:modified xsi:type="dcterms:W3CDTF">2013-06-24T09:42:54Z</dcterms:modified>
</cp:coreProperties>
</file>