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SVOJŠÍN - INTRAVILÁN" sheetId="2" r:id="rId2"/>
    <sheet name="102 - SVOJŠÍN - OTROČÍN -..." sheetId="3" r:id="rId3"/>
    <sheet name="901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SVOJŠÍN - INTRAVILÁN'!$C$87:$K$434</definedName>
    <definedName name="_xlnm.Print_Area" localSheetId="1">'101 - SVOJŠÍN - INTRAVILÁN'!$C$4:$J$39,'101 - SVOJŠÍN - INTRAVILÁN'!$C$45:$J$69,'101 - SVOJŠÍN - INTRAVILÁN'!$C$75:$K$434</definedName>
    <definedName name="_xlnm.Print_Titles" localSheetId="1">'101 - SVOJŠÍN - INTRAVILÁN'!$87:$87</definedName>
    <definedName name="_xlnm._FilterDatabase" localSheetId="2" hidden="1">'102 - SVOJŠÍN - OTROČÍN -...'!$C$85:$K$375</definedName>
    <definedName name="_xlnm.Print_Area" localSheetId="2">'102 - SVOJŠÍN - OTROČÍN -...'!$C$4:$J$39,'102 - SVOJŠÍN - OTROČÍN -...'!$C$45:$J$67,'102 - SVOJŠÍN - OTROČÍN -...'!$C$73:$K$375</definedName>
    <definedName name="_xlnm.Print_Titles" localSheetId="2">'102 - SVOJŠÍN - OTROČÍN -...'!$85:$85</definedName>
    <definedName name="_xlnm._FilterDatabase" localSheetId="3" hidden="1">'901 - VRN'!$C$83:$K$108</definedName>
    <definedName name="_xlnm.Print_Area" localSheetId="3">'901 - VRN'!$C$4:$J$39,'901 - VRN'!$C$45:$J$65,'901 - VRN'!$C$71:$K$108</definedName>
    <definedName name="_xlnm.Print_Titles" localSheetId="3">'901 - VRN'!$83:$83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6"/>
  <c r="BH106"/>
  <c r="BG106"/>
  <c r="BF106"/>
  <c r="T106"/>
  <c r="T105"/>
  <c r="R106"/>
  <c r="R105"/>
  <c r="P106"/>
  <c r="P105"/>
  <c r="BI102"/>
  <c r="BH102"/>
  <c r="BG102"/>
  <c r="BF102"/>
  <c r="T102"/>
  <c r="T101"/>
  <c r="R102"/>
  <c r="R101"/>
  <c r="P102"/>
  <c r="P101"/>
  <c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374"/>
  <c r="BH374"/>
  <c r="BG374"/>
  <c r="BF374"/>
  <c r="T374"/>
  <c r="T373"/>
  <c r="R374"/>
  <c r="R373"/>
  <c r="P374"/>
  <c r="P373"/>
  <c r="BI369"/>
  <c r="BH369"/>
  <c r="BG369"/>
  <c r="BF369"/>
  <c r="T369"/>
  <c r="R369"/>
  <c r="P369"/>
  <c r="BI366"/>
  <c r="BH366"/>
  <c r="BG366"/>
  <c r="BF366"/>
  <c r="T366"/>
  <c r="R366"/>
  <c r="P366"/>
  <c r="BI359"/>
  <c r="BH359"/>
  <c r="BG359"/>
  <c r="BF359"/>
  <c r="T359"/>
  <c r="R359"/>
  <c r="P359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2"/>
  <c r="BH302"/>
  <c r="BG302"/>
  <c r="BF302"/>
  <c r="T302"/>
  <c r="R302"/>
  <c r="P302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13"/>
  <c r="BH213"/>
  <c r="BG213"/>
  <c r="BF213"/>
  <c r="T213"/>
  <c r="R213"/>
  <c r="P213"/>
  <c r="BI197"/>
  <c r="BH197"/>
  <c r="BG197"/>
  <c r="BF197"/>
  <c r="T197"/>
  <c r="R197"/>
  <c r="P197"/>
  <c r="BI182"/>
  <c r="BH182"/>
  <c r="BG182"/>
  <c r="BF182"/>
  <c r="T182"/>
  <c r="R182"/>
  <c r="P182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2" r="J37"/>
  <c r="J36"/>
  <c i="1" r="AY55"/>
  <c i="2" r="J35"/>
  <c i="1" r="AX55"/>
  <c i="2" r="BI433"/>
  <c r="BH433"/>
  <c r="BG433"/>
  <c r="BF433"/>
  <c r="T433"/>
  <c r="T432"/>
  <c r="R433"/>
  <c r="R432"/>
  <c r="P433"/>
  <c r="P432"/>
  <c r="BI428"/>
  <c r="BH428"/>
  <c r="BG428"/>
  <c r="BF428"/>
  <c r="T428"/>
  <c r="R428"/>
  <c r="P428"/>
  <c r="BI422"/>
  <c r="BH422"/>
  <c r="BG422"/>
  <c r="BF422"/>
  <c r="T422"/>
  <c r="R422"/>
  <c r="P422"/>
  <c r="BI414"/>
  <c r="BH414"/>
  <c r="BG414"/>
  <c r="BF414"/>
  <c r="T414"/>
  <c r="R414"/>
  <c r="P414"/>
  <c r="BI407"/>
  <c r="BH407"/>
  <c r="BG407"/>
  <c r="BF407"/>
  <c r="T407"/>
  <c r="R407"/>
  <c r="P407"/>
  <c r="BI402"/>
  <c r="BH402"/>
  <c r="BG402"/>
  <c r="BF402"/>
  <c r="T402"/>
  <c r="R402"/>
  <c r="P402"/>
  <c r="BI396"/>
  <c r="BH396"/>
  <c r="BG396"/>
  <c r="BF396"/>
  <c r="T396"/>
  <c r="R396"/>
  <c r="P396"/>
  <c r="BI388"/>
  <c r="BH388"/>
  <c r="BG388"/>
  <c r="BF388"/>
  <c r="T388"/>
  <c r="R388"/>
  <c r="P388"/>
  <c r="BI380"/>
  <c r="BH380"/>
  <c r="BG380"/>
  <c r="BF380"/>
  <c r="T380"/>
  <c r="R380"/>
  <c r="P380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0"/>
  <c r="BH330"/>
  <c r="BG330"/>
  <c r="BF330"/>
  <c r="T330"/>
  <c r="R330"/>
  <c r="P330"/>
  <c r="BI321"/>
  <c r="BH321"/>
  <c r="BG321"/>
  <c r="BF321"/>
  <c r="T321"/>
  <c r="R321"/>
  <c r="P321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0"/>
  <c r="BH290"/>
  <c r="BG290"/>
  <c r="BF290"/>
  <c r="T290"/>
  <c r="R290"/>
  <c r="P290"/>
  <c r="BI289"/>
  <c r="BH289"/>
  <c r="BG289"/>
  <c r="BF289"/>
  <c r="T289"/>
  <c r="R289"/>
  <c r="P289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5"/>
  <c r="BH235"/>
  <c r="BG235"/>
  <c r="BF235"/>
  <c r="T235"/>
  <c r="R235"/>
  <c r="P235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6"/>
  <c r="BH146"/>
  <c r="BG146"/>
  <c r="BF146"/>
  <c r="T146"/>
  <c r="R146"/>
  <c r="P146"/>
  <c r="BI142"/>
  <c r="BH142"/>
  <c r="BG142"/>
  <c r="BF142"/>
  <c r="T142"/>
  <c r="R142"/>
  <c r="P142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1" r="L50"/>
  <c r="AM50"/>
  <c r="AM49"/>
  <c r="L49"/>
  <c r="AM47"/>
  <c r="L47"/>
  <c r="L45"/>
  <c r="L44"/>
  <c i="4" r="F35"/>
  <c r="BK106"/>
  <c r="J106"/>
  <c r="BK102"/>
  <c r="J102"/>
  <c r="BK97"/>
  <c r="J97"/>
  <c r="BK93"/>
  <c r="J93"/>
  <c r="BK90"/>
  <c r="J90"/>
  <c r="BK87"/>
  <c r="J87"/>
  <c i="3" r="BK374"/>
  <c r="J374"/>
  <c r="BK369"/>
  <c r="J369"/>
  <c r="BK366"/>
  <c r="J366"/>
  <c r="BK359"/>
  <c r="J359"/>
  <c r="BK353"/>
  <c r="J353"/>
  <c r="BK348"/>
  <c r="J348"/>
  <c r="BK344"/>
  <c r="J344"/>
  <c r="BK330"/>
  <c r="J330"/>
  <c r="BK326"/>
  <c r="J326"/>
  <c r="BK322"/>
  <c r="J322"/>
  <c r="BK318"/>
  <c r="J318"/>
  <c r="BK316"/>
  <c r="J316"/>
  <c r="BK310"/>
  <c r="J310"/>
  <c r="BK308"/>
  <c r="J308"/>
  <c r="BK302"/>
  <c r="J302"/>
  <c r="BK293"/>
  <c r="J293"/>
  <c r="BK287"/>
  <c r="J287"/>
  <c r="BK281"/>
  <c r="J281"/>
  <c r="BK277"/>
  <c r="J277"/>
  <c r="BK273"/>
  <c r="J273"/>
  <c r="BK271"/>
  <c r="BK267"/>
  <c r="J267"/>
  <c r="BK263"/>
  <c r="J259"/>
  <c r="J243"/>
  <c r="BK237"/>
  <c r="J234"/>
  <c r="BK213"/>
  <c r="BK182"/>
  <c r="BK162"/>
  <c r="J158"/>
  <c r="BK141"/>
  <c r="BK132"/>
  <c r="J124"/>
  <c r="BK116"/>
  <c r="BK104"/>
  <c r="BK98"/>
  <c r="BK92"/>
  <c i="2" r="BK433"/>
  <c r="BK428"/>
  <c r="BK422"/>
  <c r="J407"/>
  <c r="J396"/>
  <c r="BK380"/>
  <c r="J370"/>
  <c r="J359"/>
  <c r="J353"/>
  <c r="J348"/>
  <c r="J341"/>
  <c r="BK330"/>
  <c r="BK314"/>
  <c r="BK289"/>
  <c r="J278"/>
  <c r="J270"/>
  <c r="J265"/>
  <c r="BK257"/>
  <c r="BK243"/>
  <c r="BK228"/>
  <c r="BK220"/>
  <c r="J210"/>
  <c r="BK201"/>
  <c r="J195"/>
  <c r="J186"/>
  <c r="J178"/>
  <c r="BK170"/>
  <c r="J164"/>
  <c r="J157"/>
  <c r="J142"/>
  <c r="BK129"/>
  <c r="J119"/>
  <c r="BK112"/>
  <c r="BK102"/>
  <c r="BK94"/>
  <c i="4" r="F37"/>
  <c i="3" r="J213"/>
  <c r="J182"/>
  <c r="J162"/>
  <c r="J153"/>
  <c r="J141"/>
  <c r="J132"/>
  <c r="BK124"/>
  <c r="J116"/>
  <c r="J104"/>
  <c r="J95"/>
  <c r="BK89"/>
  <c i="2" r="BK414"/>
  <c r="BK402"/>
  <c r="BK388"/>
  <c r="BK374"/>
  <c r="J365"/>
  <c r="J356"/>
  <c r="BK351"/>
  <c r="BK341"/>
  <c r="J330"/>
  <c r="J314"/>
  <c r="BK306"/>
  <c r="BK302"/>
  <c r="J290"/>
  <c r="J282"/>
  <c r="BK274"/>
  <c r="BK266"/>
  <c r="J261"/>
  <c r="BK250"/>
  <c r="BK235"/>
  <c r="J224"/>
  <c r="J214"/>
  <c r="J206"/>
  <c r="J198"/>
  <c r="J187"/>
  <c r="BK182"/>
  <c r="J174"/>
  <c r="BK166"/>
  <c r="J161"/>
  <c r="J153"/>
  <c r="BK142"/>
  <c r="J129"/>
  <c r="BK119"/>
  <c r="BK116"/>
  <c r="J102"/>
  <c r="J94"/>
  <c i="1" r="AS54"/>
  <c i="3" r="J271"/>
  <c r="BK255"/>
  <c r="BK241"/>
  <c r="BK234"/>
  <c r="J230"/>
  <c r="BK197"/>
  <c r="J167"/>
  <c r="BK153"/>
  <c r="J148"/>
  <c r="BK136"/>
  <c r="J128"/>
  <c r="BK120"/>
  <c r="J109"/>
  <c r="BK95"/>
  <c r="J89"/>
  <c i="2" r="J433"/>
  <c r="J428"/>
  <c r="J414"/>
  <c r="J402"/>
  <c r="J388"/>
  <c r="J374"/>
  <c r="BK365"/>
  <c r="BK356"/>
  <c r="J351"/>
  <c r="J345"/>
  <c r="J321"/>
  <c r="J310"/>
  <c r="BK290"/>
  <c r="BK282"/>
  <c r="J274"/>
  <c r="J266"/>
  <c r="BK261"/>
  <c r="J250"/>
  <c r="J235"/>
  <c r="BK224"/>
  <c r="BK214"/>
  <c r="BK206"/>
  <c r="BK198"/>
  <c r="BK187"/>
  <c r="J182"/>
  <c r="BK174"/>
  <c r="J166"/>
  <c r="BK161"/>
  <c r="BK153"/>
  <c r="BK146"/>
  <c r="J133"/>
  <c r="BK123"/>
  <c r="J116"/>
  <c r="J108"/>
  <c r="J98"/>
  <c r="J91"/>
  <c i="3" r="J263"/>
  <c r="BK259"/>
  <c r="J255"/>
  <c r="BK243"/>
  <c r="J241"/>
  <c r="J237"/>
  <c r="BK230"/>
  <c r="J197"/>
  <c r="BK167"/>
  <c r="BK158"/>
  <c r="BK148"/>
  <c r="J136"/>
  <c r="BK128"/>
  <c r="J120"/>
  <c r="BK109"/>
  <c r="J98"/>
  <c r="J92"/>
  <c i="2" r="J422"/>
  <c r="BK407"/>
  <c r="BK396"/>
  <c r="J380"/>
  <c r="BK370"/>
  <c r="BK359"/>
  <c r="BK353"/>
  <c r="BK348"/>
  <c r="BK345"/>
  <c r="BK321"/>
  <c r="BK310"/>
  <c r="J306"/>
  <c r="J302"/>
  <c r="J289"/>
  <c r="BK278"/>
  <c r="BK270"/>
  <c r="BK265"/>
  <c r="J257"/>
  <c r="J243"/>
  <c r="J228"/>
  <c r="J220"/>
  <c r="BK210"/>
  <c r="J201"/>
  <c r="BK195"/>
  <c r="BK186"/>
  <c r="BK178"/>
  <c r="J170"/>
  <c r="BK164"/>
  <c r="BK157"/>
  <c r="J146"/>
  <c r="BK133"/>
  <c r="J123"/>
  <c r="J112"/>
  <c r="BK108"/>
  <c r="BK98"/>
  <c r="BK91"/>
  <c l="1" r="P90"/>
  <c r="R90"/>
  <c r="BK173"/>
  <c r="J173"/>
  <c r="J62"/>
  <c r="R173"/>
  <c r="BK194"/>
  <c r="J194"/>
  <c r="J63"/>
  <c r="R194"/>
  <c r="BK205"/>
  <c r="J205"/>
  <c r="J64"/>
  <c r="T205"/>
  <c r="P260"/>
  <c r="BK281"/>
  <c r="J281"/>
  <c r="J66"/>
  <c r="R281"/>
  <c r="BK406"/>
  <c r="J406"/>
  <c r="J67"/>
  <c r="T406"/>
  <c i="3" r="BK88"/>
  <c r="J88"/>
  <c r="J61"/>
  <c r="P88"/>
  <c r="R88"/>
  <c r="T88"/>
  <c r="BK152"/>
  <c r="J152"/>
  <c r="J62"/>
  <c r="P152"/>
  <c r="R152"/>
  <c r="T152"/>
  <c r="BK229"/>
  <c r="J229"/>
  <c r="J63"/>
  <c r="P229"/>
  <c r="R229"/>
  <c r="T229"/>
  <c i="4" r="BK86"/>
  <c r="R86"/>
  <c r="R85"/>
  <c r="R84"/>
  <c i="2" r="BK90"/>
  <c r="J90"/>
  <c r="J61"/>
  <c r="T90"/>
  <c r="P173"/>
  <c r="T173"/>
  <c r="P194"/>
  <c r="T194"/>
  <c r="P205"/>
  <c r="R205"/>
  <c r="BK260"/>
  <c r="J260"/>
  <c r="J65"/>
  <c r="R260"/>
  <c r="T260"/>
  <c r="P281"/>
  <c r="T281"/>
  <c r="P406"/>
  <c r="R406"/>
  <c i="3" r="BK242"/>
  <c r="J242"/>
  <c r="J64"/>
  <c r="P242"/>
  <c r="R242"/>
  <c r="T242"/>
  <c r="BK352"/>
  <c r="J352"/>
  <c r="J65"/>
  <c r="P352"/>
  <c r="R352"/>
  <c r="T352"/>
  <c i="4" r="P86"/>
  <c r="P85"/>
  <c r="P84"/>
  <c i="1" r="AU57"/>
  <c i="4" r="T86"/>
  <c r="T85"/>
  <c r="T84"/>
  <c i="2" r="J52"/>
  <c r="E78"/>
  <c r="BE94"/>
  <c r="BE102"/>
  <c r="BE112"/>
  <c r="BE129"/>
  <c r="BE133"/>
  <c r="BE153"/>
  <c r="BE164"/>
  <c r="BE174"/>
  <c r="BE178"/>
  <c r="BE186"/>
  <c r="BE206"/>
  <c r="BE214"/>
  <c r="BE228"/>
  <c r="BE243"/>
  <c r="BE261"/>
  <c r="BE266"/>
  <c r="BE270"/>
  <c r="BE274"/>
  <c r="BE278"/>
  <c r="BE290"/>
  <c r="BE302"/>
  <c r="BE306"/>
  <c r="BE321"/>
  <c r="BE330"/>
  <c r="BE341"/>
  <c r="BE356"/>
  <c r="BE370"/>
  <c r="BE388"/>
  <c r="BE396"/>
  <c r="BE414"/>
  <c i="3" r="F83"/>
  <c r="BE104"/>
  <c r="BE124"/>
  <c r="BE162"/>
  <c r="BE230"/>
  <c r="BE234"/>
  <c r="BE255"/>
  <c i="4" r="BK96"/>
  <c r="J96"/>
  <c r="J62"/>
  <c r="BK101"/>
  <c r="J101"/>
  <c r="J63"/>
  <c i="2" r="F55"/>
  <c r="BE91"/>
  <c r="BE98"/>
  <c r="BE108"/>
  <c r="BE116"/>
  <c r="BE119"/>
  <c r="BE123"/>
  <c r="BE142"/>
  <c r="BE146"/>
  <c r="BE157"/>
  <c r="BE161"/>
  <c r="BE166"/>
  <c r="BE170"/>
  <c r="BE182"/>
  <c r="BE187"/>
  <c r="BE195"/>
  <c r="BE198"/>
  <c r="BE201"/>
  <c r="BE210"/>
  <c r="BE220"/>
  <c r="BE224"/>
  <c r="BE235"/>
  <c r="BE250"/>
  <c r="BE257"/>
  <c r="BE265"/>
  <c r="BE282"/>
  <c r="BE289"/>
  <c r="BE310"/>
  <c r="BE314"/>
  <c r="BE345"/>
  <c r="BE348"/>
  <c r="BE351"/>
  <c r="BE353"/>
  <c r="BE359"/>
  <c r="BE365"/>
  <c r="BE374"/>
  <c r="BE380"/>
  <c r="BE402"/>
  <c r="BE407"/>
  <c r="BE422"/>
  <c r="BE428"/>
  <c r="BE433"/>
  <c r="BK432"/>
  <c r="J432"/>
  <c r="J68"/>
  <c i="3" r="E48"/>
  <c r="J52"/>
  <c r="BE89"/>
  <c r="BE92"/>
  <c r="BE95"/>
  <c r="BE98"/>
  <c r="BE109"/>
  <c r="BE116"/>
  <c r="BE120"/>
  <c r="BE128"/>
  <c r="BE132"/>
  <c r="BE136"/>
  <c r="BE141"/>
  <c r="BE148"/>
  <c r="BE153"/>
  <c r="BE158"/>
  <c r="BE167"/>
  <c r="BE182"/>
  <c r="BE197"/>
  <c r="BE213"/>
  <c r="BE237"/>
  <c r="BE241"/>
  <c r="BE243"/>
  <c r="BE259"/>
  <c r="BE263"/>
  <c r="BE267"/>
  <c r="BE271"/>
  <c r="BE273"/>
  <c r="BE277"/>
  <c r="BE281"/>
  <c r="BE287"/>
  <c r="BE293"/>
  <c r="BE302"/>
  <c r="BE308"/>
  <c r="BE310"/>
  <c r="BE316"/>
  <c r="BE318"/>
  <c r="BE322"/>
  <c r="BE326"/>
  <c r="BE330"/>
  <c r="BE344"/>
  <c r="BE348"/>
  <c r="BE353"/>
  <c r="BE359"/>
  <c r="BE366"/>
  <c r="BE369"/>
  <c r="BE374"/>
  <c r="BK373"/>
  <c r="J373"/>
  <c r="J66"/>
  <c i="4" r="E48"/>
  <c r="J52"/>
  <c r="F55"/>
  <c r="BE87"/>
  <c r="BE90"/>
  <c r="BE93"/>
  <c r="BE97"/>
  <c r="BE102"/>
  <c r="BE106"/>
  <c i="1" r="BB57"/>
  <c r="BD57"/>
  <c i="4" r="BK105"/>
  <c r="J105"/>
  <c r="J64"/>
  <c i="2" r="F34"/>
  <c i="1" r="BA55"/>
  <c i="3" r="J34"/>
  <c i="1" r="AW56"/>
  <c i="3" r="F37"/>
  <c i="1" r="BD56"/>
  <c i="2" r="F37"/>
  <c i="1" r="BD55"/>
  <c i="3" r="F36"/>
  <c i="1" r="BC56"/>
  <c i="2" r="F36"/>
  <c i="1" r="BC55"/>
  <c i="3" r="F34"/>
  <c i="1" r="BA56"/>
  <c i="3" r="F35"/>
  <c i="1" r="BB56"/>
  <c i="2" r="J34"/>
  <c i="1" r="AW55"/>
  <c i="4" r="J34"/>
  <c i="1" r="AW57"/>
  <c i="4" r="F36"/>
  <c i="1" r="BC57"/>
  <c i="2" r="F35"/>
  <c i="1" r="BB55"/>
  <c i="4" r="F34"/>
  <c i="1" r="BA57"/>
  <c i="3" l="1" r="R87"/>
  <c r="R86"/>
  <c i="2" r="R89"/>
  <c r="R88"/>
  <c r="P89"/>
  <c r="P88"/>
  <c i="1" r="AU55"/>
  <c i="2" r="T89"/>
  <c r="T88"/>
  <c i="4" r="BK85"/>
  <c r="BK84"/>
  <c r="J84"/>
  <c r="J59"/>
  <c i="3" r="T87"/>
  <c r="T86"/>
  <c r="P87"/>
  <c r="P86"/>
  <c i="1" r="AU56"/>
  <c i="2" r="BK89"/>
  <c r="J89"/>
  <c r="J60"/>
  <c i="3" r="BK87"/>
  <c r="J87"/>
  <c r="J60"/>
  <c i="4" r="J86"/>
  <c r="J61"/>
  <c i="1" r="BD54"/>
  <c r="W33"/>
  <c r="BB54"/>
  <c r="W31"/>
  <c r="BC54"/>
  <c r="W32"/>
  <c i="2" r="J33"/>
  <c i="1" r="AV55"/>
  <c r="AT55"/>
  <c i="4" r="F33"/>
  <c i="1" r="AZ57"/>
  <c i="3" r="F33"/>
  <c i="1" r="AZ56"/>
  <c i="3" r="J33"/>
  <c i="1" r="AV56"/>
  <c r="AT56"/>
  <c r="BA54"/>
  <c r="W30"/>
  <c i="2" r="F33"/>
  <c i="1" r="AZ55"/>
  <c i="4" r="J33"/>
  <c i="1" r="AV57"/>
  <c r="AT57"/>
  <c i="2" l="1" r="BK88"/>
  <c r="J88"/>
  <c r="J59"/>
  <c i="3" r="BK86"/>
  <c r="J86"/>
  <c r="J59"/>
  <c i="4" r="J85"/>
  <c r="J60"/>
  <c i="1" r="AU54"/>
  <c r="AZ54"/>
  <c r="W29"/>
  <c r="AX54"/>
  <c r="AY54"/>
  <c r="AW54"/>
  <c r="AK30"/>
  <c i="4" r="J30"/>
  <c i="1" r="AG57"/>
  <c r="AN57"/>
  <c i="4" l="1" r="J39"/>
  <c i="1" r="AV54"/>
  <c r="AK29"/>
  <c i="3" r="J30"/>
  <c i="1" r="AG56"/>
  <c r="AN56"/>
  <c i="2" r="J30"/>
  <c i="1" r="AG55"/>
  <c r="AN55"/>
  <c i="2" l="1" r="J39"/>
  <c i="3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<sst xmlns="http://schemas.openxmlformats.org/spreadsheetml/2006/main">
  <si>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</si>
  <si>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</si>
  <si>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</si>
  <si>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</si>
  <si>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</si>
  <si>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{c6570cdd-4add-4586-a29f-0b871069f4fb}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</si>
  <si>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</si>
  <si>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</si>
  <si>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</si>
  <si>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</si>
  <si>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</si>
  <si>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</si>
  <si>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</si>
  <si>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</si>
  <si>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</si>
  <si>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</si>
  <si>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</si>
  <si>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III/1992 SVOJŠÍN - OTROČÍN</t>
  </si>
  <si>
    <t>KSO:</t>
  </si>
  <si>
    <t/>
  </si>
  <si>
    <t>CC-CZ:</t>
  </si>
  <si>
    <t>Místo:</t>
  </si>
  <si>
    <t>Svojšín, Otročín</t>
  </si>
  <si>
    <t>Datum:</t>
  </si>
  <si>
    <t>2. 11. 2021</t>
  </si>
  <si>
    <t>Zadavatel:</t>
  </si>
  <si>
    <t>IČ:</t>
  </si>
  <si>
    <t>SÚS Plzeňského kraje, p.o.</t>
  </si>
  <si>
    <t>DIČ:</t>
  </si>
  <si>
    <t>Uchazeč:</t>
  </si>
  <si>
    <t>Vyplň údaj</t>
  </si>
  <si>
    <t>Projektant:</t>
  </si>
  <si>
    <t>12285447</t>
  </si>
  <si>
    <t>Ing. Jaroslav Rojt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</si>
  <si>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</si>
  <si>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</si>
  <si>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</si>
  <si>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</si>
  <si>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</si>
  <si>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</si>
  <si>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</si>
  <si>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</si>
  <si>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</si>
  <si>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</si>
  <si>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</si>
  <si>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</si>
  <si>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</si>
  <si>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</si>
  <si>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</si>
  <si>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</si>
  <si>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</si>
  <si>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</si>
  <si>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</si>
  <si>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</si>
  <si>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</si>
  <si>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</si>
  <si>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</si>
  <si>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</si>
  <si>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</si>
  <si>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</si>
  <si>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</si>
  <si>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</si>
  <si>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</si>
  <si>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</si>
  <si>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</si>
  <si>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</si>
  <si>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</si>
  <si>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</si>
  <si>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</si>
  <si>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</si>
  <si>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</si>
  <si>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</si>
  <si>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</si>
  <si>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</si>
  <si>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</si>
  <si>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</si>
  <si>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</si>
  <si>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</si>
  <si>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</si>
  <si>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SVOJŠÍN - INTRAVILÁN</t>
  </si>
  <si>
    <t>STA</t>
  </si>
  <si>
    <t>1</t>
  </si>
  <si>
    <t>{9e3057f5-3dd7-42ff-a26f-3991687d038c}</t>
  </si>
  <si>
    <t>822 24 73</t>
  </si>
  <si>
    <t>2</t>
  </si>
  <si>
    <t>102</t>
  </si>
  <si>
    <t>SVOJŠÍN - OTROČÍN - EXTRAVILÁN</t>
  </si>
  <si>
    <t>{eb8f8127-b46d-4495-a977-a8fae33c4767}</t>
  </si>
  <si>
    <t>901</t>
  </si>
  <si>
    <t>VRN</t>
  </si>
  <si>
    <t>VON</t>
  </si>
  <si>
    <t>{e6c4d0f5-fb9c-4e3a-8ce1-ca0164af3f18}</t>
  </si>
  <si>
    <t>KRYCÍ LIST SOUPISU PRACÍ</t>
  </si>
  <si>
    <t>Objekt:</t>
  </si>
  <si>
    <t>101 - SVOJŠÍN - INTRAVILÁN</t>
  </si>
  <si>
    <t>Svojšín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</si>
  <si>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</si>
  <si>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</si>
  <si>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</si>
  <si>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</si>
  <si>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</si>
  <si>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</si>
  <si>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</si>
  <si>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</si>
  <si>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</si>
  <si>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</si>
  <si>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</si>
  <si>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</si>
  <si>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</si>
  <si>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</si>
  <si>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</si>
  <si>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</si>
  <si>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</si>
  <si>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</si>
  <si>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</si>
  <si>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</si>
  <si>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</si>
  <si>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</si>
  <si>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</si>
  <si>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</si>
  <si>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</si>
  <si>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</si>
  <si>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</si>
  <si>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</si>
  <si>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</si>
  <si>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</si>
  <si>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</si>
  <si>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112151512</t>
  </si>
  <si>
    <t>Řez a průklest stromů pomocí mobilní plošiny výšky stromu přes 10 do 15 m</t>
  </si>
  <si>
    <t>kus</t>
  </si>
  <si>
    <t>CS ÚRS 2021 01</t>
  </si>
  <si>
    <t>4</t>
  </si>
  <si>
    <t>1023313584</t>
  </si>
  <si>
    <t>PSC</t>
  </si>
  <si>
    <t xml:space="preserve">Poznámka k souboru cen:_x000d_
1. V cenách jsou započteny i náklady na:_x000d_
a) zabezpečující opatření před padajícími větvemi,_x000d_
b) odklizení částí větví na vzdálenost do 20 m se složením na hromady nebo naložením na dopravní prostředek._x000d_
2. V cenách nejsou započteny náklady na odvoz ani složení na skládku._x000d_
</t>
  </si>
  <si>
    <t>VV</t>
  </si>
  <si>
    <t>"předpoklad" 12</t>
  </si>
  <si>
    <t>113107526</t>
  </si>
  <si>
    <t>Odstranění podkladů nebo krytů při překopech inženýrských sítí s přemístěním hmot na skládku ve vzdálenosti do 3 m nebo s naložením na dopravní prostředek strojně plochy jednotlivě přes 15 m2 z kameniva hrubého drceného se štětem, o tl. vrstvy přes 250 do 450 mm</t>
  </si>
  <si>
    <t>m2</t>
  </si>
  <si>
    <t>175353028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</si>
  <si>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</si>
  <si>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"v místě rekonstrukce propustku"</t>
  </si>
  <si>
    <t>"km 0,388 15" 5,5*3</t>
  </si>
  <si>
    <t>3</t>
  </si>
  <si>
    <t>113154121</t>
  </si>
  <si>
    <t>Frézování živičného podkladu nebo krytu s naložením na dopravní prostředek plochy do 500 m2 bez překážek v trase pruhu šířky přes 0,5 m do 1 m, tloušťky vrstvy do 30 mm</t>
  </si>
  <si>
    <t>1172875006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</si>
  <si>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</si>
  <si>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"KOMUNIKACE, KŘIŽOVATKY"</t>
  </si>
  <si>
    <t>"km 0,755 34 - 0,839 68" 480</t>
  </si>
  <si>
    <t>113154123</t>
  </si>
  <si>
    <t>Frézování živičného podkladu nebo krytu s naložením na dopravní prostředek plochy do 500 m2 bez překážek v trase pruhu šířky přes 0,5 m do 1 m, tloušťky vrstvy 50 mm</t>
  </si>
  <si>
    <t>-533095776</t>
  </si>
  <si>
    <t>"KOMUNIKACE - v místě mostu"</t>
  </si>
  <si>
    <t>"km 0,747 63 - 0,755 34" 45</t>
  </si>
  <si>
    <t>"SJEZDY" 210</t>
  </si>
  <si>
    <t>Součet</t>
  </si>
  <si>
    <t>5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</si>
  <si>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</si>
  <si>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</si>
  <si>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-1304241755</t>
  </si>
  <si>
    <t>"OPRAVA NEÚNOSNÝCH MÍST" 840</t>
  </si>
  <si>
    <t>"(upřesní investor po provedeném frézování)"</t>
  </si>
  <si>
    <t>6</t>
  </si>
  <si>
    <t>113154331</t>
  </si>
  <si>
    <t>Frézování živičného podkladu nebo krytu s naložením na dopravní prostředek plochy přes 1 000 do 10 000 m2 bez překážek v trase pruhu šířky přes 1 m do 2 m, tloušťky vrstvy do 30 mm</t>
  </si>
  <si>
    <t>1091741284</t>
  </si>
  <si>
    <t>"km 0,000 00 - 0,747 63" 4390</t>
  </si>
  <si>
    <t>7</t>
  </si>
  <si>
    <t>121151113</t>
  </si>
  <si>
    <t>Sejmutí ornice strojně při souvislé ploše přes 100 do 500 m2, tl. vrstvy do 200 mm</t>
  </si>
  <si>
    <t>443853143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</si>
  <si>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</si>
  <si>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"km 0,167 61 - 0,263 56 L" 100*1,5</t>
  </si>
  <si>
    <t>8</t>
  </si>
  <si>
    <t>122452203</t>
  </si>
  <si>
    <t>Odkopávky a prokopávky nezapažené pro silnice a dálnice strojně v hornině třídy těžitelnosti II do 100 m3</t>
  </si>
  <si>
    <t>m3</t>
  </si>
  <si>
    <t>73358650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</si>
  <si>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</si>
  <si>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"úprava svahu v km 0,167 61 - 0,263 56 L" 50</t>
  </si>
  <si>
    <t>"(upřesní investor)"</t>
  </si>
  <si>
    <t>9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</si>
  <si>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</si>
  <si>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</si>
  <si>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-1182808093</t>
  </si>
  <si>
    <t xml:space="preserve">Poznámka k souboru cen:_x000d_
1. Ceny jsou určeny pouze pro bourání konstrukcí ze zdiva nebo z betonu ve výkopišti při provádění zemních prací, jsou-li zdiva nebo beton obklopeny horninou nebo sypaninou tak, že k nim není bez vykopávky přístup._x000d_
2. Ceny nelze použít pro bourání konstrukcí ze zdiva nebo betonu jako pro samostatnou stavební práci, i když jsou bourané konstrukce pod úrovní terénu, jako např. zdi, stropy a klenby v suterénu._x000d_
3. Svislé, příp. vodorovné přemístění materiálu z rozbouraných konstrukcí ve výkopišti se oceňuje jako přemístění výkopku z hornin třídy těžitelnosti III cenami souboru cen 161 Svislé přemístění výkopku, příp. 162 Vodorovné přemístění výkopku se složením, ale bez naložení a rozprostření._x000d_
4. Ceny nelze použít pro bourání konstrukcí pod vodou; toto bourání se ocení individuálně._x000d_
5. Objem vybouraného materiálu pro přemístění se rovná objemu konstrukcí před rozbouráním._x000d_
6. Vzdálenost vodorovného přemístění se určuje od těžiště původní konstrukce do těžiště skládky._x000d_
</t>
  </si>
  <si>
    <t>"stáv. čela propustků"</t>
  </si>
  <si>
    <t>"km 0,388 15" 0,5*2</t>
  </si>
  <si>
    <t>"km 0,667 85 L" 0,5</t>
  </si>
  <si>
    <t>10</t>
  </si>
  <si>
    <t>131351100</t>
  </si>
  <si>
    <t>Hloubení nezapažených jam a zářezů strojně s urovnáním dna do předepsaného profilu a spádu v hornině třídy těžitelnosti II skupiny 4 do 20 m3</t>
  </si>
  <si>
    <t>-1679842376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</si>
  <si>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</si>
  <si>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"KONTROLNÍ ŠACHTA"</t>
  </si>
  <si>
    <t>"km 0,167 61 L" 0,5</t>
  </si>
  <si>
    <t>11</t>
  </si>
  <si>
    <t>132351101</t>
  </si>
  <si>
    <t>Hloubení nezapažených rýh šířky do 800 mm strojně s urovnáním dna do předepsaného profilu a spádu v hornině třídy těžitelnosti II skupiny 4 do 20 m3</t>
  </si>
  <si>
    <t>1630473780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</si>
  <si>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</si>
  <si>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"PODÉLNÁ DRENÁŽ"</t>
  </si>
  <si>
    <t>"km 0,167 61 - 0,263 56 L" 0,4*0,4*96</t>
  </si>
  <si>
    <t>"lemovací prahy odláždění vtoku a výtoku"</t>
  </si>
  <si>
    <t>"km 0,278 86 L" 0,5*2</t>
  </si>
  <si>
    <t>"km 0,667 85 L" 0,5*2</t>
  </si>
  <si>
    <t>12</t>
  </si>
  <si>
    <t>162201401</t>
  </si>
  <si>
    <t>Vodorovné přemístění větví, kmenů nebo pařezů s naložením, složením a dopravou do 1000 m větví stromů listnatých, průměru kmene přes 100 do 300 mm</t>
  </si>
  <si>
    <t>91538008</t>
  </si>
  <si>
    <t xml:space="preserve">Poznámka k souboru cen:_x000d_
1. Průměr kmene i pařezu se měří v místě řezu._x000d_
2. Měrná jednotka kus je 1 strom._x000d_
</t>
  </si>
  <si>
    <t>"viz položka řez a průklest" 12</t>
  </si>
  <si>
    <t>"(odvoz na místo určené investorem)"</t>
  </si>
  <si>
    <t>13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</si>
  <si>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</si>
  <si>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</si>
  <si>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1735274667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</si>
  <si>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</si>
  <si>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"odvoz výkopku zeminy - přebytečná a nevhodná zemina"</t>
  </si>
  <si>
    <t>"celkem natěženo zeminy" 50+0,5+18,5</t>
  </si>
  <si>
    <t>"pro obsyp šachty" -0,5</t>
  </si>
  <si>
    <t>14</t>
  </si>
  <si>
    <t>174151101</t>
  </si>
  <si>
    <t>Zásyp sypaninou z jakékoliv horniny strojně s uložením výkopku ve vrstvách se zhutněním jam, šachet, rýh nebo kolem objektů v těchto vykopávkách</t>
  </si>
  <si>
    <t>1884752035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</si>
  <si>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</si>
  <si>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"kolem šachty, se zhutněním"</t>
  </si>
  <si>
    <t>181152302</t>
  </si>
  <si>
    <t>Úprava pláně na stavbách silnic a dálnic strojně v zářezech mimo skalních se zhutněním</t>
  </si>
  <si>
    <t>811989625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</si>
  <si>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15-2501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</si>
  <si>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16</t>
  </si>
  <si>
    <t>181411132</t>
  </si>
  <si>
    <t>Založení trávníku na půdě předem připravené plochy do 1000 m2 výsevem včetně utažení parkového na svahu přes 1:5 do 1:2</t>
  </si>
  <si>
    <t>420863798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</si>
  <si>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</si>
  <si>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17</t>
  </si>
  <si>
    <t>M</t>
  </si>
  <si>
    <t>00572410</t>
  </si>
  <si>
    <t>osivo směs travní parková</t>
  </si>
  <si>
    <t>kg</t>
  </si>
  <si>
    <t>1750470020</t>
  </si>
  <si>
    <t>150*0,02 'Přepočtené koeficientem množství</t>
  </si>
  <si>
    <t>18</t>
  </si>
  <si>
    <t>182151112</t>
  </si>
  <si>
    <t>Svahování trvalých svahů do projektovaných profilů strojně s potřebným přemístěním výkopku při svahování v zářezech v hornině třídy těžitelnosti II, skupiny 4 a 5</t>
  </si>
  <si>
    <t>-147794134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</si>
  <si>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</si>
  <si>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"upřesní investor"</t>
  </si>
  <si>
    <t>19</t>
  </si>
  <si>
    <t>182351123</t>
  </si>
  <si>
    <t>Rozprostření a urovnání ornice ve svahu sklonu přes 1:5 strojně při souvislé ploše přes 100 do 500 m2, tl. vrstvy do 200 mm</t>
  </si>
  <si>
    <t>-1492270775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</si>
  <si>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</si>
  <si>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Zakládání</t>
  </si>
  <si>
    <t>20</t>
  </si>
  <si>
    <t>211561111</t>
  </si>
  <si>
    <t>Výplň kamenivem do rýh odvodňovacích žeber nebo trativodů bez zhutnění, s úpravou povrchu výplně kamenivem hrubým drceným frakce 4 až 16 mm</t>
  </si>
  <si>
    <t>-758867505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</si>
  <si>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</si>
  <si>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"km 0,167 61 - 0,263 56 L" 0,5*0,35*96</t>
  </si>
  <si>
    <t>212532111</t>
  </si>
  <si>
    <t>Lože pro trativody ze štěrkodrti</t>
  </si>
  <si>
    <t>-1250717534</t>
  </si>
  <si>
    <t xml:space="preserve">Poznámka k souboru cen:_x000d_
1. V cenách jsou započteny i náklady na vyčištění dna rýh a na urovnání povrchu lože._x000d_
2. V ceně materiálu jsou započteny i náklady na prohození výkopku._x000d_
</t>
  </si>
  <si>
    <t>"km 0,167 61 - 0,263 56 L" 0,4*0,06*96</t>
  </si>
  <si>
    <t>22</t>
  </si>
  <si>
    <t>212755216</t>
  </si>
  <si>
    <t>Trativody bez lože z drenážních trubek plastových flexibilních D 160 mm</t>
  </si>
  <si>
    <t>m</t>
  </si>
  <si>
    <t>-1250476170</t>
  </si>
  <si>
    <t xml:space="preserve">Poznámka k souboru cen:_x000d_
1. Ceny jsou určeny pro uložení drenážních trubek do výkopu bez lože a obsypu._x000d_
2. Lože se oceňuje cenami souboru cen 212 ..-21 Lože pod trativody._x000d_
3. Obsyp se oceňuje cenami souborů cen 175 1.-11 Obsypání potrubí části A07 katalogu 800-1 Zemní práce._x000d_
</t>
  </si>
  <si>
    <t>"km 0,167 61 - 0,263 56 L" 96</t>
  </si>
  <si>
    <t>23</t>
  </si>
  <si>
    <t>28610459</t>
  </si>
  <si>
    <t>trubka drenážní PVC-U SN 4 se spojkou perforace 220° tunelového tvaru pro liniové stavby DN 150</t>
  </si>
  <si>
    <t>1460091080</t>
  </si>
  <si>
    <t>24</t>
  </si>
  <si>
    <t>274311127</t>
  </si>
  <si>
    <t>Základové konstrukce z betonu prostého pasy, prahy, věnce a ostruhy ve výkopu nebo na hlavách pilot C 25/30</t>
  </si>
  <si>
    <t>-1387613852</t>
  </si>
  <si>
    <t xml:space="preserve">Poznámka k souboru cen:_x000d_
1. V cenách jsou započteny i náklady na:_x000d_
a) kontrolu bednění před betonáží, vlastní betonáž zejména čerpadlem betonu, rozhrnutí a hutnění betonu požadované konzistence, uhlazení horního povrchu základu s případnou technologickou přestávkou nutnou pro vytvoření založení dříku opěry nebo pilíře,_x000d_
b) ošetření a ochranu čerstvě uloženého betonu._x000d_
2. V cenách nejsou započteny náklady na:_x000d_
a) zhutnění podkladní vrstvy nebo vyčištění základové spáry u plošného založení,_x000d_
b) zhotovení vrtací šablony pilot nebo odbourání hlav pilot u základu založeného na pilotách._x000d_
</t>
  </si>
  <si>
    <t>Vodorovné konstrukce</t>
  </si>
  <si>
    <t>25</t>
  </si>
  <si>
    <t>451317777</t>
  </si>
  <si>
    <t>Podklad nebo lože pod dlažbu (přídlažbu) v ploše vodorovné nebo ve sklonu do 1:5, tloušťky od 50 do 100 mm z betonu prostého</t>
  </si>
  <si>
    <t>-1068752860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</si>
  <si>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</si>
  <si>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"viz položka dlažba" 29</t>
  </si>
  <si>
    <t>26</t>
  </si>
  <si>
    <t>451319779</t>
  </si>
  <si>
    <t>Podklad nebo lože pod dlažbu (přídlažbu) Příplatek k cenám za zřízení podkladu nebo lože pod dlažbu ve sklonu přes 1:5, pro jakoukoliv tloušťku z betonu prostého</t>
  </si>
  <si>
    <t>-62447168</t>
  </si>
  <si>
    <t>27</t>
  </si>
  <si>
    <t>451541111</t>
  </si>
  <si>
    <t>Lože pod potrubí, stoky a drobné objekty v otevřeném výkopu ze štěrkodrtě 0-63 mm</t>
  </si>
  <si>
    <t>-104599419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</si>
  <si>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</si>
  <si>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"PROPUSTEK"</t>
  </si>
  <si>
    <t>"km 0,388 15" 1,5*0,2*10</t>
  </si>
  <si>
    <t>Komunikace pozemní</t>
  </si>
  <si>
    <t>28</t>
  </si>
  <si>
    <t>566901233</t>
  </si>
  <si>
    <t>Vyspravení podkladu po překopech inženýrských sítí plochy přes 15 m2 s rozprostřením a zhutněním štěrkodrtí tl. 200 mm</t>
  </si>
  <si>
    <t>1264704091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</si>
  <si>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</si>
  <si>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29</t>
  </si>
  <si>
    <t>566901273</t>
  </si>
  <si>
    <t>Vyspravení podkladu po překopech inženýrských sítí plochy přes 15 m2 s rozprostřením a zhutněním směsí zpevněnou cementem SC C 20/25 (PB I) tl. 200 mm</t>
  </si>
  <si>
    <t>2118342164</t>
  </si>
  <si>
    <t>30</t>
  </si>
  <si>
    <t>569811111</t>
  </si>
  <si>
    <t>Zpevnění krajnic nebo komunikací pro pěší s rozprostřením a zhutněním, po zhutnění štěrkodrtí tl. 50 mm</t>
  </si>
  <si>
    <t>-2082350868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</si>
  <si>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</si>
  <si>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"prům. šířka krajnice 0,5 m"</t>
  </si>
  <si>
    <t>"km 0,000 00 - 0,839 68 L" 550*0,5</t>
  </si>
  <si>
    <t>"km 0,000 00 - 0,839 68 P" 650*0,5</t>
  </si>
  <si>
    <t>31</t>
  </si>
  <si>
    <t>569831111</t>
  </si>
  <si>
    <t>Zpevnění krajnic nebo komunikací pro pěší s rozprostřením a zhutněním, po zhutnění štěrkodrtí tl. 100 mm</t>
  </si>
  <si>
    <t>1609348712</t>
  </si>
  <si>
    <t>"km 0,167 61 - 0,263 56 L" 96*0,5</t>
  </si>
  <si>
    <t>32</t>
  </si>
  <si>
    <t>572531121</t>
  </si>
  <si>
    <t>Vyspravení trhlin dosavadního krytu asfaltovou sanační hmotou ošetření trhlin šířky do 20 mm</t>
  </si>
  <si>
    <t>2137999568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</si>
  <si>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</si>
  <si>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"OPRAVA TRHLIN A SPÁR" 230</t>
  </si>
  <si>
    <t>"(bude upřesněno investorem po provedeném frézování)"</t>
  </si>
  <si>
    <t>33</t>
  </si>
  <si>
    <t>573211108</t>
  </si>
  <si>
    <t>Postřik spojovací PS bez posypu kamenivem z asfaltu silničního, v množství 0,40 kg/m2</t>
  </si>
  <si>
    <t>-1150095713</t>
  </si>
  <si>
    <t>34</t>
  </si>
  <si>
    <t>577144141</t>
  </si>
  <si>
    <t>Asfaltový beton vrstva obrusná ACO 11 (ABS) s rozprostřením a se zhutněním z modifikovaného asfaltu v pruhu šířky přes 3 m, po zhutnění tl. 50 mm</t>
  </si>
  <si>
    <t>-337203823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</si>
  <si>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</si>
  <si>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35</t>
  </si>
  <si>
    <t>577145112</t>
  </si>
  <si>
    <t>Asfaltový beton vrstva ložní ACL 16 (ABH) s rozprostřením a zhutněním z nemodifikovaného asfaltu v pruhu šířky do 3 m, po zhutnění tl. 50 mm</t>
  </si>
  <si>
    <t>-1950880315</t>
  </si>
  <si>
    <t xml:space="preserve">Poznámka k souboru cen:_x000d_
1. Cenami 577 1.-50 lze oceňovat např. chodníky, úzké cesty a vjezdy v pruhu šířky do 1,5 m jakékoliv délky a jednotlivé plochy velikosti do 10 m2._x000d_
2. ČSN EN 13108-1 připouští pro ACL 16 pouze tl. 50 až 70 mm._x000d_
</t>
  </si>
  <si>
    <t>36</t>
  </si>
  <si>
    <t>594511111</t>
  </si>
  <si>
    <t>Dlažba nebo přídlažba z lomového kamene lomařsky upraveného rigolového v ploše vodorovné nebo ve sklonu tl. do 250 mm, bez vyplnění spár, s provedením lože tl. 50 mm z betonu</t>
  </si>
  <si>
    <t>1274308808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</si>
  <si>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</si>
  <si>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"odláždění vtoku a výtoku stáv. vodohospodářských objektů"</t>
  </si>
  <si>
    <t>"km 0,278 86 L" 7,5*2</t>
  </si>
  <si>
    <t>"km 0,388 15" 3*2</t>
  </si>
  <si>
    <t>"km 0,667 85 L" 8</t>
  </si>
  <si>
    <t>37</t>
  </si>
  <si>
    <t>599632111</t>
  </si>
  <si>
    <t>Vyplnění spár dlažby (přídlažby) z lomového kamene v jakémkoliv sklonu plochy a jakékoliv tloušťky cementovou maltou se zatřením</t>
  </si>
  <si>
    <t>262371463</t>
  </si>
  <si>
    <t xml:space="preserve">Poznámka k souboru cen:_x000d_
1. Ceny lze použít i pro vyplnění spár dlažby (přídlažby) silničních příkopů a kuželů._x000d_
</t>
  </si>
  <si>
    <t>Trubní vedení</t>
  </si>
  <si>
    <t>38</t>
  </si>
  <si>
    <t>894411311</t>
  </si>
  <si>
    <t>Osazení betonových nebo železobetonových dílců pro šachty skruží rovných</t>
  </si>
  <si>
    <t>-970401704</t>
  </si>
  <si>
    <t xml:space="preserve">Poznámka k souboru cen:_x000d_
1. V cenách nejsou započteny náklady na dodání betonových nebo železobetonových dílců a těsnění; dodání těchto se oceňuje ve specifikaci._x000d_
</t>
  </si>
  <si>
    <t>"km 0,167 61 L" 1</t>
  </si>
  <si>
    <t>39</t>
  </si>
  <si>
    <t>28661939</t>
  </si>
  <si>
    <t>prstenec šachtový betonový dno DN 600</t>
  </si>
  <si>
    <t>-37956163</t>
  </si>
  <si>
    <t>40</t>
  </si>
  <si>
    <t>895270401</t>
  </si>
  <si>
    <t>Proplachovací a kontrolní šachta z PE-HD pro drenáže liniových staveb DN 600 užitné výšky do 750 mm šachtové dno (DN šachty/DN vedení) DN 600/250 průchozí</t>
  </si>
  <si>
    <t>1326465281</t>
  </si>
  <si>
    <t xml:space="preserve">Poznámka k souboru cen:_x000d_
1. V příslušných cenách jsou započteny i náklady na:_x000d_
a) vyrovnávací násypnou vrstvu ze štěrkopísku tl. 100 mm,_x000d_
b) dodání a montáž šachty, šachtového prodloužení a poklopu,_x000d_
c) napojení stávajícího drenážního potrubí._x000d_
2. V cenách nejsou započteny náklady na:_x000d_
a) fixování šachty obsypem, který se oceňuje cenami souboru 174 ..-.... Zásyp sypaninou z jakékoliv horniny katalogu 800-1 Zemní práce části A 07,_x000d_
b) u cen 895 27-05.. montáž a dodání vyrovnávacího betonového prstence; tyto náklady se oceňují cenami souboru 894 41-.. Osazení betonových nebo železobetonových dílců pro šachty části A 01 tohoto katalogu._x000d_
</t>
  </si>
  <si>
    <t>41</t>
  </si>
  <si>
    <t>895270451</t>
  </si>
  <si>
    <t>Proplachovací a kontrolní šachta z PE-HD pro drenáže liniových staveb DN 600 užitné výšky do 750 mm redukce DN 250/100-200</t>
  </si>
  <si>
    <t>-1380558068</t>
  </si>
  <si>
    <t>42</t>
  </si>
  <si>
    <t>895270504</t>
  </si>
  <si>
    <t>Proplachovací a kontrolní šachta z PE-HD pro drenáže liniových staveb DN 600 užitné výšky do 750 mm poklop bez vyrovnávacího prstence litinový pro třídu zatížení D 400</t>
  </si>
  <si>
    <t>1469754468</t>
  </si>
  <si>
    <t>43</t>
  </si>
  <si>
    <t>899231111</t>
  </si>
  <si>
    <t>Výšková úprava uličního vstupu nebo vpusti do 200 mm zvýšením mříže</t>
  </si>
  <si>
    <t>-1458504881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</si>
  <si>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</si>
  <si>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"stáv. UV v trase" 9</t>
  </si>
  <si>
    <t>Ostatní konstrukce a práce, bourání</t>
  </si>
  <si>
    <t>44</t>
  </si>
  <si>
    <t>912311111</t>
  </si>
  <si>
    <t>Montáž odrazek na svodidla ocelová</t>
  </si>
  <si>
    <t>-3006343</t>
  </si>
  <si>
    <t xml:space="preserve">Poznámka k souboru cen:_x000d_
1. V cenách jsou započteny i náklady na montáž odrazek včetně upevňovacího materiálu._x000d_
2. V cenách nejsou započteny náklady na dodání odrazek, tyto se oceňují ve specifikaci._x000d_
</t>
  </si>
  <si>
    <t>"stáv. sil. svodidla v trase"</t>
  </si>
  <si>
    <t>"km 0,430 92 - 0,579 79 P" 40</t>
  </si>
  <si>
    <t>"km 0,738 42 - 0,759 11 P" 5</t>
  </si>
  <si>
    <t>"km 0,742 90 - 0,764 06 L" 5</t>
  </si>
  <si>
    <t>45</t>
  </si>
  <si>
    <t>40445175</t>
  </si>
  <si>
    <t>odrazka na svodidla V.1.B</t>
  </si>
  <si>
    <t>1715607301</t>
  </si>
  <si>
    <t>46</t>
  </si>
  <si>
    <t>913121111</t>
  </si>
  <si>
    <t>Montáž a demontáž dočasných dopravních značek kompletních značek vč. podstavce a sloupku základních</t>
  </si>
  <si>
    <t>1550562751</t>
  </si>
  <si>
    <t xml:space="preserve">Poznámka k souboru cen:_x000d_
1. V cenách jsou započteny náklady na montáž i demontáž dočasné značky, nebo podstavce._x000d_
</t>
  </si>
  <si>
    <t>"viz příloha PD - Dopravně-inženýrské opatření"</t>
  </si>
  <si>
    <t>"A 15" 6</t>
  </si>
  <si>
    <t>"B 21a" 2</t>
  </si>
  <si>
    <t>"B 21b" 2</t>
  </si>
  <si>
    <t>"A 6b" 1</t>
  </si>
  <si>
    <t>"B 20a" 6</t>
  </si>
  <si>
    <t>"B 26" 2</t>
  </si>
  <si>
    <t>"A 7a" 5</t>
  </si>
  <si>
    <t>"E 4" 2</t>
  </si>
  <si>
    <t>47</t>
  </si>
  <si>
    <t>913121211</t>
  </si>
  <si>
    <t>Montáž a demontáž dočasných dopravních značek Příplatek za první a každý další den použití dočasných dopravních značek k ceně 12-1111</t>
  </si>
  <si>
    <t>-604307473</t>
  </si>
  <si>
    <t>"předpokládaná doba výstavby cca 60 dní"</t>
  </si>
  <si>
    <t>60*26</t>
  </si>
  <si>
    <t>48</t>
  </si>
  <si>
    <t>913311111</t>
  </si>
  <si>
    <t>Montáž a demontáž dočasných dopravních vodících zařízení kužele reflexního, výšky 600 mm</t>
  </si>
  <si>
    <t>-1770425137</t>
  </si>
  <si>
    <t xml:space="preserve">Poznámka k souboru cen:_x000d_
1. V cenách jsou započteny náklady na montáž i demontáž dočasného vodícího zařízení._x000d_
</t>
  </si>
  <si>
    <t>"předpoklad" 45</t>
  </si>
  <si>
    <t>49</t>
  </si>
  <si>
    <t>913311211</t>
  </si>
  <si>
    <t>Montáž a demontáž dočasných dopravních vodících zařízení Příplatek za první a každý další den použití dočasných dopravních vodících zařízení k ceně 31-1111</t>
  </si>
  <si>
    <t>1652338265</t>
  </si>
  <si>
    <t>"předpokládaná doba výstavby cca 10 dní"</t>
  </si>
  <si>
    <t>10*45</t>
  </si>
  <si>
    <t>50</t>
  </si>
  <si>
    <t>915211112</t>
  </si>
  <si>
    <t>Vodorovné dopravní značení stříkaným plastem dělící čára šířky 125 mm souvislá bílá retroreflexní</t>
  </si>
  <si>
    <t>-2125508817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</si>
  <si>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</si>
  <si>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"viz příloha PD - Vodorovné dopravní značení"</t>
  </si>
  <si>
    <t>"V 4"</t>
  </si>
  <si>
    <t>"km 0,000 00 - 0,839 68 L" 795</t>
  </si>
  <si>
    <t>"km 0,000 00 - 0,839 68 P" 875</t>
  </si>
  <si>
    <t>51</t>
  </si>
  <si>
    <t>915221122</t>
  </si>
  <si>
    <t>Vodorovné dopravní značení stříkaným plastem vodící čára bílá šířky 250 mm přerušovaná retroreflexní</t>
  </si>
  <si>
    <t>-492240269</t>
  </si>
  <si>
    <t>"viz příloha PD - Trvalé dopravní značení"</t>
  </si>
  <si>
    <t>"V 2b (1,5/1,5)"</t>
  </si>
  <si>
    <t>"KŘIŽOVATKY"</t>
  </si>
  <si>
    <t>"km 0,000 00 P" 25,5</t>
  </si>
  <si>
    <t>"km 0,119 97 L" 10,5</t>
  </si>
  <si>
    <t>"km 0,278 86 L" 28,5</t>
  </si>
  <si>
    <t>52</t>
  </si>
  <si>
    <t>915611111</t>
  </si>
  <si>
    <t>Předznačení pro vodorovné značení stříkané barvou nebo prováděné z nátěrových hmot liniové dělicí čáry, vodicí proužky</t>
  </si>
  <si>
    <t>415056045</t>
  </si>
  <si>
    <t xml:space="preserve">Poznámka k souboru cen:_x000d_
1. Množství měrných jednotek se určuje:_x000d_
a) pro cenu -61 1111 v m délky dělicí čáry nebo vodícího proužku (včetně mezer),_x000d_
b) pro cenu -62 1111 v m2 natírané nebo stříkané plochy._x000d_
</t>
  </si>
  <si>
    <t>"V 2b (1,5/1,5/0,25)"</t>
  </si>
  <si>
    <t>"V 4 (0,125)"</t>
  </si>
  <si>
    <t>53</t>
  </si>
  <si>
    <t>919411111</t>
  </si>
  <si>
    <t>Čelo propustku včetně římsy z betonu prostého bez zvláštních nároků na prostředí, pro propustek z trub DN 300 až 500 mm</t>
  </si>
  <si>
    <t>106029236</t>
  </si>
  <si>
    <t xml:space="preserve">Poznámka k souboru cen:_x000d_
1. Ceny jsou určeny pro čela propustků bez svahových křídel o spádu do 10 %._x000d_
2. Ceny nelze použít pro čela propustků z trub DN přes 800 mm a pro čela se svahovými křídly, které se oceňují cenami části A 01 katalogu 821-1 Mosty._x000d_
3. V cenách 919 41-1111 až -1141 jsou započteny i náklady na zdivo základu a zdivo nadzákladové z betonu prostého, římsu z betonu železového, zřízení bednění a jeho odstranění._x000d_
4. V cenách 919 44-1211 a -1221 jsou započteny i náklady na maltu cementovou pro zdivo z lomového kamene, maltu cementovou pro spárování zdiva, na římsu z betonu železového, zřízení bednění a jeho odstranění._x000d_
5. V cenách nejsou započteny náklady na:_x000d_
a) zemní práce, které se oceňují cenami souborů cen katalogu 800-1 Zemní práce,_x000d_
b) zábradlí, které se oceňuje cenami části A 01 katalogu 821-1 Mosty,_x000d_
c) ocelovou výztuž římsy, která se oceňuje cenami části A 01 katalogu 821-1 Mosty._x000d_
6. Pro výpočet přesunu hmot se celková hmotnost položky sníží o hmotnost betonu, pokud je beton dodáván přímo na místo zabudování nebo do prostoru technologické manipulace._x000d_
</t>
  </si>
  <si>
    <t>"stáv. propustek v trase"</t>
  </si>
  <si>
    <t>"km 0,667 85 L" 1</t>
  </si>
  <si>
    <t>54</t>
  </si>
  <si>
    <t>919441221</t>
  </si>
  <si>
    <t>Čelo propustku včetně římsy ze zdiva z lomového kamene, pro propustek z trub DN 600 až 800 mm</t>
  </si>
  <si>
    <t>1887131944</t>
  </si>
  <si>
    <t>"km 0,388 15" 2</t>
  </si>
  <si>
    <t>55</t>
  </si>
  <si>
    <t>919551114</t>
  </si>
  <si>
    <t>Zřízení propustku z trub plastových polyetylenových rýhovaných se spojkami nebo s hrdlem DN 600 mm</t>
  </si>
  <si>
    <t>-1993956773</t>
  </si>
  <si>
    <t xml:space="preserve">Poznámka k souboru cen:_x000d_
1. V cenách nejsou započteny náklady na:_x000d_
a) zhotovení otevřené stavební jámy, zemní konstrukce přesýpaného objektu ze vhodných zemin hutněných po vrstvách 150 až 200 mm, které se oceňují podle katalogu 800-1 Zemní práce,_x000d_
b) podkladní a vyrovnávací vrstvy, které se oceňují souborem cen 4515··1·· Lože pod potrubí, stoky a drobné objekty nebo souborem cen 4523··1·· Podkladní a zajišťovací konstrukce z betonu, části A01 katalogu 827-1 Vedení trubní, dálková a přípojná – vodovod a kanalizace,_x000d_
c) dodávku trub a spojek, které se oceňují zvlášť ve specifikaci, ztratné lze dohodnout ve směrné výši 1,5 %. Součástí dodávky trub je i jejich úprava podle konkrétních podmínek stavby (seříznutí, zkosení, vytvoření otvorů, apod.)._x000d_
</t>
  </si>
  <si>
    <t>"km 0,388 15" 10</t>
  </si>
  <si>
    <t>56</t>
  </si>
  <si>
    <t>28617288</t>
  </si>
  <si>
    <t>trubka kanalizační PP korugovaná se zesílenou stěnou DN 600x6000mm SN12</t>
  </si>
  <si>
    <t>-1506812138</t>
  </si>
  <si>
    <t>10*0,2 'Přepočtené koeficientem množství</t>
  </si>
  <si>
    <t>57</t>
  </si>
  <si>
    <t>919731122</t>
  </si>
  <si>
    <t>Zarovnání styčné plochy podkladu nebo krytu podél vybourané části komunikace nebo zpevněné plochy živičné tl. přes 50 do 100 mm</t>
  </si>
  <si>
    <t>-756208324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</si>
  <si>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</si>
  <si>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"podél vybourané části vozovky" 66+5,5+5,5</t>
  </si>
  <si>
    <t>58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</si>
  <si>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</si>
  <si>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</si>
  <si>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-1368600868</t>
  </si>
  <si>
    <t xml:space="preserve">Poznámka k souboru cen:_x000d_
1. V cenách jsou započteny i náklady na vyčištění spár, na impregnaci a zalití spár včetně dodání hmot._x000d_
</t>
  </si>
  <si>
    <t>"v místě napojení na stáv. asf. kryt" 66</t>
  </si>
  <si>
    <t>59</t>
  </si>
  <si>
    <t>919735112</t>
  </si>
  <si>
    <t>Řezání stávajícího živičného krytu nebo podkladu hloubky přes 50 do 100 mm</t>
  </si>
  <si>
    <t>-781538694</t>
  </si>
  <si>
    <t xml:space="preserve">Poznámka k souboru cen:_x000d_
1. V cenách jsou započteny i náklady na spotřebu vody._x000d_
</t>
  </si>
  <si>
    <t>"v místě rekonstrukce propustku v km 0,388 15" 5,5+5,5</t>
  </si>
  <si>
    <t>"oprava trhlin a spár" 230</t>
  </si>
  <si>
    <t>60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</si>
  <si>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</si>
  <si>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</si>
  <si>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737205055</t>
  </si>
  <si>
    <t xml:space="preserve">Poznámka k souboru cen:_x000d_
1. Ceny nelze použít pro čištění příkopů zakrytých; toto čištění se oceňuje individuálně._x000d_
2. Pro volbu ceny se objem nánosu na 1 m délky příkopu určí jako podíl celkového množství nánosu všech příkopů objektu a jejich celkové délky._x000d_
3. V cenách nejsou započteny náklady na vodorovnou dopravu odstraněného materiálu, která se oceňuje cenami souboru cen 997 22-15 Vodorovná doprava suti._x000d_
</t>
  </si>
  <si>
    <t>"stáv. příkopy v trase"</t>
  </si>
  <si>
    <t>"předpoklad" 85</t>
  </si>
  <si>
    <t>61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</si>
  <si>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</si>
  <si>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</si>
  <si>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-1650147969</t>
  </si>
  <si>
    <t xml:space="preserve">Poznámka k souboru cen:_x000d_
1. V cenách nejsou započteny náklady na vodorovnou dopravu odstraněného materiálu, která se oceňuje cenami souboru cen 997 22-15 Vodorovná doprava suti._x000d_
2. V cenách čištění propustků strojně tlakovou vodou nejsou započteny náklady na vodu, tyto se oceňují individuálně._x000d_
3. Ceny jsou kalkulovány pro propustky do délky 8 m, pro propustky delší než 8 m se použijí položky 938 90-2411 až -2484 a příplatek 938 90-2499 za každý další 1 metr propustku._x000d_
</t>
  </si>
  <si>
    <t>"km 0,667 85" 9,5</t>
  </si>
  <si>
    <t>62</t>
  </si>
  <si>
    <t>938902422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</si>
  <si>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</si>
  <si>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-1476901507</t>
  </si>
  <si>
    <t>"stáv. propustky v trase"</t>
  </si>
  <si>
    <t>"km 0,278 86 L" 25</t>
  </si>
  <si>
    <t>"km 0,293 01" 8,5</t>
  </si>
  <si>
    <t>63</t>
  </si>
  <si>
    <t>938908411</t>
  </si>
  <si>
    <t>Čištění vozovek splachováním vodou povrchu podkladu nebo krytu živičného, betonového nebo dlážděného</t>
  </si>
  <si>
    <t>1103858848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</si>
  <si>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</si>
  <si>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64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</si>
  <si>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</si>
  <si>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</si>
  <si>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1134164397</t>
  </si>
  <si>
    <t>65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</si>
  <si>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</si>
  <si>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</si>
  <si>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1100270446</t>
  </si>
  <si>
    <t xml:space="preserve">Poznámka k souboru cen:_x000d_
1. V cenách nejsou započteny náklady na vodorovnou dopravu odstraněného materiálu, která se oceňuje cenami souboru cen 997 22-15 Vodorovná doprava suti._x000d_
</t>
  </si>
  <si>
    <t>"km 0,000 00 - 0,839 68 L" (550+100)*0,5</t>
  </si>
  <si>
    <t>66</t>
  </si>
  <si>
    <t>966008111</t>
  </si>
  <si>
    <t>Bourání trubního propustku s odklizením a uložením vybouraného materiálu na skládku na vzdálenost do 3 m nebo s naložením na dopravní prostředek z trub DN do 300 mm</t>
  </si>
  <si>
    <t>-29585238</t>
  </si>
  <si>
    <t xml:space="preserve">Poznámka k souboru cen:_x000d_
1. Ceny lze použít i pro bourání hospodářských přejezdů a propustků z trub obetonovaných._x000d_
2. V cenách jsou započteny i náklady na případné bourání betonového lože nebo prahů pod troubami propustku._x000d_
3. V cenách nejsou započteny náklady na:_x000d_
a) zemní práce nutné při rozebírání propustků, které se oceňují cenami části A 01 katalogu 800-1 Zemní práce,_x000d_
b) bourání čel, které se oceňuje cenami souboru cen 966 .0- Bourání mostních konstrukcí části B 01 katalogu 821-1 Mosty._x000d_
4. Množství měrných jednotek se určuje délkou mezi rubovými stěnami čel (v podélné ose propustku)._x000d_
5. Přemístění vybouraného materiálu na vzdálenost přes 3 m se oceňuje cenami souborů cen 997 22-1 Vodorovné přemístění vybouraných hmot._x000d_
</t>
  </si>
  <si>
    <t>"km 0,388 15" 7,5</t>
  </si>
  <si>
    <t>997</t>
  </si>
  <si>
    <t>Přesun sutě</t>
  </si>
  <si>
    <t>67</t>
  </si>
  <si>
    <t>997221551</t>
  </si>
  <si>
    <t>Vodorovná doprava suti bez naložení, ale se složením a s hrubým urovnáním ze sypkých materiálů, na vzdálenost do 1 km</t>
  </si>
  <si>
    <t>t</t>
  </si>
  <si>
    <t>-1583315626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</si>
  <si>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</si>
  <si>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"štěrk, štět" 10,2</t>
  </si>
  <si>
    <t>"materiál z čištění komunikací" 153,8</t>
  </si>
  <si>
    <t>"materiál z čištění příkopů" 16,5</t>
  </si>
  <si>
    <t>"materiál z krajnic" 81,9</t>
  </si>
  <si>
    <t>68</t>
  </si>
  <si>
    <t>997221559</t>
  </si>
  <si>
    <t>Vodorovná doprava suti bez naložení, ale se složením a s hrubým urovnáním Příplatek k ceně za každý další i započatý 1 km přes 1 km</t>
  </si>
  <si>
    <t>-1797553327</t>
  </si>
  <si>
    <t>"do 4 km (upřesní investor)"</t>
  </si>
  <si>
    <t>"štěrk, štět" 3*10,2</t>
  </si>
  <si>
    <t>"mat. z čištění komunikací" 3*153,8</t>
  </si>
  <si>
    <t>"mat. z krajnic" 3*81,9</t>
  </si>
  <si>
    <t>"mat. z čištění příkopů" 3*16,5</t>
  </si>
  <si>
    <t>69</t>
  </si>
  <si>
    <t>997229999.R</t>
  </si>
  <si>
    <t>Vodorovná doprava vybouraných hmot (beton. suti) na recyklační skládku zhotovitele vč. uložení na skládku</t>
  </si>
  <si>
    <t>-1806597758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</si>
  <si>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</si>
  <si>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"materiál z demolice propustku" 5,7</t>
  </si>
  <si>
    <t>"materiál z demolice čel stáv. propustků" 3,3</t>
  </si>
  <si>
    <t>"(recyklační místo určené zhotovitelem)"</t>
  </si>
  <si>
    <t>70</t>
  </si>
  <si>
    <t>997999999.R</t>
  </si>
  <si>
    <t>Vodorovná doprava frézované živičné drti na recyklační místo dle platné legislativy - PAU-ZAS-T3</t>
  </si>
  <si>
    <t>307823971</t>
  </si>
  <si>
    <t>"živičná drť" 462</t>
  </si>
  <si>
    <t>998</t>
  </si>
  <si>
    <t>Přesun hmot</t>
  </si>
  <si>
    <t>71</t>
  </si>
  <si>
    <t>998225111</t>
  </si>
  <si>
    <t>Přesun hmot pro komunikace s krytem z kameniva, monolitickým betonovým nebo živičným dopravní vzdálenost do 200 m jakékoliv délky objektu</t>
  </si>
  <si>
    <t>-1874983152</t>
  </si>
  <si>
    <t xml:space="preserve">Poznámka k souboru cen:_x000d_
1. Ceny lze použít i pro plochy letišť s krytem monolitickým betonovým nebo živičným._x000d_
</t>
  </si>
  <si>
    <t>102 - SVOJŠÍN - OTROČÍN - EXTRAVILÁN</t>
  </si>
  <si>
    <t>111251201</t>
  </si>
  <si>
    <t>Odstranění křovin a stromů s odstraněním kořenů strojně průměru kmene do 100 mm v rovině nebo ve svahu sklonu terénu přes 1:5, při celkové ploše do 100 m2</t>
  </si>
  <si>
    <t>1948307450</t>
  </si>
  <si>
    <t xml:space="preserve">Poznámka k souboru cen:_x000d_
1. V ceně jsou započteny i náklady na případné nutné odklizení křovin a stromů na hromady na vzdálenost do 50 m, nebo naložení na dopravní prostředek._x000d_
2. Průměr kmenů stromů (křovin) se měří 0,15 m nad přilehlým terénem._x000d_
3.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</si>
  <si>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"stáv. vegetace v trase" 50</t>
  </si>
  <si>
    <t>112101101</t>
  </si>
  <si>
    <t>Odstranění stromů s odřezáním kmene a s odvětvením listnatých, průměru kmene přes 100 do 300 mm</t>
  </si>
  <si>
    <t>-1005918118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</si>
  <si>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</si>
  <si>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"stáv. vegetace v trase" 35</t>
  </si>
  <si>
    <t>112251101</t>
  </si>
  <si>
    <t>Odstranění pařezů strojně s jejich vykopáním, vytrháním nebo odstřelením průměru přes 100 do 300 mm</t>
  </si>
  <si>
    <t>562749551</t>
  </si>
  <si>
    <t xml:space="preserve">Poznámka k souboru cen:_x000d_
1. Ceny lze použít i pro odstranění pařezů ze sesuté zeminy, vývratů a polomů._x000d_
2. V ceně jsou započteny i náklady na případné nutné odklizení pařezů na hromady na vzdálenost do 50 m nebo naložení na dopravní prostředek._x000d_
3. Mají-li se odstraňovat pařezy z pokáceného souvislého lesního porostu, lze počet pařezů stanovit s přihlédnutím k tabulce v příloze č. 2._x000d_
4. Zásyp jam po pařezech se oceňuje cenami souboru cen 174 2.. Zásyp jam po pařezech._x000d_
5. Průměr pařezu se měří v místě řezu kmene na základě dvojího na sebe kolmého měření a následného zprůměrování naměřených hodnot._x000d_
</t>
  </si>
  <si>
    <t>"viz položka kácení" 35</t>
  </si>
  <si>
    <t>113154124</t>
  </si>
  <si>
    <t>Frézování živičného podkladu nebo krytu s naložením na dopravní prostředek plochy do 500 m2 bez překážek v trase pruhu šířky přes 0,5 m do 1 m, tloušťky vrstvy 100 mm</t>
  </si>
  <si>
    <t>-1552580982</t>
  </si>
  <si>
    <t>"pro vyrovnání výškové diference, na délku 5 m"</t>
  </si>
  <si>
    <t>"ZÚ km 0,839 68" 6*5</t>
  </si>
  <si>
    <t>"KÚ km 2,946 53" 5*5</t>
  </si>
  <si>
    <t>11315999.R</t>
  </si>
  <si>
    <t>Frézování živičného podkladu nebo krytu s naložením na dopravní prostředek plochy přes 1 000 do 10 000 m2 bez překážek v trase pruhu šířky do 1 m, tloušťky vrstvy 60 mm</t>
  </si>
  <si>
    <t>-1991880902</t>
  </si>
  <si>
    <t>"OPRAVA NEÚNOSNÝCH MÍST"</t>
  </si>
  <si>
    <t>"předpoklad" 4200</t>
  </si>
  <si>
    <t>-1302826790</t>
  </si>
  <si>
    <t>"hloubení nového sil. příkopu"</t>
  </si>
  <si>
    <t>"km 1,034 20 - 1,137 03 P" 55</t>
  </si>
  <si>
    <t>"km 1,196 65 - 1,236 26 L" 32</t>
  </si>
  <si>
    <t>-864521016</t>
  </si>
  <si>
    <t>"VTOKOVÁ JÍMKA"</t>
  </si>
  <si>
    <t>"km 1,034 20 P" 1</t>
  </si>
  <si>
    <t>139384724</t>
  </si>
  <si>
    <t>"viz položka odstranění" 35</t>
  </si>
  <si>
    <t>162201411</t>
  </si>
  <si>
    <t>Vodorovné přemístění větví, kmenů nebo pařezů s naložením, složením a dopravou do 1000 m kmenů stromů listnatých, průměru přes 100 do 300 mm</t>
  </si>
  <si>
    <t>-1170866130</t>
  </si>
  <si>
    <t>"(na místo určené investorem)"</t>
  </si>
  <si>
    <t>162201421</t>
  </si>
  <si>
    <t>Vodorovné přemístění větví, kmenů nebo pařezů s naložením, složením a dopravou do 1000 m pařezů kmenů, průměru přes 100 do 300 mm</t>
  </si>
  <si>
    <t>1130844180</t>
  </si>
  <si>
    <t>162301501</t>
  </si>
  <si>
    <t>Vodorovné přemístění smýcených křovin do průměru kmene 100 mm na vzdálenost do 5 000 m</t>
  </si>
  <si>
    <t>265469118</t>
  </si>
  <si>
    <t xml:space="preserve">Poznámka k souboru cen:_x000d_
1. Ceny nelze použít pro přemístění křovin do 50 m; toto přemístění je započteno v cenách souborů cen Odstranění křovin a stromů části A 01._x000d_
2. V cenách jsou započteny i náklady na složení křovin z dopravního prostředku do hromad na stanoveném místě._x000d_
</t>
  </si>
  <si>
    <t>"viz položka odstranění" 50</t>
  </si>
  <si>
    <t>1674113567</t>
  </si>
  <si>
    <t>"celkem natěženo zeminy" 87+1</t>
  </si>
  <si>
    <t>1110139029</t>
  </si>
  <si>
    <t>"km 1,034 20 - 1,137 03 P" 98*2</t>
  </si>
  <si>
    <t>"km 1,196 65 - 1,236 26 L" 40*2</t>
  </si>
  <si>
    <t>182251101</t>
  </si>
  <si>
    <t>Svahování trvalých svahů do projektovaných profilů strojně s potřebným přemístěním výkopku při svahování násypů v jakékoliv hornině</t>
  </si>
  <si>
    <t>2110229713</t>
  </si>
  <si>
    <t>"stáv. příkopy v trase" 980</t>
  </si>
  <si>
    <t>565146101</t>
  </si>
  <si>
    <t>Asfaltový beton vrstva podkladní ACP 22 (obalované kamenivo hrubozrnné - OKH) s rozprostřením a zhutněním v pruhu šířky do 1,5 m, po zhutnění tl. 60 mm</t>
  </si>
  <si>
    <t>-1557994786</t>
  </si>
  <si>
    <t xml:space="preserve">Poznámka k souboru cen:_x000d_
1. Cenami 565 1.-610 lze oceňovat např. chodníky, úzké cesty a vjezdy v pruhu šířky do 1,5 m jakékoliv délky a jednotlivé plochy velikosti do 10 m2._x000d_
2. ČSN EN 13108-1 připouští pro ACP 22 pouze tl. 60 až 100 mm._x000d_
</t>
  </si>
  <si>
    <t>569821111</t>
  </si>
  <si>
    <t>Zpevnění krajnic nebo komunikací pro pěší s rozprostřením a zhutněním, po zhutnění štěrkodrtí tl. 80 mm</t>
  </si>
  <si>
    <t>940801942</t>
  </si>
  <si>
    <t>"km 0,839 68 - 2,946 53" (2110*0,5)*2</t>
  </si>
  <si>
    <t>"OPRAVA TRHLIN A SPÁR"</t>
  </si>
  <si>
    <t>"předpoklad" 720</t>
  </si>
  <si>
    <t>573211107</t>
  </si>
  <si>
    <t>Postřik spojovací PS bez posypu kamenivem z asfaltu silničního, v množství 0,30 kg/m2</t>
  </si>
  <si>
    <t>-881671962</t>
  </si>
  <si>
    <t>"KOMUNIKACE"</t>
  </si>
  <si>
    <t>"km 0,839 68 - 2,946 53" 11540</t>
  </si>
  <si>
    <t>"SJEZDY"</t>
  </si>
  <si>
    <t>"km 1,241 70 L" 25</t>
  </si>
  <si>
    <t>"km 1,325 37 L" 15</t>
  </si>
  <si>
    <t>"km 1,335 24 P" 20</t>
  </si>
  <si>
    <t>"km 1,603 05 P" 40</t>
  </si>
  <si>
    <t>"km 1,996 28 L" 10</t>
  </si>
  <si>
    <t>"km 1,997 96 P" 15</t>
  </si>
  <si>
    <t>"km 2,649 96 P" 100</t>
  </si>
  <si>
    <t>"km 2,796 17 P" 110</t>
  </si>
  <si>
    <t>"km 2,929 71 L" 10</t>
  </si>
  <si>
    <t>"km 2,932 96 P" 15</t>
  </si>
  <si>
    <t>"km 0,839 68 - 2,946 53" 11755</t>
  </si>
  <si>
    <t>577155142</t>
  </si>
  <si>
    <t>Asfaltový beton vrstva ložní ACL 16 (ABH) s rozprostřením a zhutněním z modifikovaného asfaltu v pruhu šířky přes 3 m, po zhutnění tl. 60 mm</t>
  </si>
  <si>
    <t>1981162649</t>
  </si>
  <si>
    <t>890211851</t>
  </si>
  <si>
    <t>Bourání šachet a jímek strojně velikosti obestavěného prostoru do 1,5 m3 z prostého betonu</t>
  </si>
  <si>
    <t>785140037</t>
  </si>
  <si>
    <t xml:space="preserve">Poznámka k souboru cen:_x000d_
1. Ceny jsou určeny pro vodovodní a kanalizačné šachty._x000d_
2. Množství měrných jednotek se určuje v m3 obestavěného prostoru šachty nebo jímky._x000d_
3. Šachty velikosti nad 5 m3 obestavěného prostoru se oceňují cenami katalogu 801-3 Budov a haly - bourání konstrukcí._x000d_
</t>
  </si>
  <si>
    <t>"stáv. horská vpust"</t>
  </si>
  <si>
    <t>899201211</t>
  </si>
  <si>
    <t>Demontáž mříží litinových včetně rámů, hmotnosti jednotlivě do 50 kg</t>
  </si>
  <si>
    <t>1754196098</t>
  </si>
  <si>
    <t>899202112</t>
  </si>
  <si>
    <t>Osazení mříží litinových včetně rámů a košů na bahno pro třídu zatížení A15</t>
  </si>
  <si>
    <t>24175193</t>
  </si>
  <si>
    <t xml:space="preserve">Poznámka k souboru cen:_x000d_
1. V cenách nejsou započteny náklady na dodání mříží, rámů a košů na bahno; tyto náklady se oceňují ve specifikaci._x000d_
</t>
  </si>
  <si>
    <t>59999999.R</t>
  </si>
  <si>
    <t>Mříž s rámem pro vtokový objekt</t>
  </si>
  <si>
    <t>-790217240</t>
  </si>
  <si>
    <t>-658507542</t>
  </si>
  <si>
    <t>-1056919430</t>
  </si>
  <si>
    <t>"předpokládaná doba výstavby cca 90 dní"</t>
  </si>
  <si>
    <t>90*26</t>
  </si>
  <si>
    <t>-461584549</t>
  </si>
  <si>
    <t>1940144389</t>
  </si>
  <si>
    <t>"předpokládaná doba výstavby cca 15 dní"</t>
  </si>
  <si>
    <t>15*45</t>
  </si>
  <si>
    <t>"V 4" 2110*2</t>
  </si>
  <si>
    <t>919411131</t>
  </si>
  <si>
    <t>Čelo propustku včetně římsy z betonu prostého se zvýšenými nároky na prostředí, pro propustek z trub DN 300 až 500 mm</t>
  </si>
  <si>
    <t>-1526509498</t>
  </si>
  <si>
    <t>919413121</t>
  </si>
  <si>
    <t>Vtoková jímka propustku z betonu prostého se zvýšenými nároky na prostředí tř. C 25/30, propustku z trub DN do 800 mm</t>
  </si>
  <si>
    <t>-2003138192</t>
  </si>
  <si>
    <t xml:space="preserve">Poznámka k souboru cen:_x000d_
1. V cenách jsou započteny i náklady na:_x000d_
a) dlažbu dna jímky z lomového kamene tl. 250 mm, do lože z cementové malty,_x000d_
b) vyplnění spár a vyspárování dlažby dna jímky cementovou maltou._x000d_
2. V cenách 41-3111, -3211, -3121 a -3221 jsou započteny i náklady na zřízení i odstranění bednění._x000d_
3. V cenách 44-3111 a 44-3211 jsou započteny i náklady na vyspárování zdiva z lomového kamene cementovou maltou._x000d_
4. V cenách nejsou započteny náklady na:_x000d_
a) zemní práce, které se oceňují cenami části A 01 katalogu 800-1 Zemní práce,_x000d_
b) příp. projektem předepsanou podkladní vrstvu ze štěrkopísku, která se oceňuje cenami souboru cen 451 . . - . . Podklad nebo lože pod dlažbu,_x000d_
c) příp. projektem předepsané omítky stěn jímky, které se oceňují cenami části A 01 katalogu 827-1 Vedení trubní dálková a přípojná - vodovody a kanalizace,_x000d_
d) čela propustků, která se oceňují cenami souboru cen 919 4 . -1 . Čelo propustku,_x000d_
e) zábradlí, které se oceňuje cenami části A 01 katalogu 821-1 Mosty,_x000d_
f) mříže, příp. poklopy, které se oceňují cenami části A 01 katalogu 827-1 Vedení trubní dálková a přípojná vodovody a kanalizace._x000d_
5. Pro výpočet přesunu hmot se celková hmotnost položky sníží o hmotnost betonu, pokud je beton dodáván přímo na místo zabudování nebo do prostoru technologické manipulace._x000d_
</t>
  </si>
  <si>
    <t>"v místě napojení na stáv. asf. kryt"</t>
  </si>
  <si>
    <t>"ZÚ km 0,839 68" 6</t>
  </si>
  <si>
    <t>"KÚ km 2,946 53" 5</t>
  </si>
  <si>
    <t>935112112</t>
  </si>
  <si>
    <t>Osazení betonového příkopového žlabu s vyplněním a zatřením spár cementovou maltou s ložem tl. 100 mm z betonu prostého z betonových desek jakékoliv velikosti</t>
  </si>
  <si>
    <t>1172563401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</si>
  <si>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</si>
  <si>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"SILNIČNÍ PŘÍKOP"</t>
  </si>
  <si>
    <t>"km 0,839 68 - 1,137 03 P" 286*1</t>
  </si>
  <si>
    <t>"km 1,196 65 - 1,236 26 L" 40*1</t>
  </si>
  <si>
    <t>59227034</t>
  </si>
  <si>
    <t>deska betonová meliorační 500x500x100mm</t>
  </si>
  <si>
    <t>663507641</t>
  </si>
  <si>
    <t>326*2 'Přepočtené koeficientem množství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</si>
  <si>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</si>
  <si>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</si>
  <si>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-321846112</t>
  </si>
  <si>
    <t>"km 0,839 68 - 1,137 03 P" 286</t>
  </si>
  <si>
    <t>"km 1,196 65 - 1,236 26 L" 40</t>
  </si>
  <si>
    <t>59227723</t>
  </si>
  <si>
    <t>žlab dvouvrstvý vibrolisovaný pro povrchové odvodnění betonový 80x330x590/669mm</t>
  </si>
  <si>
    <t>1880277235</t>
  </si>
  <si>
    <t>326*3,03068 'Přepočtené koeficientem množství</t>
  </si>
  <si>
    <t>261534651</t>
  </si>
  <si>
    <t>"stáv. příkopy v trase" 3788</t>
  </si>
  <si>
    <t>832692374</t>
  </si>
  <si>
    <t>"km 1,034 20" 12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</si>
  <si>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</si>
  <si>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</si>
  <si>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1407682945</t>
  </si>
  <si>
    <t>1435473854</t>
  </si>
  <si>
    <t>"materiál z čištění příkopů" 734,9</t>
  </si>
  <si>
    <t>"materiál z čištění komunikace" 359,9</t>
  </si>
  <si>
    <t>"materiál z krajnic" 265,9</t>
  </si>
  <si>
    <t>250840793</t>
  </si>
  <si>
    <t>"materiál z čištění příkopů" 3*734,9</t>
  </si>
  <si>
    <t>"materiál z čištění komunikace" 3*359,9</t>
  </si>
  <si>
    <t>"materiál z krajnic" 3*265,9</t>
  </si>
  <si>
    <t>-1403407816</t>
  </si>
  <si>
    <t>"materiál z horské vpusti" 1,8</t>
  </si>
  <si>
    <t>-2124427137</t>
  </si>
  <si>
    <t>"živičná drť" 516,7</t>
  </si>
  <si>
    <t>901 -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</si>
  <si>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</si>
  <si>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</si>
  <si>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</si>
  <si>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</si>
  <si>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</si>
  <si>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</si>
  <si>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</si>
  <si>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</si>
  <si>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</si>
  <si>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</si>
  <si>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komplet</t>
  </si>
  <si>
    <t>1024</t>
  </si>
  <si>
    <t>-1026621994</t>
  </si>
  <si>
    <t xml:space="preserve">Poznámka k souboru cen:_x000d_
1. Více informací o volbě, obsahu a způsobu ocenění jednotlivých titulů viz Příloha 01 Průzkumné, geodetické a projektové práce._x000d_
</t>
  </si>
  <si>
    <t>"vytýčení podz. inž. sítí a hranic sil. pozemku" 1</t>
  </si>
  <si>
    <t>012303000</t>
  </si>
  <si>
    <t>Geodetické práce po výstavbě</t>
  </si>
  <si>
    <t>1411761375</t>
  </si>
  <si>
    <t>"zaměření asfaltových ploch" 1</t>
  </si>
  <si>
    <t>013254000</t>
  </si>
  <si>
    <t>Dokumentace skutečného provedení stavby</t>
  </si>
  <si>
    <t>1116935075</t>
  </si>
  <si>
    <t>"po dokončení stavby" 1</t>
  </si>
  <si>
    <t>VRN3</t>
  </si>
  <si>
    <t>Zařízení staveniště</t>
  </si>
  <si>
    <t>034503000</t>
  </si>
  <si>
    <t>Informační tabule na staveništi</t>
  </si>
  <si>
    <t>-1561572561</t>
  </si>
  <si>
    <t xml:space="preserve">Poznámka k souboru cen:_x000d_
1. Více informací o volbě, obsahu a způsobu ocenění jednotlivých titulů viz Příloha 03 Zařízení staveniště._x000d_
</t>
  </si>
  <si>
    <t>"výstražné a informační tabule na staveništi" 8</t>
  </si>
  <si>
    <t>"(předpoklad)"</t>
  </si>
  <si>
    <t>VRN4</t>
  </si>
  <si>
    <t>Inženýrská činnost</t>
  </si>
  <si>
    <t>043154000</t>
  </si>
  <si>
    <t>Zkoušky hutnicí</t>
  </si>
  <si>
    <t>279624334</t>
  </si>
  <si>
    <t xml:space="preserve">Poznámka k souboru cen:_x000d_
1. Více informací o volbě, obsahu a způsobu ocenění jednotlivých titulů viz Příloha 04 Inženýrská činnost._x000d_
</t>
  </si>
  <si>
    <t>"dle TKP staveb pozemních komunikací" 1</t>
  </si>
  <si>
    <t>VRN7</t>
  </si>
  <si>
    <t>Provozní vlivy</t>
  </si>
  <si>
    <t>072103001</t>
  </si>
  <si>
    <t>Projednání DIO a zajištění DIR komunikace II.a III. třídy</t>
  </si>
  <si>
    <t>119766986</t>
  </si>
  <si>
    <t xml:space="preserve">Poznámka k souboru cen:_x000d_
1. Více informací o volbě, obsahu a způsobu ocenění jednotlivých titulů viz Příloha 07 Provozní vlivy._x000d_
</t>
  </si>
  <si>
    <t>"práce za omezeného provozu na silnici III/1992"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</si>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</sst>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2021_20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III/1992 SVOJŠÍN - OTROČÍN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Svojšín, Otročín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2. 11. 2021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SÚS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Jaroslav Rojt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Jan Leinhäupel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'101 - SVOJŠÍN - INTRAVILÁN'!J30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'101 - SVOJŠÍN - INTRAVILÁN'!P88</f>
        <v>0</v>
      </c>
      <c r="AV55" s="121">
        <f>'101 - SVOJŠÍN - INTRAVILÁN'!J33</f>
        <v>0</v>
      </c>
      <c r="AW55" s="121">
        <f>'101 - SVOJŠÍN - INTRAVILÁN'!J34</f>
        <v>0</v>
      </c>
      <c r="AX55" s="121">
        <f>'101 - SVOJŠÍN - INTRAVILÁN'!J35</f>
        <v>0</v>
      </c>
      <c r="AY55" s="121">
        <f>'101 - SVOJŠÍN - INTRAVILÁN'!J36</f>
        <v>0</v>
      </c>
      <c r="AZ55" s="121">
        <f>'101 - SVOJŠÍN - INTRAVILÁN'!F33</f>
        <v>0</v>
      </c>
      <c r="BA55" s="121">
        <f>'101 - SVOJŠÍN - INTRAVILÁN'!F34</f>
        <v>0</v>
      </c>
      <c r="BB55" s="121">
        <f>'101 - SVOJŠÍN - INTRAVILÁN'!F35</f>
        <v>0</v>
      </c>
      <c r="BC55" s="121">
        <f>'101 - SVOJŠÍN - INTRAVILÁN'!F36</f>
        <v>0</v>
      </c>
      <c r="BD55" s="123">
        <f>'101 - SVOJŠÍN - INTRAVILÁN'!F37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83</v>
      </c>
      <c r="CM55" s="124" t="s">
        <v>84</v>
      </c>
    </row>
    <row r="56" s="7" customFormat="1" ht="16.5" customHeight="1">
      <c r="A56" s="112" t="s">
        <v>77</v>
      </c>
      <c r="B56" s="113"/>
      <c r="C56" s="114"/>
      <c r="D56" s="115" t="s">
        <v>85</v>
      </c>
      <c r="E56" s="115"/>
      <c r="F56" s="115"/>
      <c r="G56" s="115"/>
      <c r="H56" s="115"/>
      <c r="I56" s="116"/>
      <c r="J56" s="115" t="s">
        <v>86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'102 - SVOJŠÍN - OTROČÍN -...'!J30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'102 - SVOJŠÍN - OTROČÍN -...'!P86</f>
        <v>0</v>
      </c>
      <c r="AV56" s="121">
        <f>'102 - SVOJŠÍN - OTROČÍN -...'!J33</f>
        <v>0</v>
      </c>
      <c r="AW56" s="121">
        <f>'102 - SVOJŠÍN - OTROČÍN -...'!J34</f>
        <v>0</v>
      </c>
      <c r="AX56" s="121">
        <f>'102 - SVOJŠÍN - OTROČÍN -...'!J35</f>
        <v>0</v>
      </c>
      <c r="AY56" s="121">
        <f>'102 - SVOJŠÍN - OTROČÍN -...'!J36</f>
        <v>0</v>
      </c>
      <c r="AZ56" s="121">
        <f>'102 - SVOJŠÍN - OTROČÍN -...'!F33</f>
        <v>0</v>
      </c>
      <c r="BA56" s="121">
        <f>'102 - SVOJŠÍN - OTROČÍN -...'!F34</f>
        <v>0</v>
      </c>
      <c r="BB56" s="121">
        <f>'102 - SVOJŠÍN - OTROČÍN -...'!F35</f>
        <v>0</v>
      </c>
      <c r="BC56" s="121">
        <f>'102 - SVOJŠÍN - OTROČÍN -...'!F36</f>
        <v>0</v>
      </c>
      <c r="BD56" s="123">
        <f>'102 - SVOJŠÍN - OTROČÍN -...'!F37</f>
        <v>0</v>
      </c>
      <c r="BE56" s="7"/>
      <c r="BT56" s="124" t="s">
        <v>81</v>
      </c>
      <c r="BV56" s="124" t="s">
        <v>75</v>
      </c>
      <c r="BW56" s="124" t="s">
        <v>87</v>
      </c>
      <c r="BX56" s="124" t="s">
        <v>5</v>
      </c>
      <c r="CL56" s="124" t="s">
        <v>83</v>
      </c>
      <c r="CM56" s="124" t="s">
        <v>84</v>
      </c>
    </row>
    <row r="57" s="7" customFormat="1" ht="16.5" customHeight="1">
      <c r="A57" s="112" t="s">
        <v>77</v>
      </c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'901 - VRN'!J30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90</v>
      </c>
      <c r="AR57" s="119"/>
      <c r="AS57" s="125">
        <v>0</v>
      </c>
      <c r="AT57" s="126">
        <f>ROUND(SUM(AV57:AW57),2)</f>
        <v>0</v>
      </c>
      <c r="AU57" s="127">
        <f>'901 - VRN'!P84</f>
        <v>0</v>
      </c>
      <c r="AV57" s="126">
        <f>'901 - VRN'!J33</f>
        <v>0</v>
      </c>
      <c r="AW57" s="126">
        <f>'901 - VRN'!J34</f>
        <v>0</v>
      </c>
      <c r="AX57" s="126">
        <f>'901 - VRN'!J35</f>
        <v>0</v>
      </c>
      <c r="AY57" s="126">
        <f>'901 - VRN'!J36</f>
        <v>0</v>
      </c>
      <c r="AZ57" s="126">
        <f>'901 - VRN'!F33</f>
        <v>0</v>
      </c>
      <c r="BA57" s="126">
        <f>'901 - VRN'!F34</f>
        <v>0</v>
      </c>
      <c r="BB57" s="126">
        <f>'901 - VRN'!F35</f>
        <v>0</v>
      </c>
      <c r="BC57" s="126">
        <f>'901 - VRN'!F36</f>
        <v>0</v>
      </c>
      <c r="BD57" s="128">
        <f>'901 - VRN'!F37</f>
        <v>0</v>
      </c>
      <c r="BE57" s="7"/>
      <c r="BT57" s="124" t="s">
        <v>81</v>
      </c>
      <c r="BV57" s="124" t="s">
        <v>75</v>
      </c>
      <c r="BW57" s="124" t="s">
        <v>91</v>
      </c>
      <c r="BX57" s="124" t="s">
        <v>5</v>
      </c>
      <c r="CL57" s="124" t="s">
        <v>19</v>
      </c>
      <c r="CM57" s="124" t="s">
        <v>84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B4w8tibXS2DXE/P7dXUS0atcI+9Ut6qRP4dfyI+nDnmVJSyi3tL2yJbWin/3xIcO0Xw+hBU4bJI+G0kFfXAHeA==" hashValue="slSO2rTTmfkFYaFrYDUY+E9h8cB7U9DakbnXqxi+/7SizCtXqIfn1PLbawQ3ofgejfBXN9emN4Mwh6UcPOdan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SVOJŠÍN - INTRAVILÁN'!C2" display="/"/>
    <hyperlink ref="A56" location="'102 - SVOJŠÍN - OTROČÍN -...'!C2" display="/"/>
    <hyperlink ref="A57" location="'90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III/1992 SVOJŠÍN - OTROČÍN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95</v>
      </c>
      <c r="G12" s="39"/>
      <c r="H12" s="39"/>
      <c r="I12" s="133" t="s">
        <v>23</v>
      </c>
      <c r="J12" s="138" t="str">
        <f>'Rekapitulace stavby'!AN8</f>
        <v>2. 11. 2021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ROUND((SUM(BE88:BE434)),  2)</f>
        <v>0</v>
      </c>
      <c r="G33" s="39"/>
      <c r="H33" s="39"/>
      <c r="I33" s="149">
        <v>0.20999999999999999</v>
      </c>
      <c r="J33" s="148">
        <f>ROUND(((SUM(BE88:BE434))*I33),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ROUND((SUM(BF88:BF434)),  2)</f>
        <v>0</v>
      </c>
      <c r="G34" s="39"/>
      <c r="H34" s="39"/>
      <c r="I34" s="149">
        <v>0.14999999999999999</v>
      </c>
      <c r="J34" s="148">
        <f>ROUND(((SUM(BF88:BF434))*I34),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ROUND((SUM(BG88:BG434)),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ROUND((SUM(BH88:BH434)),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ROUND((SUM(BI88:BI434)),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III/1992 SVOJŠÍN - OTROČÍN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101 - SVOJŠÍN - INTRAVILÁN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Svojšín</v>
      </c>
      <c r="G52" s="41"/>
      <c r="H52" s="41"/>
      <c r="I52" s="33" t="s">
        <v>23</v>
      </c>
      <c r="J52" s="73" t="str">
        <f>IF(J12="","",J12)</f>
        <v>2. 11. 2021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102</v>
      </c>
      <c r="E62" s="175"/>
      <c r="F62" s="175"/>
      <c r="G62" s="175"/>
      <c r="H62" s="175"/>
      <c r="I62" s="175"/>
      <c r="J62" s="176">
        <f>J173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103</v>
      </c>
      <c r="E63" s="175"/>
      <c r="F63" s="175"/>
      <c r="G63" s="175"/>
      <c r="H63" s="175"/>
      <c r="I63" s="175"/>
      <c r="J63" s="176">
        <f>J194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104</v>
      </c>
      <c r="E64" s="175"/>
      <c r="F64" s="175"/>
      <c r="G64" s="175"/>
      <c r="H64" s="175"/>
      <c r="I64" s="175"/>
      <c r="J64" s="176">
        <f>J205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105</v>
      </c>
      <c r="E65" s="175"/>
      <c r="F65" s="175"/>
      <c r="G65" s="175"/>
      <c r="H65" s="175"/>
      <c r="I65" s="175"/>
      <c r="J65" s="176">
        <f>J260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106</v>
      </c>
      <c r="E66" s="175"/>
      <c r="F66" s="175"/>
      <c r="G66" s="175"/>
      <c r="H66" s="175"/>
      <c r="I66" s="175"/>
      <c r="J66" s="176">
        <f>J281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107</v>
      </c>
      <c r="E67" s="175"/>
      <c r="F67" s="175"/>
      <c r="G67" s="175"/>
      <c r="H67" s="175"/>
      <c r="I67" s="175"/>
      <c r="J67" s="176">
        <f>J406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108</v>
      </c>
      <c r="E68" s="175"/>
      <c r="F68" s="175"/>
      <c r="G68" s="175"/>
      <c r="H68" s="175"/>
      <c r="I68" s="175"/>
      <c r="J68" s="176">
        <f>J432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III/1992 SVOJŠÍN - OTROČÍN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101 - SVOJŠÍN - INTRAVILÁN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Svojšín</v>
      </c>
      <c r="G82" s="41"/>
      <c r="H82" s="41"/>
      <c r="I82" s="33" t="s">
        <v>23</v>
      </c>
      <c r="J82" s="73" t="str">
        <f>IF(J12="","",J12)</f>
        <v>2. 11. 2021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SÚS Plzeňského kraje, p.o.</v>
      </c>
      <c r="G84" s="41"/>
      <c r="H84" s="41"/>
      <c r="I84" s="33" t="s">
        <v>31</v>
      </c>
      <c r="J84" s="37" t="str">
        <f>E21</f>
        <v>Ing. Jaroslav Rojt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33" t="s">
        <v>35</v>
      </c>
      <c r="J85" s="37" t="str">
        <f>E24</f>
        <v>Jan Leinhäupel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110</v>
      </c>
      <c r="D87" s="181" t="s">
        <v>58</v>
      </c>
      <c r="E87" s="181" t="s">
        <v>54</v>
      </c>
      <c r="F87" s="181" t="s">
        <v>55</v>
      </c>
      <c r="G87" s="181" t="s">
        <v>111</v>
      </c>
      <c r="H87" s="181" t="s">
        <v>112</v>
      </c>
      <c r="I87" s="181" t="s">
        <v>113</v>
      </c>
      <c r="J87" s="181" t="s">
        <v>98</v>
      </c>
      <c r="K87" s="182" t="s">
        <v>114</v>
      </c>
      <c r="L87" s="183"/>
      <c r="M87" s="93" t="s">
        <v>19</v>
      </c>
      <c r="N87" s="94" t="s">
        <v>43</v>
      </c>
      <c r="O87" s="94" t="s">
        <v>115</v>
      </c>
      <c r="P87" s="94" t="s">
        <v>116</v>
      </c>
      <c r="Q87" s="94" t="s">
        <v>117</v>
      </c>
      <c r="R87" s="94" t="s">
        <v>118</v>
      </c>
      <c r="S87" s="94" t="s">
        <v>119</v>
      </c>
      <c r="T87" s="95" t="s">
        <v>120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121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167.09715499999999</v>
      </c>
      <c r="S88" s="97"/>
      <c r="T88" s="187">
        <f>T89</f>
        <v>735.1110000000001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72</v>
      </c>
      <c r="AU88" s="18" t="s">
        <v>99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72</v>
      </c>
      <c r="E89" s="192" t="s">
        <v>122</v>
      </c>
      <c r="F89" s="192" t="s">
        <v>123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P90+P173+P194+P205+P260+P281+P406+P432</f>
        <v>0</v>
      </c>
      <c r="Q89" s="197"/>
      <c r="R89" s="198">
        <f>R90+R173+R194+R205+R260+R281+R406+R432</f>
        <v>167.09715499999999</v>
      </c>
      <c r="S89" s="197"/>
      <c r="T89" s="199">
        <f>T90+T173+T194+T205+T260+T281+T406+T432</f>
        <v>735.1110000000001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81</v>
      </c>
      <c r="AT89" s="201" t="s">
        <v>72</v>
      </c>
      <c r="AU89" s="201" t="s">
        <v>73</v>
      </c>
      <c r="AY89" s="200" t="s">
        <v>124</v>
      </c>
      <c r="BK89" s="202">
        <f>BK90+BK173+BK194+BK205+BK260+BK281+BK406+BK432</f>
        <v>0</v>
      </c>
    </row>
    <row r="90" s="12" customFormat="1" ht="22.8" customHeight="1">
      <c r="A90" s="12"/>
      <c r="B90" s="189"/>
      <c r="C90" s="190"/>
      <c r="D90" s="191" t="s">
        <v>72</v>
      </c>
      <c r="E90" s="203" t="s">
        <v>81</v>
      </c>
      <c r="F90" s="203" t="s">
        <v>125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SUM(P91:P172)</f>
        <v>0</v>
      </c>
      <c r="Q90" s="197"/>
      <c r="R90" s="198">
        <f>SUM(R91:R172)</f>
        <v>0.30845</v>
      </c>
      <c r="S90" s="197"/>
      <c r="T90" s="199">
        <f>SUM(T91:T172)</f>
        <v>472.18500000000006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81</v>
      </c>
      <c r="AT90" s="201" t="s">
        <v>72</v>
      </c>
      <c r="AU90" s="201" t="s">
        <v>81</v>
      </c>
      <c r="AY90" s="200" t="s">
        <v>124</v>
      </c>
      <c r="BK90" s="202">
        <f>SUM(BK91:BK172)</f>
        <v>0</v>
      </c>
    </row>
    <row r="91" s="2" customFormat="1" ht="14.4" customHeight="1">
      <c r="A91" s="39"/>
      <c r="B91" s="40"/>
      <c r="C91" s="205" t="s">
        <v>81</v>
      </c>
      <c r="D91" s="205" t="s">
        <v>126</v>
      </c>
      <c r="E91" s="206" t="s">
        <v>127</v>
      </c>
      <c r="F91" s="207" t="s">
        <v>128</v>
      </c>
      <c r="G91" s="208" t="s">
        <v>129</v>
      </c>
      <c r="H91" s="209">
        <v>12</v>
      </c>
      <c r="I91" s="210"/>
      <c r="J91" s="211">
        <f>ROUND(I91*H91,2)</f>
        <v>0</v>
      </c>
      <c r="K91" s="207" t="s">
        <v>130</v>
      </c>
      <c r="L91" s="45"/>
      <c r="M91" s="212" t="s">
        <v>19</v>
      </c>
      <c r="N91" s="213" t="s">
        <v>44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131</v>
      </c>
      <c r="AT91" s="216" t="s">
        <v>126</v>
      </c>
      <c r="AU91" s="216" t="s">
        <v>84</v>
      </c>
      <c r="AY91" s="18" t="s">
        <v>124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81</v>
      </c>
      <c r="BK91" s="217">
        <f>ROUND(I91*H91,2)</f>
        <v>0</v>
      </c>
      <c r="BL91" s="18" t="s">
        <v>131</v>
      </c>
      <c r="BM91" s="216" t="s">
        <v>132</v>
      </c>
    </row>
    <row r="92" s="2" customFormat="1">
      <c r="A92" s="39"/>
      <c r="B92" s="40"/>
      <c r="C92" s="41"/>
      <c r="D92" s="218" t="s">
        <v>133</v>
      </c>
      <c r="E92" s="41"/>
      <c r="F92" s="219" t="s">
        <v>134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84</v>
      </c>
    </row>
    <row r="93" s="13" customFormat="1">
      <c r="A93" s="13"/>
      <c r="B93" s="223"/>
      <c r="C93" s="224"/>
      <c r="D93" s="218" t="s">
        <v>135</v>
      </c>
      <c r="E93" s="225" t="s">
        <v>19</v>
      </c>
      <c r="F93" s="226" t="s">
        <v>136</v>
      </c>
      <c r="G93" s="224"/>
      <c r="H93" s="227">
        <v>12</v>
      </c>
      <c r="I93" s="228"/>
      <c r="J93" s="224"/>
      <c r="K93" s="224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135</v>
      </c>
      <c r="AU93" s="233" t="s">
        <v>84</v>
      </c>
      <c r="AV93" s="13" t="s">
        <v>84</v>
      </c>
      <c r="AW93" s="13" t="s">
        <v>34</v>
      </c>
      <c r="AX93" s="13" t="s">
        <v>81</v>
      </c>
      <c r="AY93" s="233" t="s">
        <v>124</v>
      </c>
    </row>
    <row r="94" s="2" customFormat="1" ht="37.8" customHeight="1">
      <c r="A94" s="39"/>
      <c r="B94" s="40"/>
      <c r="C94" s="205" t="s">
        <v>84</v>
      </c>
      <c r="D94" s="205" t="s">
        <v>126</v>
      </c>
      <c r="E94" s="206" t="s">
        <v>137</v>
      </c>
      <c r="F94" s="207" t="s">
        <v>138</v>
      </c>
      <c r="G94" s="208" t="s">
        <v>139</v>
      </c>
      <c r="H94" s="209">
        <v>16.5</v>
      </c>
      <c r="I94" s="210"/>
      <c r="J94" s="211">
        <f>ROUND(I94*H94,2)</f>
        <v>0</v>
      </c>
      <c r="K94" s="207" t="s">
        <v>130</v>
      </c>
      <c r="L94" s="45"/>
      <c r="M94" s="212" t="s">
        <v>19</v>
      </c>
      <c r="N94" s="213" t="s">
        <v>44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0.62</v>
      </c>
      <c r="T94" s="215">
        <f>S94*H94</f>
        <v>10.23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131</v>
      </c>
      <c r="AT94" s="216" t="s">
        <v>126</v>
      </c>
      <c r="AU94" s="216" t="s">
        <v>84</v>
      </c>
      <c r="AY94" s="18" t="s">
        <v>124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81</v>
      </c>
      <c r="BK94" s="217">
        <f>ROUND(I94*H94,2)</f>
        <v>0</v>
      </c>
      <c r="BL94" s="18" t="s">
        <v>131</v>
      </c>
      <c r="BM94" s="216" t="s">
        <v>140</v>
      </c>
    </row>
    <row r="95" s="2" customFormat="1">
      <c r="A95" s="39"/>
      <c r="B95" s="40"/>
      <c r="C95" s="41"/>
      <c r="D95" s="218" t="s">
        <v>133</v>
      </c>
      <c r="E95" s="41"/>
      <c r="F95" s="219" t="s">
        <v>141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133</v>
      </c>
      <c r="AU95" s="18" t="s">
        <v>84</v>
      </c>
    </row>
    <row r="96" s="14" customFormat="1">
      <c r="A96" s="14"/>
      <c r="B96" s="234"/>
      <c r="C96" s="235"/>
      <c r="D96" s="218" t="s">
        <v>135</v>
      </c>
      <c r="E96" s="236" t="s">
        <v>19</v>
      </c>
      <c r="F96" s="237" t="s">
        <v>142</v>
      </c>
      <c r="G96" s="235"/>
      <c r="H96" s="236" t="s">
        <v>19</v>
      </c>
      <c r="I96" s="238"/>
      <c r="J96" s="235"/>
      <c r="K96" s="235"/>
      <c r="L96" s="239"/>
      <c r="M96" s="240"/>
      <c r="N96" s="241"/>
      <c r="O96" s="241"/>
      <c r="P96" s="241"/>
      <c r="Q96" s="241"/>
      <c r="R96" s="241"/>
      <c r="S96" s="241"/>
      <c r="T96" s="24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3" t="s">
        <v>135</v>
      </c>
      <c r="AU96" s="243" t="s">
        <v>84</v>
      </c>
      <c r="AV96" s="14" t="s">
        <v>81</v>
      </c>
      <c r="AW96" s="14" t="s">
        <v>34</v>
      </c>
      <c r="AX96" s="14" t="s">
        <v>73</v>
      </c>
      <c r="AY96" s="243" t="s">
        <v>124</v>
      </c>
    </row>
    <row r="97" s="13" customFormat="1">
      <c r="A97" s="13"/>
      <c r="B97" s="223"/>
      <c r="C97" s="224"/>
      <c r="D97" s="218" t="s">
        <v>135</v>
      </c>
      <c r="E97" s="225" t="s">
        <v>19</v>
      </c>
      <c r="F97" s="226" t="s">
        <v>143</v>
      </c>
      <c r="G97" s="224"/>
      <c r="H97" s="227">
        <v>16.5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135</v>
      </c>
      <c r="AU97" s="233" t="s">
        <v>84</v>
      </c>
      <c r="AV97" s="13" t="s">
        <v>84</v>
      </c>
      <c r="AW97" s="13" t="s">
        <v>34</v>
      </c>
      <c r="AX97" s="13" t="s">
        <v>81</v>
      </c>
      <c r="AY97" s="233" t="s">
        <v>124</v>
      </c>
    </row>
    <row r="98" s="2" customFormat="1" ht="24.15" customHeight="1">
      <c r="A98" s="39"/>
      <c r="B98" s="40"/>
      <c r="C98" s="205" t="s">
        <v>144</v>
      </c>
      <c r="D98" s="205" t="s">
        <v>126</v>
      </c>
      <c r="E98" s="206" t="s">
        <v>145</v>
      </c>
      <c r="F98" s="207" t="s">
        <v>146</v>
      </c>
      <c r="G98" s="208" t="s">
        <v>139</v>
      </c>
      <c r="H98" s="209">
        <v>480</v>
      </c>
      <c r="I98" s="210"/>
      <c r="J98" s="211">
        <f>ROUND(I98*H98,2)</f>
        <v>0</v>
      </c>
      <c r="K98" s="207" t="s">
        <v>130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3.0000000000000001E-05</v>
      </c>
      <c r="R98" s="214">
        <f>Q98*H98</f>
        <v>0.0144</v>
      </c>
      <c r="S98" s="214">
        <v>0.069000000000000006</v>
      </c>
      <c r="T98" s="215">
        <f>S98*H98</f>
        <v>33.120000000000005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131</v>
      </c>
      <c r="AT98" s="216" t="s">
        <v>126</v>
      </c>
      <c r="AU98" s="216" t="s">
        <v>84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131</v>
      </c>
      <c r="BM98" s="216" t="s">
        <v>147</v>
      </c>
    </row>
    <row r="99" s="2" customFormat="1">
      <c r="A99" s="39"/>
      <c r="B99" s="40"/>
      <c r="C99" s="41"/>
      <c r="D99" s="218" t="s">
        <v>133</v>
      </c>
      <c r="E99" s="41"/>
      <c r="F99" s="219" t="s">
        <v>148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133</v>
      </c>
      <c r="AU99" s="18" t="s">
        <v>84</v>
      </c>
    </row>
    <row r="100" s="14" customFormat="1">
      <c r="A100" s="14"/>
      <c r="B100" s="234"/>
      <c r="C100" s="235"/>
      <c r="D100" s="218" t="s">
        <v>135</v>
      </c>
      <c r="E100" s="236" t="s">
        <v>19</v>
      </c>
      <c r="F100" s="237" t="s">
        <v>149</v>
      </c>
      <c r="G100" s="235"/>
      <c r="H100" s="236" t="s">
        <v>19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135</v>
      </c>
      <c r="AU100" s="243" t="s">
        <v>84</v>
      </c>
      <c r="AV100" s="14" t="s">
        <v>81</v>
      </c>
      <c r="AW100" s="14" t="s">
        <v>34</v>
      </c>
      <c r="AX100" s="14" t="s">
        <v>73</v>
      </c>
      <c r="AY100" s="243" t="s">
        <v>124</v>
      </c>
    </row>
    <row r="101" s="13" customFormat="1">
      <c r="A101" s="13"/>
      <c r="B101" s="223"/>
      <c r="C101" s="224"/>
      <c r="D101" s="218" t="s">
        <v>135</v>
      </c>
      <c r="E101" s="225" t="s">
        <v>19</v>
      </c>
      <c r="F101" s="226" t="s">
        <v>150</v>
      </c>
      <c r="G101" s="224"/>
      <c r="H101" s="227">
        <v>480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84</v>
      </c>
      <c r="AV101" s="13" t="s">
        <v>84</v>
      </c>
      <c r="AW101" s="13" t="s">
        <v>34</v>
      </c>
      <c r="AX101" s="13" t="s">
        <v>81</v>
      </c>
      <c r="AY101" s="233" t="s">
        <v>124</v>
      </c>
    </row>
    <row r="102" s="2" customFormat="1" ht="24.15" customHeight="1">
      <c r="A102" s="39"/>
      <c r="B102" s="40"/>
      <c r="C102" s="205" t="s">
        <v>131</v>
      </c>
      <c r="D102" s="205" t="s">
        <v>126</v>
      </c>
      <c r="E102" s="206" t="s">
        <v>151</v>
      </c>
      <c r="F102" s="207" t="s">
        <v>152</v>
      </c>
      <c r="G102" s="208" t="s">
        <v>139</v>
      </c>
      <c r="H102" s="209">
        <v>255</v>
      </c>
      <c r="I102" s="210"/>
      <c r="J102" s="211">
        <f>ROUND(I102*H102,2)</f>
        <v>0</v>
      </c>
      <c r="K102" s="207" t="s">
        <v>130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5.0000000000000002E-05</v>
      </c>
      <c r="R102" s="214">
        <f>Q102*H102</f>
        <v>0.012750000000000001</v>
      </c>
      <c r="S102" s="214">
        <v>0.11500000000000001</v>
      </c>
      <c r="T102" s="215">
        <f>S102*H102</f>
        <v>29.325000000000003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131</v>
      </c>
      <c r="AT102" s="216" t="s">
        <v>126</v>
      </c>
      <c r="AU102" s="216" t="s">
        <v>84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131</v>
      </c>
      <c r="BM102" s="216" t="s">
        <v>153</v>
      </c>
    </row>
    <row r="103" s="2" customFormat="1">
      <c r="A103" s="39"/>
      <c r="B103" s="40"/>
      <c r="C103" s="41"/>
      <c r="D103" s="218" t="s">
        <v>133</v>
      </c>
      <c r="E103" s="41"/>
      <c r="F103" s="219" t="s">
        <v>148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84</v>
      </c>
    </row>
    <row r="104" s="14" customFormat="1">
      <c r="A104" s="14"/>
      <c r="B104" s="234"/>
      <c r="C104" s="235"/>
      <c r="D104" s="218" t="s">
        <v>135</v>
      </c>
      <c r="E104" s="236" t="s">
        <v>19</v>
      </c>
      <c r="F104" s="237" t="s">
        <v>154</v>
      </c>
      <c r="G104" s="235"/>
      <c r="H104" s="236" t="s">
        <v>19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3" t="s">
        <v>135</v>
      </c>
      <c r="AU104" s="243" t="s">
        <v>84</v>
      </c>
      <c r="AV104" s="14" t="s">
        <v>81</v>
      </c>
      <c r="AW104" s="14" t="s">
        <v>34</v>
      </c>
      <c r="AX104" s="14" t="s">
        <v>73</v>
      </c>
      <c r="AY104" s="243" t="s">
        <v>124</v>
      </c>
    </row>
    <row r="105" s="13" customFormat="1">
      <c r="A105" s="13"/>
      <c r="B105" s="223"/>
      <c r="C105" s="224"/>
      <c r="D105" s="218" t="s">
        <v>135</v>
      </c>
      <c r="E105" s="225" t="s">
        <v>19</v>
      </c>
      <c r="F105" s="226" t="s">
        <v>155</v>
      </c>
      <c r="G105" s="224"/>
      <c r="H105" s="227">
        <v>45</v>
      </c>
      <c r="I105" s="228"/>
      <c r="J105" s="224"/>
      <c r="K105" s="224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135</v>
      </c>
      <c r="AU105" s="233" t="s">
        <v>84</v>
      </c>
      <c r="AV105" s="13" t="s">
        <v>84</v>
      </c>
      <c r="AW105" s="13" t="s">
        <v>34</v>
      </c>
      <c r="AX105" s="13" t="s">
        <v>73</v>
      </c>
      <c r="AY105" s="233" t="s">
        <v>124</v>
      </c>
    </row>
    <row r="106" s="13" customFormat="1">
      <c r="A106" s="13"/>
      <c r="B106" s="223"/>
      <c r="C106" s="224"/>
      <c r="D106" s="218" t="s">
        <v>135</v>
      </c>
      <c r="E106" s="225" t="s">
        <v>19</v>
      </c>
      <c r="F106" s="226" t="s">
        <v>156</v>
      </c>
      <c r="G106" s="224"/>
      <c r="H106" s="227">
        <v>210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135</v>
      </c>
      <c r="AU106" s="233" t="s">
        <v>84</v>
      </c>
      <c r="AV106" s="13" t="s">
        <v>84</v>
      </c>
      <c r="AW106" s="13" t="s">
        <v>34</v>
      </c>
      <c r="AX106" s="13" t="s">
        <v>73</v>
      </c>
      <c r="AY106" s="233" t="s">
        <v>124</v>
      </c>
    </row>
    <row r="107" s="15" customFormat="1">
      <c r="A107" s="15"/>
      <c r="B107" s="244"/>
      <c r="C107" s="245"/>
      <c r="D107" s="218" t="s">
        <v>135</v>
      </c>
      <c r="E107" s="246" t="s">
        <v>19</v>
      </c>
      <c r="F107" s="247" t="s">
        <v>157</v>
      </c>
      <c r="G107" s="245"/>
      <c r="H107" s="248">
        <v>255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4" t="s">
        <v>135</v>
      </c>
      <c r="AU107" s="254" t="s">
        <v>84</v>
      </c>
      <c r="AV107" s="15" t="s">
        <v>131</v>
      </c>
      <c r="AW107" s="15" t="s">
        <v>34</v>
      </c>
      <c r="AX107" s="15" t="s">
        <v>81</v>
      </c>
      <c r="AY107" s="254" t="s">
        <v>124</v>
      </c>
    </row>
    <row r="108" s="2" customFormat="1" ht="24.15" customHeight="1">
      <c r="A108" s="39"/>
      <c r="B108" s="40"/>
      <c r="C108" s="205" t="s">
        <v>158</v>
      </c>
      <c r="D108" s="205" t="s">
        <v>126</v>
      </c>
      <c r="E108" s="206" t="s">
        <v>159</v>
      </c>
      <c r="F108" s="207" t="s">
        <v>160</v>
      </c>
      <c r="G108" s="208" t="s">
        <v>139</v>
      </c>
      <c r="H108" s="209">
        <v>840</v>
      </c>
      <c r="I108" s="210"/>
      <c r="J108" s="211">
        <f>ROUND(I108*H108,2)</f>
        <v>0</v>
      </c>
      <c r="K108" s="207" t="s">
        <v>130</v>
      </c>
      <c r="L108" s="45"/>
      <c r="M108" s="212" t="s">
        <v>19</v>
      </c>
      <c r="N108" s="213" t="s">
        <v>44</v>
      </c>
      <c r="O108" s="85"/>
      <c r="P108" s="214">
        <f>O108*H108</f>
        <v>0</v>
      </c>
      <c r="Q108" s="214">
        <v>6.9999999999999994E-05</v>
      </c>
      <c r="R108" s="214">
        <f>Q108*H108</f>
        <v>0.058799999999999998</v>
      </c>
      <c r="S108" s="214">
        <v>0.11500000000000001</v>
      </c>
      <c r="T108" s="215">
        <f>S108*H108</f>
        <v>96.600000000000009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131</v>
      </c>
      <c r="AT108" s="216" t="s">
        <v>126</v>
      </c>
      <c r="AU108" s="216" t="s">
        <v>84</v>
      </c>
      <c r="AY108" s="18" t="s">
        <v>124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81</v>
      </c>
      <c r="BK108" s="217">
        <f>ROUND(I108*H108,2)</f>
        <v>0</v>
      </c>
      <c r="BL108" s="18" t="s">
        <v>131</v>
      </c>
      <c r="BM108" s="216" t="s">
        <v>161</v>
      </c>
    </row>
    <row r="109" s="2" customFormat="1">
      <c r="A109" s="39"/>
      <c r="B109" s="40"/>
      <c r="C109" s="41"/>
      <c r="D109" s="218" t="s">
        <v>133</v>
      </c>
      <c r="E109" s="41"/>
      <c r="F109" s="219" t="s">
        <v>148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133</v>
      </c>
      <c r="AU109" s="18" t="s">
        <v>84</v>
      </c>
    </row>
    <row r="110" s="13" customFormat="1">
      <c r="A110" s="13"/>
      <c r="B110" s="223"/>
      <c r="C110" s="224"/>
      <c r="D110" s="218" t="s">
        <v>135</v>
      </c>
      <c r="E110" s="225" t="s">
        <v>19</v>
      </c>
      <c r="F110" s="226" t="s">
        <v>162</v>
      </c>
      <c r="G110" s="224"/>
      <c r="H110" s="227">
        <v>840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135</v>
      </c>
      <c r="AU110" s="233" t="s">
        <v>84</v>
      </c>
      <c r="AV110" s="13" t="s">
        <v>84</v>
      </c>
      <c r="AW110" s="13" t="s">
        <v>34</v>
      </c>
      <c r="AX110" s="13" t="s">
        <v>81</v>
      </c>
      <c r="AY110" s="233" t="s">
        <v>124</v>
      </c>
    </row>
    <row r="111" s="14" customFormat="1">
      <c r="A111" s="14"/>
      <c r="B111" s="234"/>
      <c r="C111" s="235"/>
      <c r="D111" s="218" t="s">
        <v>135</v>
      </c>
      <c r="E111" s="236" t="s">
        <v>19</v>
      </c>
      <c r="F111" s="237" t="s">
        <v>163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135</v>
      </c>
      <c r="AU111" s="243" t="s">
        <v>84</v>
      </c>
      <c r="AV111" s="14" t="s">
        <v>81</v>
      </c>
      <c r="AW111" s="14" t="s">
        <v>34</v>
      </c>
      <c r="AX111" s="14" t="s">
        <v>73</v>
      </c>
      <c r="AY111" s="243" t="s">
        <v>124</v>
      </c>
    </row>
    <row r="112" s="2" customFormat="1" ht="24.15" customHeight="1">
      <c r="A112" s="39"/>
      <c r="B112" s="40"/>
      <c r="C112" s="205" t="s">
        <v>164</v>
      </c>
      <c r="D112" s="205" t="s">
        <v>126</v>
      </c>
      <c r="E112" s="206" t="s">
        <v>165</v>
      </c>
      <c r="F112" s="207" t="s">
        <v>166</v>
      </c>
      <c r="G112" s="208" t="s">
        <v>139</v>
      </c>
      <c r="H112" s="209">
        <v>4390</v>
      </c>
      <c r="I112" s="210"/>
      <c r="J112" s="211">
        <f>ROUND(I112*H112,2)</f>
        <v>0</v>
      </c>
      <c r="K112" s="207" t="s">
        <v>130</v>
      </c>
      <c r="L112" s="45"/>
      <c r="M112" s="212" t="s">
        <v>19</v>
      </c>
      <c r="N112" s="213" t="s">
        <v>44</v>
      </c>
      <c r="O112" s="85"/>
      <c r="P112" s="214">
        <f>O112*H112</f>
        <v>0</v>
      </c>
      <c r="Q112" s="214">
        <v>5.0000000000000002E-05</v>
      </c>
      <c r="R112" s="214">
        <f>Q112*H112</f>
        <v>0.2195</v>
      </c>
      <c r="S112" s="214">
        <v>0.069000000000000006</v>
      </c>
      <c r="T112" s="215">
        <f>S112*H112</f>
        <v>302.91000000000003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131</v>
      </c>
      <c r="AT112" s="216" t="s">
        <v>126</v>
      </c>
      <c r="AU112" s="216" t="s">
        <v>84</v>
      </c>
      <c r="AY112" s="18" t="s">
        <v>124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81</v>
      </c>
      <c r="BK112" s="217">
        <f>ROUND(I112*H112,2)</f>
        <v>0</v>
      </c>
      <c r="BL112" s="18" t="s">
        <v>131</v>
      </c>
      <c r="BM112" s="216" t="s">
        <v>167</v>
      </c>
    </row>
    <row r="113" s="2" customFormat="1">
      <c r="A113" s="39"/>
      <c r="B113" s="40"/>
      <c r="C113" s="41"/>
      <c r="D113" s="218" t="s">
        <v>133</v>
      </c>
      <c r="E113" s="41"/>
      <c r="F113" s="219" t="s">
        <v>148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133</v>
      </c>
      <c r="AU113" s="18" t="s">
        <v>84</v>
      </c>
    </row>
    <row r="114" s="14" customFormat="1">
      <c r="A114" s="14"/>
      <c r="B114" s="234"/>
      <c r="C114" s="235"/>
      <c r="D114" s="218" t="s">
        <v>135</v>
      </c>
      <c r="E114" s="236" t="s">
        <v>19</v>
      </c>
      <c r="F114" s="237" t="s">
        <v>149</v>
      </c>
      <c r="G114" s="235"/>
      <c r="H114" s="236" t="s">
        <v>19</v>
      </c>
      <c r="I114" s="238"/>
      <c r="J114" s="235"/>
      <c r="K114" s="235"/>
      <c r="L114" s="239"/>
      <c r="M114" s="240"/>
      <c r="N114" s="241"/>
      <c r="O114" s="241"/>
      <c r="P114" s="241"/>
      <c r="Q114" s="241"/>
      <c r="R114" s="241"/>
      <c r="S114" s="241"/>
      <c r="T114" s="24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3" t="s">
        <v>135</v>
      </c>
      <c r="AU114" s="243" t="s">
        <v>84</v>
      </c>
      <c r="AV114" s="14" t="s">
        <v>81</v>
      </c>
      <c r="AW114" s="14" t="s">
        <v>34</v>
      </c>
      <c r="AX114" s="14" t="s">
        <v>73</v>
      </c>
      <c r="AY114" s="243" t="s">
        <v>124</v>
      </c>
    </row>
    <row r="115" s="13" customFormat="1">
      <c r="A115" s="13"/>
      <c r="B115" s="223"/>
      <c r="C115" s="224"/>
      <c r="D115" s="218" t="s">
        <v>135</v>
      </c>
      <c r="E115" s="225" t="s">
        <v>19</v>
      </c>
      <c r="F115" s="226" t="s">
        <v>168</v>
      </c>
      <c r="G115" s="224"/>
      <c r="H115" s="227">
        <v>4390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135</v>
      </c>
      <c r="AU115" s="233" t="s">
        <v>84</v>
      </c>
      <c r="AV115" s="13" t="s">
        <v>84</v>
      </c>
      <c r="AW115" s="13" t="s">
        <v>34</v>
      </c>
      <c r="AX115" s="13" t="s">
        <v>81</v>
      </c>
      <c r="AY115" s="233" t="s">
        <v>124</v>
      </c>
    </row>
    <row r="116" s="2" customFormat="1" ht="14.4" customHeight="1">
      <c r="A116" s="39"/>
      <c r="B116" s="40"/>
      <c r="C116" s="205" t="s">
        <v>169</v>
      </c>
      <c r="D116" s="205" t="s">
        <v>126</v>
      </c>
      <c r="E116" s="206" t="s">
        <v>170</v>
      </c>
      <c r="F116" s="207" t="s">
        <v>171</v>
      </c>
      <c r="G116" s="208" t="s">
        <v>139</v>
      </c>
      <c r="H116" s="209">
        <v>150</v>
      </c>
      <c r="I116" s="210"/>
      <c r="J116" s="211">
        <f>ROUND(I116*H116,2)</f>
        <v>0</v>
      </c>
      <c r="K116" s="207" t="s">
        <v>130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131</v>
      </c>
      <c r="AT116" s="216" t="s">
        <v>126</v>
      </c>
      <c r="AU116" s="216" t="s">
        <v>84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131</v>
      </c>
      <c r="BM116" s="216" t="s">
        <v>172</v>
      </c>
    </row>
    <row r="117" s="2" customFormat="1">
      <c r="A117" s="39"/>
      <c r="B117" s="40"/>
      <c r="C117" s="41"/>
      <c r="D117" s="218" t="s">
        <v>133</v>
      </c>
      <c r="E117" s="41"/>
      <c r="F117" s="219" t="s">
        <v>173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84</v>
      </c>
    </row>
    <row r="118" s="13" customFormat="1">
      <c r="A118" s="13"/>
      <c r="B118" s="223"/>
      <c r="C118" s="224"/>
      <c r="D118" s="218" t="s">
        <v>135</v>
      </c>
      <c r="E118" s="225" t="s">
        <v>19</v>
      </c>
      <c r="F118" s="226" t="s">
        <v>174</v>
      </c>
      <c r="G118" s="224"/>
      <c r="H118" s="227">
        <v>150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135</v>
      </c>
      <c r="AU118" s="233" t="s">
        <v>84</v>
      </c>
      <c r="AV118" s="13" t="s">
        <v>84</v>
      </c>
      <c r="AW118" s="13" t="s">
        <v>34</v>
      </c>
      <c r="AX118" s="13" t="s">
        <v>81</v>
      </c>
      <c r="AY118" s="233" t="s">
        <v>124</v>
      </c>
    </row>
    <row r="119" s="2" customFormat="1" ht="14.4" customHeight="1">
      <c r="A119" s="39"/>
      <c r="B119" s="40"/>
      <c r="C119" s="205" t="s">
        <v>175</v>
      </c>
      <c r="D119" s="205" t="s">
        <v>126</v>
      </c>
      <c r="E119" s="206" t="s">
        <v>176</v>
      </c>
      <c r="F119" s="207" t="s">
        <v>177</v>
      </c>
      <c r="G119" s="208" t="s">
        <v>178</v>
      </c>
      <c r="H119" s="209">
        <v>50</v>
      </c>
      <c r="I119" s="210"/>
      <c r="J119" s="211">
        <f>ROUND(I119*H119,2)</f>
        <v>0</v>
      </c>
      <c r="K119" s="207" t="s">
        <v>130</v>
      </c>
      <c r="L119" s="45"/>
      <c r="M119" s="212" t="s">
        <v>19</v>
      </c>
      <c r="N119" s="213" t="s">
        <v>44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131</v>
      </c>
      <c r="AT119" s="216" t="s">
        <v>126</v>
      </c>
      <c r="AU119" s="216" t="s">
        <v>84</v>
      </c>
      <c r="AY119" s="18" t="s">
        <v>124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81</v>
      </c>
      <c r="BK119" s="217">
        <f>ROUND(I119*H119,2)</f>
        <v>0</v>
      </c>
      <c r="BL119" s="18" t="s">
        <v>131</v>
      </c>
      <c r="BM119" s="216" t="s">
        <v>179</v>
      </c>
    </row>
    <row r="120" s="2" customFormat="1">
      <c r="A120" s="39"/>
      <c r="B120" s="40"/>
      <c r="C120" s="41"/>
      <c r="D120" s="218" t="s">
        <v>133</v>
      </c>
      <c r="E120" s="41"/>
      <c r="F120" s="219" t="s">
        <v>180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84</v>
      </c>
    </row>
    <row r="121" s="13" customFormat="1">
      <c r="A121" s="13"/>
      <c r="B121" s="223"/>
      <c r="C121" s="224"/>
      <c r="D121" s="218" t="s">
        <v>135</v>
      </c>
      <c r="E121" s="225" t="s">
        <v>19</v>
      </c>
      <c r="F121" s="226" t="s">
        <v>181</v>
      </c>
      <c r="G121" s="224"/>
      <c r="H121" s="227">
        <v>50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135</v>
      </c>
      <c r="AU121" s="233" t="s">
        <v>84</v>
      </c>
      <c r="AV121" s="13" t="s">
        <v>84</v>
      </c>
      <c r="AW121" s="13" t="s">
        <v>34</v>
      </c>
      <c r="AX121" s="13" t="s">
        <v>81</v>
      </c>
      <c r="AY121" s="233" t="s">
        <v>124</v>
      </c>
    </row>
    <row r="122" s="14" customFormat="1">
      <c r="A122" s="14"/>
      <c r="B122" s="234"/>
      <c r="C122" s="235"/>
      <c r="D122" s="218" t="s">
        <v>135</v>
      </c>
      <c r="E122" s="236" t="s">
        <v>19</v>
      </c>
      <c r="F122" s="237" t="s">
        <v>182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3" t="s">
        <v>135</v>
      </c>
      <c r="AU122" s="243" t="s">
        <v>84</v>
      </c>
      <c r="AV122" s="14" t="s">
        <v>81</v>
      </c>
      <c r="AW122" s="14" t="s">
        <v>34</v>
      </c>
      <c r="AX122" s="14" t="s">
        <v>73</v>
      </c>
      <c r="AY122" s="243" t="s">
        <v>124</v>
      </c>
    </row>
    <row r="123" s="2" customFormat="1" ht="24.15" customHeight="1">
      <c r="A123" s="39"/>
      <c r="B123" s="40"/>
      <c r="C123" s="205" t="s">
        <v>183</v>
      </c>
      <c r="D123" s="205" t="s">
        <v>126</v>
      </c>
      <c r="E123" s="206" t="s">
        <v>184</v>
      </c>
      <c r="F123" s="207" t="s">
        <v>185</v>
      </c>
      <c r="G123" s="208" t="s">
        <v>178</v>
      </c>
      <c r="H123" s="209">
        <v>1.5</v>
      </c>
      <c r="I123" s="210"/>
      <c r="J123" s="211">
        <f>ROUND(I123*H123,2)</f>
        <v>0</v>
      </c>
      <c r="K123" s="207" t="s">
        <v>130</v>
      </c>
      <c r="L123" s="45"/>
      <c r="M123" s="212" t="s">
        <v>19</v>
      </c>
      <c r="N123" s="213" t="s">
        <v>44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131</v>
      </c>
      <c r="AT123" s="216" t="s">
        <v>126</v>
      </c>
      <c r="AU123" s="216" t="s">
        <v>84</v>
      </c>
      <c r="AY123" s="18" t="s">
        <v>124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81</v>
      </c>
      <c r="BK123" s="217">
        <f>ROUND(I123*H123,2)</f>
        <v>0</v>
      </c>
      <c r="BL123" s="18" t="s">
        <v>131</v>
      </c>
      <c r="BM123" s="216" t="s">
        <v>186</v>
      </c>
    </row>
    <row r="124" s="2" customFormat="1">
      <c r="A124" s="39"/>
      <c r="B124" s="40"/>
      <c r="C124" s="41"/>
      <c r="D124" s="218" t="s">
        <v>133</v>
      </c>
      <c r="E124" s="41"/>
      <c r="F124" s="219" t="s">
        <v>187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133</v>
      </c>
      <c r="AU124" s="18" t="s">
        <v>84</v>
      </c>
    </row>
    <row r="125" s="14" customFormat="1">
      <c r="A125" s="14"/>
      <c r="B125" s="234"/>
      <c r="C125" s="235"/>
      <c r="D125" s="218" t="s">
        <v>135</v>
      </c>
      <c r="E125" s="236" t="s">
        <v>19</v>
      </c>
      <c r="F125" s="237" t="s">
        <v>188</v>
      </c>
      <c r="G125" s="235"/>
      <c r="H125" s="236" t="s">
        <v>19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3" t="s">
        <v>135</v>
      </c>
      <c r="AU125" s="243" t="s">
        <v>84</v>
      </c>
      <c r="AV125" s="14" t="s">
        <v>81</v>
      </c>
      <c r="AW125" s="14" t="s">
        <v>34</v>
      </c>
      <c r="AX125" s="14" t="s">
        <v>73</v>
      </c>
      <c r="AY125" s="243" t="s">
        <v>124</v>
      </c>
    </row>
    <row r="126" s="13" customFormat="1">
      <c r="A126" s="13"/>
      <c r="B126" s="223"/>
      <c r="C126" s="224"/>
      <c r="D126" s="218" t="s">
        <v>135</v>
      </c>
      <c r="E126" s="225" t="s">
        <v>19</v>
      </c>
      <c r="F126" s="226" t="s">
        <v>189</v>
      </c>
      <c r="G126" s="224"/>
      <c r="H126" s="227">
        <v>1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84</v>
      </c>
      <c r="AV126" s="13" t="s">
        <v>84</v>
      </c>
      <c r="AW126" s="13" t="s">
        <v>34</v>
      </c>
      <c r="AX126" s="13" t="s">
        <v>73</v>
      </c>
      <c r="AY126" s="233" t="s">
        <v>124</v>
      </c>
    </row>
    <row r="127" s="13" customFormat="1">
      <c r="A127" s="13"/>
      <c r="B127" s="223"/>
      <c r="C127" s="224"/>
      <c r="D127" s="218" t="s">
        <v>135</v>
      </c>
      <c r="E127" s="225" t="s">
        <v>19</v>
      </c>
      <c r="F127" s="226" t="s">
        <v>190</v>
      </c>
      <c r="G127" s="224"/>
      <c r="H127" s="227">
        <v>0.5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135</v>
      </c>
      <c r="AU127" s="233" t="s">
        <v>84</v>
      </c>
      <c r="AV127" s="13" t="s">
        <v>84</v>
      </c>
      <c r="AW127" s="13" t="s">
        <v>34</v>
      </c>
      <c r="AX127" s="13" t="s">
        <v>73</v>
      </c>
      <c r="AY127" s="233" t="s">
        <v>124</v>
      </c>
    </row>
    <row r="128" s="15" customFormat="1">
      <c r="A128" s="15"/>
      <c r="B128" s="244"/>
      <c r="C128" s="245"/>
      <c r="D128" s="218" t="s">
        <v>135</v>
      </c>
      <c r="E128" s="246" t="s">
        <v>19</v>
      </c>
      <c r="F128" s="247" t="s">
        <v>157</v>
      </c>
      <c r="G128" s="245"/>
      <c r="H128" s="248">
        <v>1.5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4" t="s">
        <v>135</v>
      </c>
      <c r="AU128" s="254" t="s">
        <v>84</v>
      </c>
      <c r="AV128" s="15" t="s">
        <v>131</v>
      </c>
      <c r="AW128" s="15" t="s">
        <v>34</v>
      </c>
      <c r="AX128" s="15" t="s">
        <v>81</v>
      </c>
      <c r="AY128" s="254" t="s">
        <v>124</v>
      </c>
    </row>
    <row r="129" s="2" customFormat="1" ht="24.15" customHeight="1">
      <c r="A129" s="39"/>
      <c r="B129" s="40"/>
      <c r="C129" s="205" t="s">
        <v>191</v>
      </c>
      <c r="D129" s="205" t="s">
        <v>126</v>
      </c>
      <c r="E129" s="206" t="s">
        <v>192</v>
      </c>
      <c r="F129" s="207" t="s">
        <v>193</v>
      </c>
      <c r="G129" s="208" t="s">
        <v>178</v>
      </c>
      <c r="H129" s="209">
        <v>0.5</v>
      </c>
      <c r="I129" s="210"/>
      <c r="J129" s="211">
        <f>ROUND(I129*H129,2)</f>
        <v>0</v>
      </c>
      <c r="K129" s="207" t="s">
        <v>130</v>
      </c>
      <c r="L129" s="45"/>
      <c r="M129" s="212" t="s">
        <v>19</v>
      </c>
      <c r="N129" s="213" t="s">
        <v>44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131</v>
      </c>
      <c r="AT129" s="216" t="s">
        <v>126</v>
      </c>
      <c r="AU129" s="216" t="s">
        <v>84</v>
      </c>
      <c r="AY129" s="18" t="s">
        <v>124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81</v>
      </c>
      <c r="BK129" s="217">
        <f>ROUND(I129*H129,2)</f>
        <v>0</v>
      </c>
      <c r="BL129" s="18" t="s">
        <v>131</v>
      </c>
      <c r="BM129" s="216" t="s">
        <v>194</v>
      </c>
    </row>
    <row r="130" s="2" customFormat="1">
      <c r="A130" s="39"/>
      <c r="B130" s="40"/>
      <c r="C130" s="41"/>
      <c r="D130" s="218" t="s">
        <v>133</v>
      </c>
      <c r="E130" s="41"/>
      <c r="F130" s="219" t="s">
        <v>195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133</v>
      </c>
      <c r="AU130" s="18" t="s">
        <v>84</v>
      </c>
    </row>
    <row r="131" s="14" customFormat="1">
      <c r="A131" s="14"/>
      <c r="B131" s="234"/>
      <c r="C131" s="235"/>
      <c r="D131" s="218" t="s">
        <v>135</v>
      </c>
      <c r="E131" s="236" t="s">
        <v>19</v>
      </c>
      <c r="F131" s="237" t="s">
        <v>196</v>
      </c>
      <c r="G131" s="235"/>
      <c r="H131" s="236" t="s">
        <v>19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135</v>
      </c>
      <c r="AU131" s="243" t="s">
        <v>84</v>
      </c>
      <c r="AV131" s="14" t="s">
        <v>81</v>
      </c>
      <c r="AW131" s="14" t="s">
        <v>34</v>
      </c>
      <c r="AX131" s="14" t="s">
        <v>73</v>
      </c>
      <c r="AY131" s="243" t="s">
        <v>124</v>
      </c>
    </row>
    <row r="132" s="13" customFormat="1">
      <c r="A132" s="13"/>
      <c r="B132" s="223"/>
      <c r="C132" s="224"/>
      <c r="D132" s="218" t="s">
        <v>135</v>
      </c>
      <c r="E132" s="225" t="s">
        <v>19</v>
      </c>
      <c r="F132" s="226" t="s">
        <v>197</v>
      </c>
      <c r="G132" s="224"/>
      <c r="H132" s="227">
        <v>0.5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135</v>
      </c>
      <c r="AU132" s="233" t="s">
        <v>84</v>
      </c>
      <c r="AV132" s="13" t="s">
        <v>84</v>
      </c>
      <c r="AW132" s="13" t="s">
        <v>34</v>
      </c>
      <c r="AX132" s="13" t="s">
        <v>81</v>
      </c>
      <c r="AY132" s="233" t="s">
        <v>124</v>
      </c>
    </row>
    <row r="133" s="2" customFormat="1" ht="24.15" customHeight="1">
      <c r="A133" s="39"/>
      <c r="B133" s="40"/>
      <c r="C133" s="205" t="s">
        <v>198</v>
      </c>
      <c r="D133" s="205" t="s">
        <v>126</v>
      </c>
      <c r="E133" s="206" t="s">
        <v>199</v>
      </c>
      <c r="F133" s="207" t="s">
        <v>200</v>
      </c>
      <c r="G133" s="208" t="s">
        <v>178</v>
      </c>
      <c r="H133" s="209">
        <v>18.359999999999999</v>
      </c>
      <c r="I133" s="210"/>
      <c r="J133" s="211">
        <f>ROUND(I133*H133,2)</f>
        <v>0</v>
      </c>
      <c r="K133" s="207" t="s">
        <v>130</v>
      </c>
      <c r="L133" s="45"/>
      <c r="M133" s="212" t="s">
        <v>19</v>
      </c>
      <c r="N133" s="213" t="s">
        <v>44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131</v>
      </c>
      <c r="AT133" s="216" t="s">
        <v>126</v>
      </c>
      <c r="AU133" s="216" t="s">
        <v>84</v>
      </c>
      <c r="AY133" s="18" t="s">
        <v>124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81</v>
      </c>
      <c r="BK133" s="217">
        <f>ROUND(I133*H133,2)</f>
        <v>0</v>
      </c>
      <c r="BL133" s="18" t="s">
        <v>131</v>
      </c>
      <c r="BM133" s="216" t="s">
        <v>201</v>
      </c>
    </row>
    <row r="134" s="2" customFormat="1">
      <c r="A134" s="39"/>
      <c r="B134" s="40"/>
      <c r="C134" s="41"/>
      <c r="D134" s="218" t="s">
        <v>133</v>
      </c>
      <c r="E134" s="41"/>
      <c r="F134" s="219" t="s">
        <v>202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133</v>
      </c>
      <c r="AU134" s="18" t="s">
        <v>84</v>
      </c>
    </row>
    <row r="135" s="14" customFormat="1">
      <c r="A135" s="14"/>
      <c r="B135" s="234"/>
      <c r="C135" s="235"/>
      <c r="D135" s="218" t="s">
        <v>135</v>
      </c>
      <c r="E135" s="236" t="s">
        <v>19</v>
      </c>
      <c r="F135" s="237" t="s">
        <v>203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135</v>
      </c>
      <c r="AU135" s="243" t="s">
        <v>84</v>
      </c>
      <c r="AV135" s="14" t="s">
        <v>81</v>
      </c>
      <c r="AW135" s="14" t="s">
        <v>34</v>
      </c>
      <c r="AX135" s="14" t="s">
        <v>73</v>
      </c>
      <c r="AY135" s="243" t="s">
        <v>124</v>
      </c>
    </row>
    <row r="136" s="13" customFormat="1">
      <c r="A136" s="13"/>
      <c r="B136" s="223"/>
      <c r="C136" s="224"/>
      <c r="D136" s="218" t="s">
        <v>135</v>
      </c>
      <c r="E136" s="225" t="s">
        <v>19</v>
      </c>
      <c r="F136" s="226" t="s">
        <v>204</v>
      </c>
      <c r="G136" s="224"/>
      <c r="H136" s="227">
        <v>15.359999999999999</v>
      </c>
      <c r="I136" s="228"/>
      <c r="J136" s="224"/>
      <c r="K136" s="224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135</v>
      </c>
      <c r="AU136" s="233" t="s">
        <v>84</v>
      </c>
      <c r="AV136" s="13" t="s">
        <v>84</v>
      </c>
      <c r="AW136" s="13" t="s">
        <v>34</v>
      </c>
      <c r="AX136" s="13" t="s">
        <v>73</v>
      </c>
      <c r="AY136" s="233" t="s">
        <v>124</v>
      </c>
    </row>
    <row r="137" s="14" customFormat="1">
      <c r="A137" s="14"/>
      <c r="B137" s="234"/>
      <c r="C137" s="235"/>
      <c r="D137" s="218" t="s">
        <v>135</v>
      </c>
      <c r="E137" s="236" t="s">
        <v>19</v>
      </c>
      <c r="F137" s="237" t="s">
        <v>205</v>
      </c>
      <c r="G137" s="235"/>
      <c r="H137" s="236" t="s">
        <v>19</v>
      </c>
      <c r="I137" s="238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3" t="s">
        <v>135</v>
      </c>
      <c r="AU137" s="243" t="s">
        <v>84</v>
      </c>
      <c r="AV137" s="14" t="s">
        <v>81</v>
      </c>
      <c r="AW137" s="14" t="s">
        <v>34</v>
      </c>
      <c r="AX137" s="14" t="s">
        <v>73</v>
      </c>
      <c r="AY137" s="243" t="s">
        <v>124</v>
      </c>
    </row>
    <row r="138" s="13" customFormat="1">
      <c r="A138" s="13"/>
      <c r="B138" s="223"/>
      <c r="C138" s="224"/>
      <c r="D138" s="218" t="s">
        <v>135</v>
      </c>
      <c r="E138" s="225" t="s">
        <v>19</v>
      </c>
      <c r="F138" s="226" t="s">
        <v>206</v>
      </c>
      <c r="G138" s="224"/>
      <c r="H138" s="227">
        <v>1</v>
      </c>
      <c r="I138" s="228"/>
      <c r="J138" s="224"/>
      <c r="K138" s="224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135</v>
      </c>
      <c r="AU138" s="233" t="s">
        <v>84</v>
      </c>
      <c r="AV138" s="13" t="s">
        <v>84</v>
      </c>
      <c r="AW138" s="13" t="s">
        <v>34</v>
      </c>
      <c r="AX138" s="13" t="s">
        <v>73</v>
      </c>
      <c r="AY138" s="233" t="s">
        <v>124</v>
      </c>
    </row>
    <row r="139" s="13" customFormat="1">
      <c r="A139" s="13"/>
      <c r="B139" s="223"/>
      <c r="C139" s="224"/>
      <c r="D139" s="218" t="s">
        <v>135</v>
      </c>
      <c r="E139" s="225" t="s">
        <v>19</v>
      </c>
      <c r="F139" s="226" t="s">
        <v>189</v>
      </c>
      <c r="G139" s="224"/>
      <c r="H139" s="227">
        <v>1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84</v>
      </c>
      <c r="AV139" s="13" t="s">
        <v>84</v>
      </c>
      <c r="AW139" s="13" t="s">
        <v>34</v>
      </c>
      <c r="AX139" s="13" t="s">
        <v>73</v>
      </c>
      <c r="AY139" s="233" t="s">
        <v>124</v>
      </c>
    </row>
    <row r="140" s="13" customFormat="1">
      <c r="A140" s="13"/>
      <c r="B140" s="223"/>
      <c r="C140" s="224"/>
      <c r="D140" s="218" t="s">
        <v>135</v>
      </c>
      <c r="E140" s="225" t="s">
        <v>19</v>
      </c>
      <c r="F140" s="226" t="s">
        <v>207</v>
      </c>
      <c r="G140" s="224"/>
      <c r="H140" s="227">
        <v>1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135</v>
      </c>
      <c r="AU140" s="233" t="s">
        <v>84</v>
      </c>
      <c r="AV140" s="13" t="s">
        <v>84</v>
      </c>
      <c r="AW140" s="13" t="s">
        <v>34</v>
      </c>
      <c r="AX140" s="13" t="s">
        <v>73</v>
      </c>
      <c r="AY140" s="233" t="s">
        <v>124</v>
      </c>
    </row>
    <row r="141" s="15" customFormat="1">
      <c r="A141" s="15"/>
      <c r="B141" s="244"/>
      <c r="C141" s="245"/>
      <c r="D141" s="218" t="s">
        <v>135</v>
      </c>
      <c r="E141" s="246" t="s">
        <v>19</v>
      </c>
      <c r="F141" s="247" t="s">
        <v>157</v>
      </c>
      <c r="G141" s="245"/>
      <c r="H141" s="248">
        <v>18.359999999999999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4" t="s">
        <v>135</v>
      </c>
      <c r="AU141" s="254" t="s">
        <v>84</v>
      </c>
      <c r="AV141" s="15" t="s">
        <v>131</v>
      </c>
      <c r="AW141" s="15" t="s">
        <v>34</v>
      </c>
      <c r="AX141" s="15" t="s">
        <v>81</v>
      </c>
      <c r="AY141" s="254" t="s">
        <v>124</v>
      </c>
    </row>
    <row r="142" s="2" customFormat="1" ht="24.15" customHeight="1">
      <c r="A142" s="39"/>
      <c r="B142" s="40"/>
      <c r="C142" s="205" t="s">
        <v>208</v>
      </c>
      <c r="D142" s="205" t="s">
        <v>126</v>
      </c>
      <c r="E142" s="206" t="s">
        <v>209</v>
      </c>
      <c r="F142" s="207" t="s">
        <v>210</v>
      </c>
      <c r="G142" s="208" t="s">
        <v>129</v>
      </c>
      <c r="H142" s="209">
        <v>12</v>
      </c>
      <c r="I142" s="210"/>
      <c r="J142" s="211">
        <f>ROUND(I142*H142,2)</f>
        <v>0</v>
      </c>
      <c r="K142" s="207" t="s">
        <v>130</v>
      </c>
      <c r="L142" s="45"/>
      <c r="M142" s="212" t="s">
        <v>19</v>
      </c>
      <c r="N142" s="213" t="s">
        <v>44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131</v>
      </c>
      <c r="AT142" s="216" t="s">
        <v>126</v>
      </c>
      <c r="AU142" s="216" t="s">
        <v>84</v>
      </c>
      <c r="AY142" s="18" t="s">
        <v>124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81</v>
      </c>
      <c r="BK142" s="217">
        <f>ROUND(I142*H142,2)</f>
        <v>0</v>
      </c>
      <c r="BL142" s="18" t="s">
        <v>131</v>
      </c>
      <c r="BM142" s="216" t="s">
        <v>211</v>
      </c>
    </row>
    <row r="143" s="2" customFormat="1">
      <c r="A143" s="39"/>
      <c r="B143" s="40"/>
      <c r="C143" s="41"/>
      <c r="D143" s="218" t="s">
        <v>133</v>
      </c>
      <c r="E143" s="41"/>
      <c r="F143" s="219" t="s">
        <v>212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133</v>
      </c>
      <c r="AU143" s="18" t="s">
        <v>84</v>
      </c>
    </row>
    <row r="144" s="13" customFormat="1">
      <c r="A144" s="13"/>
      <c r="B144" s="223"/>
      <c r="C144" s="224"/>
      <c r="D144" s="218" t="s">
        <v>135</v>
      </c>
      <c r="E144" s="225" t="s">
        <v>19</v>
      </c>
      <c r="F144" s="226" t="s">
        <v>213</v>
      </c>
      <c r="G144" s="224"/>
      <c r="H144" s="227">
        <v>12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135</v>
      </c>
      <c r="AU144" s="233" t="s">
        <v>84</v>
      </c>
      <c r="AV144" s="13" t="s">
        <v>84</v>
      </c>
      <c r="AW144" s="13" t="s">
        <v>34</v>
      </c>
      <c r="AX144" s="13" t="s">
        <v>81</v>
      </c>
      <c r="AY144" s="233" t="s">
        <v>124</v>
      </c>
    </row>
    <row r="145" s="14" customFormat="1">
      <c r="A145" s="14"/>
      <c r="B145" s="234"/>
      <c r="C145" s="235"/>
      <c r="D145" s="218" t="s">
        <v>135</v>
      </c>
      <c r="E145" s="236" t="s">
        <v>19</v>
      </c>
      <c r="F145" s="237" t="s">
        <v>214</v>
      </c>
      <c r="G145" s="235"/>
      <c r="H145" s="236" t="s">
        <v>19</v>
      </c>
      <c r="I145" s="238"/>
      <c r="J145" s="235"/>
      <c r="K145" s="235"/>
      <c r="L145" s="239"/>
      <c r="M145" s="240"/>
      <c r="N145" s="241"/>
      <c r="O145" s="241"/>
      <c r="P145" s="241"/>
      <c r="Q145" s="241"/>
      <c r="R145" s="241"/>
      <c r="S145" s="241"/>
      <c r="T145" s="24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3" t="s">
        <v>135</v>
      </c>
      <c r="AU145" s="243" t="s">
        <v>84</v>
      </c>
      <c r="AV145" s="14" t="s">
        <v>81</v>
      </c>
      <c r="AW145" s="14" t="s">
        <v>34</v>
      </c>
      <c r="AX145" s="14" t="s">
        <v>73</v>
      </c>
      <c r="AY145" s="243" t="s">
        <v>124</v>
      </c>
    </row>
    <row r="146" s="2" customFormat="1" ht="37.8" customHeight="1">
      <c r="A146" s="39"/>
      <c r="B146" s="40"/>
      <c r="C146" s="205" t="s">
        <v>215</v>
      </c>
      <c r="D146" s="205" t="s">
        <v>126</v>
      </c>
      <c r="E146" s="206" t="s">
        <v>216</v>
      </c>
      <c r="F146" s="207" t="s">
        <v>217</v>
      </c>
      <c r="G146" s="208" t="s">
        <v>178</v>
      </c>
      <c r="H146" s="209">
        <v>68.5</v>
      </c>
      <c r="I146" s="210"/>
      <c r="J146" s="211">
        <f>ROUND(I146*H146,2)</f>
        <v>0</v>
      </c>
      <c r="K146" s="207" t="s">
        <v>130</v>
      </c>
      <c r="L146" s="45"/>
      <c r="M146" s="212" t="s">
        <v>19</v>
      </c>
      <c r="N146" s="213" t="s">
        <v>44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131</v>
      </c>
      <c r="AT146" s="216" t="s">
        <v>126</v>
      </c>
      <c r="AU146" s="216" t="s">
        <v>84</v>
      </c>
      <c r="AY146" s="18" t="s">
        <v>124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81</v>
      </c>
      <c r="BK146" s="217">
        <f>ROUND(I146*H146,2)</f>
        <v>0</v>
      </c>
      <c r="BL146" s="18" t="s">
        <v>131</v>
      </c>
      <c r="BM146" s="216" t="s">
        <v>218</v>
      </c>
    </row>
    <row r="147" s="2" customFormat="1">
      <c r="A147" s="39"/>
      <c r="B147" s="40"/>
      <c r="C147" s="41"/>
      <c r="D147" s="218" t="s">
        <v>133</v>
      </c>
      <c r="E147" s="41"/>
      <c r="F147" s="219" t="s">
        <v>219</v>
      </c>
      <c r="G147" s="41"/>
      <c r="H147" s="41"/>
      <c r="I147" s="220"/>
      <c r="J147" s="41"/>
      <c r="K147" s="41"/>
      <c r="L147" s="45"/>
      <c r="M147" s="221"/>
      <c r="N147" s="222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133</v>
      </c>
      <c r="AU147" s="18" t="s">
        <v>84</v>
      </c>
    </row>
    <row r="148" s="14" customFormat="1">
      <c r="A148" s="14"/>
      <c r="B148" s="234"/>
      <c r="C148" s="235"/>
      <c r="D148" s="218" t="s">
        <v>135</v>
      </c>
      <c r="E148" s="236" t="s">
        <v>19</v>
      </c>
      <c r="F148" s="237" t="s">
        <v>220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135</v>
      </c>
      <c r="AU148" s="243" t="s">
        <v>84</v>
      </c>
      <c r="AV148" s="14" t="s">
        <v>81</v>
      </c>
      <c r="AW148" s="14" t="s">
        <v>34</v>
      </c>
      <c r="AX148" s="14" t="s">
        <v>73</v>
      </c>
      <c r="AY148" s="243" t="s">
        <v>124</v>
      </c>
    </row>
    <row r="149" s="13" customFormat="1">
      <c r="A149" s="13"/>
      <c r="B149" s="223"/>
      <c r="C149" s="224"/>
      <c r="D149" s="218" t="s">
        <v>135</v>
      </c>
      <c r="E149" s="225" t="s">
        <v>19</v>
      </c>
      <c r="F149" s="226" t="s">
        <v>221</v>
      </c>
      <c r="G149" s="224"/>
      <c r="H149" s="227">
        <v>69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135</v>
      </c>
      <c r="AU149" s="233" t="s">
        <v>84</v>
      </c>
      <c r="AV149" s="13" t="s">
        <v>84</v>
      </c>
      <c r="AW149" s="13" t="s">
        <v>34</v>
      </c>
      <c r="AX149" s="13" t="s">
        <v>73</v>
      </c>
      <c r="AY149" s="233" t="s">
        <v>124</v>
      </c>
    </row>
    <row r="150" s="13" customFormat="1">
      <c r="A150" s="13"/>
      <c r="B150" s="223"/>
      <c r="C150" s="224"/>
      <c r="D150" s="218" t="s">
        <v>135</v>
      </c>
      <c r="E150" s="225" t="s">
        <v>19</v>
      </c>
      <c r="F150" s="226" t="s">
        <v>222</v>
      </c>
      <c r="G150" s="224"/>
      <c r="H150" s="227">
        <v>-0.5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135</v>
      </c>
      <c r="AU150" s="233" t="s">
        <v>84</v>
      </c>
      <c r="AV150" s="13" t="s">
        <v>84</v>
      </c>
      <c r="AW150" s="13" t="s">
        <v>34</v>
      </c>
      <c r="AX150" s="13" t="s">
        <v>73</v>
      </c>
      <c r="AY150" s="233" t="s">
        <v>124</v>
      </c>
    </row>
    <row r="151" s="15" customFormat="1">
      <c r="A151" s="15"/>
      <c r="B151" s="244"/>
      <c r="C151" s="245"/>
      <c r="D151" s="218" t="s">
        <v>135</v>
      </c>
      <c r="E151" s="246" t="s">
        <v>19</v>
      </c>
      <c r="F151" s="247" t="s">
        <v>157</v>
      </c>
      <c r="G151" s="245"/>
      <c r="H151" s="248">
        <v>68.5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4" t="s">
        <v>135</v>
      </c>
      <c r="AU151" s="254" t="s">
        <v>84</v>
      </c>
      <c r="AV151" s="15" t="s">
        <v>131</v>
      </c>
      <c r="AW151" s="15" t="s">
        <v>34</v>
      </c>
      <c r="AX151" s="15" t="s">
        <v>81</v>
      </c>
      <c r="AY151" s="254" t="s">
        <v>124</v>
      </c>
    </row>
    <row r="152" s="14" customFormat="1">
      <c r="A152" s="14"/>
      <c r="B152" s="234"/>
      <c r="C152" s="235"/>
      <c r="D152" s="218" t="s">
        <v>135</v>
      </c>
      <c r="E152" s="236" t="s">
        <v>19</v>
      </c>
      <c r="F152" s="237" t="s">
        <v>214</v>
      </c>
      <c r="G152" s="235"/>
      <c r="H152" s="236" t="s">
        <v>19</v>
      </c>
      <c r="I152" s="238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135</v>
      </c>
      <c r="AU152" s="243" t="s">
        <v>84</v>
      </c>
      <c r="AV152" s="14" t="s">
        <v>81</v>
      </c>
      <c r="AW152" s="14" t="s">
        <v>34</v>
      </c>
      <c r="AX152" s="14" t="s">
        <v>73</v>
      </c>
      <c r="AY152" s="243" t="s">
        <v>124</v>
      </c>
    </row>
    <row r="153" s="2" customFormat="1" ht="24.15" customHeight="1">
      <c r="A153" s="39"/>
      <c r="B153" s="40"/>
      <c r="C153" s="205" t="s">
        <v>223</v>
      </c>
      <c r="D153" s="205" t="s">
        <v>126</v>
      </c>
      <c r="E153" s="206" t="s">
        <v>224</v>
      </c>
      <c r="F153" s="207" t="s">
        <v>225</v>
      </c>
      <c r="G153" s="208" t="s">
        <v>178</v>
      </c>
      <c r="H153" s="209">
        <v>0.5</v>
      </c>
      <c r="I153" s="210"/>
      <c r="J153" s="211">
        <f>ROUND(I153*H153,2)</f>
        <v>0</v>
      </c>
      <c r="K153" s="207" t="s">
        <v>130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84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131</v>
      </c>
      <c r="BM153" s="216" t="s">
        <v>226</v>
      </c>
    </row>
    <row r="154" s="2" customFormat="1">
      <c r="A154" s="39"/>
      <c r="B154" s="40"/>
      <c r="C154" s="41"/>
      <c r="D154" s="218" t="s">
        <v>133</v>
      </c>
      <c r="E154" s="41"/>
      <c r="F154" s="219" t="s">
        <v>227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133</v>
      </c>
      <c r="AU154" s="18" t="s">
        <v>84</v>
      </c>
    </row>
    <row r="155" s="14" customFormat="1">
      <c r="A155" s="14"/>
      <c r="B155" s="234"/>
      <c r="C155" s="235"/>
      <c r="D155" s="218" t="s">
        <v>135</v>
      </c>
      <c r="E155" s="236" t="s">
        <v>19</v>
      </c>
      <c r="F155" s="237" t="s">
        <v>228</v>
      </c>
      <c r="G155" s="235"/>
      <c r="H155" s="236" t="s">
        <v>19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135</v>
      </c>
      <c r="AU155" s="243" t="s">
        <v>84</v>
      </c>
      <c r="AV155" s="14" t="s">
        <v>81</v>
      </c>
      <c r="AW155" s="14" t="s">
        <v>34</v>
      </c>
      <c r="AX155" s="14" t="s">
        <v>73</v>
      </c>
      <c r="AY155" s="243" t="s">
        <v>124</v>
      </c>
    </row>
    <row r="156" s="13" customFormat="1">
      <c r="A156" s="13"/>
      <c r="B156" s="223"/>
      <c r="C156" s="224"/>
      <c r="D156" s="218" t="s">
        <v>135</v>
      </c>
      <c r="E156" s="225" t="s">
        <v>19</v>
      </c>
      <c r="F156" s="226" t="s">
        <v>197</v>
      </c>
      <c r="G156" s="224"/>
      <c r="H156" s="227">
        <v>0.5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135</v>
      </c>
      <c r="AU156" s="233" t="s">
        <v>84</v>
      </c>
      <c r="AV156" s="13" t="s">
        <v>84</v>
      </c>
      <c r="AW156" s="13" t="s">
        <v>34</v>
      </c>
      <c r="AX156" s="13" t="s">
        <v>81</v>
      </c>
      <c r="AY156" s="233" t="s">
        <v>124</v>
      </c>
    </row>
    <row r="157" s="2" customFormat="1" ht="14.4" customHeight="1">
      <c r="A157" s="39"/>
      <c r="B157" s="40"/>
      <c r="C157" s="205" t="s">
        <v>8</v>
      </c>
      <c r="D157" s="205" t="s">
        <v>126</v>
      </c>
      <c r="E157" s="206" t="s">
        <v>229</v>
      </c>
      <c r="F157" s="207" t="s">
        <v>230</v>
      </c>
      <c r="G157" s="208" t="s">
        <v>139</v>
      </c>
      <c r="H157" s="209">
        <v>16.5</v>
      </c>
      <c r="I157" s="210"/>
      <c r="J157" s="211">
        <f>ROUND(I157*H157,2)</f>
        <v>0</v>
      </c>
      <c r="K157" s="207" t="s">
        <v>130</v>
      </c>
      <c r="L157" s="45"/>
      <c r="M157" s="212" t="s">
        <v>19</v>
      </c>
      <c r="N157" s="213" t="s">
        <v>44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131</v>
      </c>
      <c r="AT157" s="216" t="s">
        <v>126</v>
      </c>
      <c r="AU157" s="216" t="s">
        <v>84</v>
      </c>
      <c r="AY157" s="18" t="s">
        <v>124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81</v>
      </c>
      <c r="BK157" s="217">
        <f>ROUND(I157*H157,2)</f>
        <v>0</v>
      </c>
      <c r="BL157" s="18" t="s">
        <v>131</v>
      </c>
      <c r="BM157" s="216" t="s">
        <v>231</v>
      </c>
    </row>
    <row r="158" s="2" customFormat="1">
      <c r="A158" s="39"/>
      <c r="B158" s="40"/>
      <c r="C158" s="41"/>
      <c r="D158" s="218" t="s">
        <v>133</v>
      </c>
      <c r="E158" s="41"/>
      <c r="F158" s="219" t="s">
        <v>232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133</v>
      </c>
      <c r="AU158" s="18" t="s">
        <v>84</v>
      </c>
    </row>
    <row r="159" s="14" customFormat="1">
      <c r="A159" s="14"/>
      <c r="B159" s="234"/>
      <c r="C159" s="235"/>
      <c r="D159" s="218" t="s">
        <v>135</v>
      </c>
      <c r="E159" s="236" t="s">
        <v>19</v>
      </c>
      <c r="F159" s="237" t="s">
        <v>142</v>
      </c>
      <c r="G159" s="235"/>
      <c r="H159" s="236" t="s">
        <v>19</v>
      </c>
      <c r="I159" s="238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135</v>
      </c>
      <c r="AU159" s="243" t="s">
        <v>84</v>
      </c>
      <c r="AV159" s="14" t="s">
        <v>81</v>
      </c>
      <c r="AW159" s="14" t="s">
        <v>34</v>
      </c>
      <c r="AX159" s="14" t="s">
        <v>73</v>
      </c>
      <c r="AY159" s="243" t="s">
        <v>124</v>
      </c>
    </row>
    <row r="160" s="13" customFormat="1">
      <c r="A160" s="13"/>
      <c r="B160" s="223"/>
      <c r="C160" s="224"/>
      <c r="D160" s="218" t="s">
        <v>135</v>
      </c>
      <c r="E160" s="225" t="s">
        <v>19</v>
      </c>
      <c r="F160" s="226" t="s">
        <v>143</v>
      </c>
      <c r="G160" s="224"/>
      <c r="H160" s="227">
        <v>16.5</v>
      </c>
      <c r="I160" s="228"/>
      <c r="J160" s="224"/>
      <c r="K160" s="224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135</v>
      </c>
      <c r="AU160" s="233" t="s">
        <v>84</v>
      </c>
      <c r="AV160" s="13" t="s">
        <v>84</v>
      </c>
      <c r="AW160" s="13" t="s">
        <v>34</v>
      </c>
      <c r="AX160" s="13" t="s">
        <v>81</v>
      </c>
      <c r="AY160" s="233" t="s">
        <v>124</v>
      </c>
    </row>
    <row r="161" s="2" customFormat="1" ht="24.15" customHeight="1">
      <c r="A161" s="39"/>
      <c r="B161" s="40"/>
      <c r="C161" s="205" t="s">
        <v>233</v>
      </c>
      <c r="D161" s="205" t="s">
        <v>126</v>
      </c>
      <c r="E161" s="206" t="s">
        <v>234</v>
      </c>
      <c r="F161" s="207" t="s">
        <v>235</v>
      </c>
      <c r="G161" s="208" t="s">
        <v>139</v>
      </c>
      <c r="H161" s="209">
        <v>150</v>
      </c>
      <c r="I161" s="210"/>
      <c r="J161" s="211">
        <f>ROUND(I161*H161,2)</f>
        <v>0</v>
      </c>
      <c r="K161" s="207" t="s">
        <v>130</v>
      </c>
      <c r="L161" s="45"/>
      <c r="M161" s="212" t="s">
        <v>19</v>
      </c>
      <c r="N161" s="213" t="s">
        <v>44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131</v>
      </c>
      <c r="AT161" s="216" t="s">
        <v>126</v>
      </c>
      <c r="AU161" s="216" t="s">
        <v>84</v>
      </c>
      <c r="AY161" s="18" t="s">
        <v>124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81</v>
      </c>
      <c r="BK161" s="217">
        <f>ROUND(I161*H161,2)</f>
        <v>0</v>
      </c>
      <c r="BL161" s="18" t="s">
        <v>131</v>
      </c>
      <c r="BM161" s="216" t="s">
        <v>236</v>
      </c>
    </row>
    <row r="162" s="2" customFormat="1">
      <c r="A162" s="39"/>
      <c r="B162" s="40"/>
      <c r="C162" s="41"/>
      <c r="D162" s="218" t="s">
        <v>133</v>
      </c>
      <c r="E162" s="41"/>
      <c r="F162" s="219" t="s">
        <v>237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133</v>
      </c>
      <c r="AU162" s="18" t="s">
        <v>84</v>
      </c>
    </row>
    <row r="163" s="13" customFormat="1">
      <c r="A163" s="13"/>
      <c r="B163" s="223"/>
      <c r="C163" s="224"/>
      <c r="D163" s="218" t="s">
        <v>135</v>
      </c>
      <c r="E163" s="225" t="s">
        <v>19</v>
      </c>
      <c r="F163" s="226" t="s">
        <v>174</v>
      </c>
      <c r="G163" s="224"/>
      <c r="H163" s="227">
        <v>150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135</v>
      </c>
      <c r="AU163" s="233" t="s">
        <v>84</v>
      </c>
      <c r="AV163" s="13" t="s">
        <v>84</v>
      </c>
      <c r="AW163" s="13" t="s">
        <v>34</v>
      </c>
      <c r="AX163" s="13" t="s">
        <v>81</v>
      </c>
      <c r="AY163" s="233" t="s">
        <v>124</v>
      </c>
    </row>
    <row r="164" s="2" customFormat="1" ht="14.4" customHeight="1">
      <c r="A164" s="39"/>
      <c r="B164" s="40"/>
      <c r="C164" s="255" t="s">
        <v>238</v>
      </c>
      <c r="D164" s="255" t="s">
        <v>239</v>
      </c>
      <c r="E164" s="256" t="s">
        <v>240</v>
      </c>
      <c r="F164" s="257" t="s">
        <v>241</v>
      </c>
      <c r="G164" s="258" t="s">
        <v>242</v>
      </c>
      <c r="H164" s="259">
        <v>3</v>
      </c>
      <c r="I164" s="260"/>
      <c r="J164" s="261">
        <f>ROUND(I164*H164,2)</f>
        <v>0</v>
      </c>
      <c r="K164" s="257" t="s">
        <v>130</v>
      </c>
      <c r="L164" s="262"/>
      <c r="M164" s="263" t="s">
        <v>19</v>
      </c>
      <c r="N164" s="264" t="s">
        <v>44</v>
      </c>
      <c r="O164" s="85"/>
      <c r="P164" s="214">
        <f>O164*H164</f>
        <v>0</v>
      </c>
      <c r="Q164" s="214">
        <v>0.001</v>
      </c>
      <c r="R164" s="214">
        <f>Q164*H164</f>
        <v>0.0030000000000000001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175</v>
      </c>
      <c r="AT164" s="216" t="s">
        <v>239</v>
      </c>
      <c r="AU164" s="216" t="s">
        <v>84</v>
      </c>
      <c r="AY164" s="18" t="s">
        <v>124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81</v>
      </c>
      <c r="BK164" s="217">
        <f>ROUND(I164*H164,2)</f>
        <v>0</v>
      </c>
      <c r="BL164" s="18" t="s">
        <v>131</v>
      </c>
      <c r="BM164" s="216" t="s">
        <v>243</v>
      </c>
    </row>
    <row r="165" s="13" customFormat="1">
      <c r="A165" s="13"/>
      <c r="B165" s="223"/>
      <c r="C165" s="224"/>
      <c r="D165" s="218" t="s">
        <v>135</v>
      </c>
      <c r="E165" s="224"/>
      <c r="F165" s="226" t="s">
        <v>244</v>
      </c>
      <c r="G165" s="224"/>
      <c r="H165" s="227">
        <v>3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84</v>
      </c>
      <c r="AV165" s="13" t="s">
        <v>84</v>
      </c>
      <c r="AW165" s="13" t="s">
        <v>4</v>
      </c>
      <c r="AX165" s="13" t="s">
        <v>81</v>
      </c>
      <c r="AY165" s="233" t="s">
        <v>124</v>
      </c>
    </row>
    <row r="166" s="2" customFormat="1" ht="24.15" customHeight="1">
      <c r="A166" s="39"/>
      <c r="B166" s="40"/>
      <c r="C166" s="205" t="s">
        <v>245</v>
      </c>
      <c r="D166" s="205" t="s">
        <v>126</v>
      </c>
      <c r="E166" s="206" t="s">
        <v>246</v>
      </c>
      <c r="F166" s="207" t="s">
        <v>247</v>
      </c>
      <c r="G166" s="208" t="s">
        <v>139</v>
      </c>
      <c r="H166" s="209">
        <v>150</v>
      </c>
      <c r="I166" s="210"/>
      <c r="J166" s="211">
        <f>ROUND(I166*H166,2)</f>
        <v>0</v>
      </c>
      <c r="K166" s="207" t="s">
        <v>130</v>
      </c>
      <c r="L166" s="45"/>
      <c r="M166" s="212" t="s">
        <v>19</v>
      </c>
      <c r="N166" s="213" t="s">
        <v>44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131</v>
      </c>
      <c r="AT166" s="216" t="s">
        <v>126</v>
      </c>
      <c r="AU166" s="216" t="s">
        <v>84</v>
      </c>
      <c r="AY166" s="18" t="s">
        <v>124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81</v>
      </c>
      <c r="BK166" s="217">
        <f>ROUND(I166*H166,2)</f>
        <v>0</v>
      </c>
      <c r="BL166" s="18" t="s">
        <v>131</v>
      </c>
      <c r="BM166" s="216" t="s">
        <v>248</v>
      </c>
    </row>
    <row r="167" s="2" customFormat="1">
      <c r="A167" s="39"/>
      <c r="B167" s="40"/>
      <c r="C167" s="41"/>
      <c r="D167" s="218" t="s">
        <v>133</v>
      </c>
      <c r="E167" s="41"/>
      <c r="F167" s="219" t="s">
        <v>249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133</v>
      </c>
      <c r="AU167" s="18" t="s">
        <v>84</v>
      </c>
    </row>
    <row r="168" s="13" customFormat="1">
      <c r="A168" s="13"/>
      <c r="B168" s="223"/>
      <c r="C168" s="224"/>
      <c r="D168" s="218" t="s">
        <v>135</v>
      </c>
      <c r="E168" s="225" t="s">
        <v>19</v>
      </c>
      <c r="F168" s="226" t="s">
        <v>174</v>
      </c>
      <c r="G168" s="224"/>
      <c r="H168" s="227">
        <v>150</v>
      </c>
      <c r="I168" s="228"/>
      <c r="J168" s="224"/>
      <c r="K168" s="224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135</v>
      </c>
      <c r="AU168" s="233" t="s">
        <v>84</v>
      </c>
      <c r="AV168" s="13" t="s">
        <v>84</v>
      </c>
      <c r="AW168" s="13" t="s">
        <v>34</v>
      </c>
      <c r="AX168" s="13" t="s">
        <v>81</v>
      </c>
      <c r="AY168" s="233" t="s">
        <v>124</v>
      </c>
    </row>
    <row r="169" s="14" customFormat="1">
      <c r="A169" s="14"/>
      <c r="B169" s="234"/>
      <c r="C169" s="235"/>
      <c r="D169" s="218" t="s">
        <v>135</v>
      </c>
      <c r="E169" s="236" t="s">
        <v>19</v>
      </c>
      <c r="F169" s="237" t="s">
        <v>250</v>
      </c>
      <c r="G169" s="235"/>
      <c r="H169" s="236" t="s">
        <v>19</v>
      </c>
      <c r="I169" s="238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135</v>
      </c>
      <c r="AU169" s="243" t="s">
        <v>84</v>
      </c>
      <c r="AV169" s="14" t="s">
        <v>81</v>
      </c>
      <c r="AW169" s="14" t="s">
        <v>34</v>
      </c>
      <c r="AX169" s="14" t="s">
        <v>73</v>
      </c>
      <c r="AY169" s="243" t="s">
        <v>124</v>
      </c>
    </row>
    <row r="170" s="2" customFormat="1" ht="24.15" customHeight="1">
      <c r="A170" s="39"/>
      <c r="B170" s="40"/>
      <c r="C170" s="205" t="s">
        <v>251</v>
      </c>
      <c r="D170" s="205" t="s">
        <v>126</v>
      </c>
      <c r="E170" s="206" t="s">
        <v>252</v>
      </c>
      <c r="F170" s="207" t="s">
        <v>253</v>
      </c>
      <c r="G170" s="208" t="s">
        <v>139</v>
      </c>
      <c r="H170" s="209">
        <v>150</v>
      </c>
      <c r="I170" s="210"/>
      <c r="J170" s="211">
        <f>ROUND(I170*H170,2)</f>
        <v>0</v>
      </c>
      <c r="K170" s="207" t="s">
        <v>130</v>
      </c>
      <c r="L170" s="45"/>
      <c r="M170" s="212" t="s">
        <v>19</v>
      </c>
      <c r="N170" s="213" t="s">
        <v>44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131</v>
      </c>
      <c r="AT170" s="216" t="s">
        <v>126</v>
      </c>
      <c r="AU170" s="216" t="s">
        <v>84</v>
      </c>
      <c r="AY170" s="18" t="s">
        <v>124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81</v>
      </c>
      <c r="BK170" s="217">
        <f>ROUND(I170*H170,2)</f>
        <v>0</v>
      </c>
      <c r="BL170" s="18" t="s">
        <v>131</v>
      </c>
      <c r="BM170" s="216" t="s">
        <v>254</v>
      </c>
    </row>
    <row r="171" s="2" customFormat="1">
      <c r="A171" s="39"/>
      <c r="B171" s="40"/>
      <c r="C171" s="41"/>
      <c r="D171" s="218" t="s">
        <v>133</v>
      </c>
      <c r="E171" s="41"/>
      <c r="F171" s="219" t="s">
        <v>255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133</v>
      </c>
      <c r="AU171" s="18" t="s">
        <v>84</v>
      </c>
    </row>
    <row r="172" s="13" customFormat="1">
      <c r="A172" s="13"/>
      <c r="B172" s="223"/>
      <c r="C172" s="224"/>
      <c r="D172" s="218" t="s">
        <v>135</v>
      </c>
      <c r="E172" s="225" t="s">
        <v>19</v>
      </c>
      <c r="F172" s="226" t="s">
        <v>174</v>
      </c>
      <c r="G172" s="224"/>
      <c r="H172" s="227">
        <v>150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135</v>
      </c>
      <c r="AU172" s="233" t="s">
        <v>84</v>
      </c>
      <c r="AV172" s="13" t="s">
        <v>84</v>
      </c>
      <c r="AW172" s="13" t="s">
        <v>34</v>
      </c>
      <c r="AX172" s="13" t="s">
        <v>81</v>
      </c>
      <c r="AY172" s="233" t="s">
        <v>124</v>
      </c>
    </row>
    <row r="173" s="12" customFormat="1" ht="22.8" customHeight="1">
      <c r="A173" s="12"/>
      <c r="B173" s="189"/>
      <c r="C173" s="190"/>
      <c r="D173" s="191" t="s">
        <v>72</v>
      </c>
      <c r="E173" s="203" t="s">
        <v>84</v>
      </c>
      <c r="F173" s="203" t="s">
        <v>256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SUM(P174:P193)</f>
        <v>0</v>
      </c>
      <c r="Q173" s="197"/>
      <c r="R173" s="198">
        <f>SUM(R174:R193)</f>
        <v>3.970559999999999</v>
      </c>
      <c r="S173" s="197"/>
      <c r="T173" s="199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81</v>
      </c>
      <c r="AT173" s="201" t="s">
        <v>72</v>
      </c>
      <c r="AU173" s="201" t="s">
        <v>81</v>
      </c>
      <c r="AY173" s="200" t="s">
        <v>124</v>
      </c>
      <c r="BK173" s="202">
        <f>SUM(BK174:BK193)</f>
        <v>0</v>
      </c>
    </row>
    <row r="174" s="2" customFormat="1" ht="24.15" customHeight="1">
      <c r="A174" s="39"/>
      <c r="B174" s="40"/>
      <c r="C174" s="205" t="s">
        <v>257</v>
      </c>
      <c r="D174" s="205" t="s">
        <v>126</v>
      </c>
      <c r="E174" s="206" t="s">
        <v>258</v>
      </c>
      <c r="F174" s="207" t="s">
        <v>259</v>
      </c>
      <c r="G174" s="208" t="s">
        <v>178</v>
      </c>
      <c r="H174" s="209">
        <v>16.800000000000001</v>
      </c>
      <c r="I174" s="210"/>
      <c r="J174" s="211">
        <f>ROUND(I174*H174,2)</f>
        <v>0</v>
      </c>
      <c r="K174" s="207" t="s">
        <v>130</v>
      </c>
      <c r="L174" s="45"/>
      <c r="M174" s="212" t="s">
        <v>19</v>
      </c>
      <c r="N174" s="213" t="s">
        <v>44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131</v>
      </c>
      <c r="AT174" s="216" t="s">
        <v>126</v>
      </c>
      <c r="AU174" s="216" t="s">
        <v>84</v>
      </c>
      <c r="AY174" s="18" t="s">
        <v>124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81</v>
      </c>
      <c r="BK174" s="217">
        <f>ROUND(I174*H174,2)</f>
        <v>0</v>
      </c>
      <c r="BL174" s="18" t="s">
        <v>131</v>
      </c>
      <c r="BM174" s="216" t="s">
        <v>260</v>
      </c>
    </row>
    <row r="175" s="2" customFormat="1">
      <c r="A175" s="39"/>
      <c r="B175" s="40"/>
      <c r="C175" s="41"/>
      <c r="D175" s="218" t="s">
        <v>133</v>
      </c>
      <c r="E175" s="41"/>
      <c r="F175" s="219" t="s">
        <v>261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133</v>
      </c>
      <c r="AU175" s="18" t="s">
        <v>84</v>
      </c>
    </row>
    <row r="176" s="14" customFormat="1">
      <c r="A176" s="14"/>
      <c r="B176" s="234"/>
      <c r="C176" s="235"/>
      <c r="D176" s="218" t="s">
        <v>135</v>
      </c>
      <c r="E176" s="236" t="s">
        <v>19</v>
      </c>
      <c r="F176" s="237" t="s">
        <v>203</v>
      </c>
      <c r="G176" s="235"/>
      <c r="H176" s="236" t="s">
        <v>19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135</v>
      </c>
      <c r="AU176" s="243" t="s">
        <v>84</v>
      </c>
      <c r="AV176" s="14" t="s">
        <v>81</v>
      </c>
      <c r="AW176" s="14" t="s">
        <v>34</v>
      </c>
      <c r="AX176" s="14" t="s">
        <v>73</v>
      </c>
      <c r="AY176" s="243" t="s">
        <v>124</v>
      </c>
    </row>
    <row r="177" s="13" customFormat="1">
      <c r="A177" s="13"/>
      <c r="B177" s="223"/>
      <c r="C177" s="224"/>
      <c r="D177" s="218" t="s">
        <v>135</v>
      </c>
      <c r="E177" s="225" t="s">
        <v>19</v>
      </c>
      <c r="F177" s="226" t="s">
        <v>262</v>
      </c>
      <c r="G177" s="224"/>
      <c r="H177" s="227">
        <v>16.800000000000001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135</v>
      </c>
      <c r="AU177" s="233" t="s">
        <v>84</v>
      </c>
      <c r="AV177" s="13" t="s">
        <v>84</v>
      </c>
      <c r="AW177" s="13" t="s">
        <v>34</v>
      </c>
      <c r="AX177" s="13" t="s">
        <v>81</v>
      </c>
      <c r="AY177" s="233" t="s">
        <v>124</v>
      </c>
    </row>
    <row r="178" s="2" customFormat="1" ht="14.4" customHeight="1">
      <c r="A178" s="39"/>
      <c r="B178" s="40"/>
      <c r="C178" s="205" t="s">
        <v>7</v>
      </c>
      <c r="D178" s="205" t="s">
        <v>126</v>
      </c>
      <c r="E178" s="206" t="s">
        <v>263</v>
      </c>
      <c r="F178" s="207" t="s">
        <v>264</v>
      </c>
      <c r="G178" s="208" t="s">
        <v>178</v>
      </c>
      <c r="H178" s="209">
        <v>2.3039999999999998</v>
      </c>
      <c r="I178" s="210"/>
      <c r="J178" s="211">
        <f>ROUND(I178*H178,2)</f>
        <v>0</v>
      </c>
      <c r="K178" s="207" t="s">
        <v>130</v>
      </c>
      <c r="L178" s="45"/>
      <c r="M178" s="212" t="s">
        <v>19</v>
      </c>
      <c r="N178" s="213" t="s">
        <v>44</v>
      </c>
      <c r="O178" s="85"/>
      <c r="P178" s="214">
        <f>O178*H178</f>
        <v>0</v>
      </c>
      <c r="Q178" s="214">
        <v>1.6299999999999999</v>
      </c>
      <c r="R178" s="214">
        <f>Q178*H178</f>
        <v>3.7555199999999993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131</v>
      </c>
      <c r="AT178" s="216" t="s">
        <v>126</v>
      </c>
      <c r="AU178" s="216" t="s">
        <v>84</v>
      </c>
      <c r="AY178" s="18" t="s">
        <v>124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81</v>
      </c>
      <c r="BK178" s="217">
        <f>ROUND(I178*H178,2)</f>
        <v>0</v>
      </c>
      <c r="BL178" s="18" t="s">
        <v>131</v>
      </c>
      <c r="BM178" s="216" t="s">
        <v>265</v>
      </c>
    </row>
    <row r="179" s="2" customFormat="1">
      <c r="A179" s="39"/>
      <c r="B179" s="40"/>
      <c r="C179" s="41"/>
      <c r="D179" s="218" t="s">
        <v>133</v>
      </c>
      <c r="E179" s="41"/>
      <c r="F179" s="219" t="s">
        <v>266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133</v>
      </c>
      <c r="AU179" s="18" t="s">
        <v>84</v>
      </c>
    </row>
    <row r="180" s="14" customFormat="1">
      <c r="A180" s="14"/>
      <c r="B180" s="234"/>
      <c r="C180" s="235"/>
      <c r="D180" s="218" t="s">
        <v>135</v>
      </c>
      <c r="E180" s="236" t="s">
        <v>19</v>
      </c>
      <c r="F180" s="237" t="s">
        <v>203</v>
      </c>
      <c r="G180" s="235"/>
      <c r="H180" s="236" t="s">
        <v>19</v>
      </c>
      <c r="I180" s="238"/>
      <c r="J180" s="235"/>
      <c r="K180" s="235"/>
      <c r="L180" s="239"/>
      <c r="M180" s="240"/>
      <c r="N180" s="241"/>
      <c r="O180" s="241"/>
      <c r="P180" s="241"/>
      <c r="Q180" s="241"/>
      <c r="R180" s="241"/>
      <c r="S180" s="241"/>
      <c r="T180" s="24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3" t="s">
        <v>135</v>
      </c>
      <c r="AU180" s="243" t="s">
        <v>84</v>
      </c>
      <c r="AV180" s="14" t="s">
        <v>81</v>
      </c>
      <c r="AW180" s="14" t="s">
        <v>34</v>
      </c>
      <c r="AX180" s="14" t="s">
        <v>73</v>
      </c>
      <c r="AY180" s="243" t="s">
        <v>124</v>
      </c>
    </row>
    <row r="181" s="13" customFormat="1">
      <c r="A181" s="13"/>
      <c r="B181" s="223"/>
      <c r="C181" s="224"/>
      <c r="D181" s="218" t="s">
        <v>135</v>
      </c>
      <c r="E181" s="225" t="s">
        <v>19</v>
      </c>
      <c r="F181" s="226" t="s">
        <v>267</v>
      </c>
      <c r="G181" s="224"/>
      <c r="H181" s="227">
        <v>2.3039999999999998</v>
      </c>
      <c r="I181" s="228"/>
      <c r="J181" s="224"/>
      <c r="K181" s="224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135</v>
      </c>
      <c r="AU181" s="233" t="s">
        <v>84</v>
      </c>
      <c r="AV181" s="13" t="s">
        <v>84</v>
      </c>
      <c r="AW181" s="13" t="s">
        <v>34</v>
      </c>
      <c r="AX181" s="13" t="s">
        <v>81</v>
      </c>
      <c r="AY181" s="233" t="s">
        <v>124</v>
      </c>
    </row>
    <row r="182" s="2" customFormat="1" ht="14.4" customHeight="1">
      <c r="A182" s="39"/>
      <c r="B182" s="40"/>
      <c r="C182" s="205" t="s">
        <v>268</v>
      </c>
      <c r="D182" s="205" t="s">
        <v>126</v>
      </c>
      <c r="E182" s="206" t="s">
        <v>269</v>
      </c>
      <c r="F182" s="207" t="s">
        <v>270</v>
      </c>
      <c r="G182" s="208" t="s">
        <v>271</v>
      </c>
      <c r="H182" s="209">
        <v>96</v>
      </c>
      <c r="I182" s="210"/>
      <c r="J182" s="211">
        <f>ROUND(I182*H182,2)</f>
        <v>0</v>
      </c>
      <c r="K182" s="207" t="s">
        <v>130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0.00116</v>
      </c>
      <c r="R182" s="214">
        <f>Q182*H182</f>
        <v>0.11136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131</v>
      </c>
      <c r="AT182" s="216" t="s">
        <v>126</v>
      </c>
      <c r="AU182" s="216" t="s">
        <v>84</v>
      </c>
      <c r="AY182" s="18" t="s">
        <v>124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131</v>
      </c>
      <c r="BM182" s="216" t="s">
        <v>272</v>
      </c>
    </row>
    <row r="183" s="2" customFormat="1">
      <c r="A183" s="39"/>
      <c r="B183" s="40"/>
      <c r="C183" s="41"/>
      <c r="D183" s="218" t="s">
        <v>133</v>
      </c>
      <c r="E183" s="41"/>
      <c r="F183" s="219" t="s">
        <v>273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133</v>
      </c>
      <c r="AU183" s="18" t="s">
        <v>84</v>
      </c>
    </row>
    <row r="184" s="14" customFormat="1">
      <c r="A184" s="14"/>
      <c r="B184" s="234"/>
      <c r="C184" s="235"/>
      <c r="D184" s="218" t="s">
        <v>135</v>
      </c>
      <c r="E184" s="236" t="s">
        <v>19</v>
      </c>
      <c r="F184" s="237" t="s">
        <v>203</v>
      </c>
      <c r="G184" s="235"/>
      <c r="H184" s="236" t="s">
        <v>19</v>
      </c>
      <c r="I184" s="238"/>
      <c r="J184" s="235"/>
      <c r="K184" s="235"/>
      <c r="L184" s="239"/>
      <c r="M184" s="240"/>
      <c r="N184" s="241"/>
      <c r="O184" s="241"/>
      <c r="P184" s="241"/>
      <c r="Q184" s="241"/>
      <c r="R184" s="241"/>
      <c r="S184" s="241"/>
      <c r="T184" s="24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3" t="s">
        <v>135</v>
      </c>
      <c r="AU184" s="243" t="s">
        <v>84</v>
      </c>
      <c r="AV184" s="14" t="s">
        <v>81</v>
      </c>
      <c r="AW184" s="14" t="s">
        <v>34</v>
      </c>
      <c r="AX184" s="14" t="s">
        <v>73</v>
      </c>
      <c r="AY184" s="243" t="s">
        <v>124</v>
      </c>
    </row>
    <row r="185" s="13" customFormat="1">
      <c r="A185" s="13"/>
      <c r="B185" s="223"/>
      <c r="C185" s="224"/>
      <c r="D185" s="218" t="s">
        <v>135</v>
      </c>
      <c r="E185" s="225" t="s">
        <v>19</v>
      </c>
      <c r="F185" s="226" t="s">
        <v>274</v>
      </c>
      <c r="G185" s="224"/>
      <c r="H185" s="227">
        <v>96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135</v>
      </c>
      <c r="AU185" s="233" t="s">
        <v>84</v>
      </c>
      <c r="AV185" s="13" t="s">
        <v>84</v>
      </c>
      <c r="AW185" s="13" t="s">
        <v>34</v>
      </c>
      <c r="AX185" s="13" t="s">
        <v>81</v>
      </c>
      <c r="AY185" s="233" t="s">
        <v>124</v>
      </c>
    </row>
    <row r="186" s="2" customFormat="1" ht="14.4" customHeight="1">
      <c r="A186" s="39"/>
      <c r="B186" s="40"/>
      <c r="C186" s="255" t="s">
        <v>275</v>
      </c>
      <c r="D186" s="255" t="s">
        <v>239</v>
      </c>
      <c r="E186" s="256" t="s">
        <v>276</v>
      </c>
      <c r="F186" s="257" t="s">
        <v>277</v>
      </c>
      <c r="G186" s="258" t="s">
        <v>271</v>
      </c>
      <c r="H186" s="259">
        <v>96</v>
      </c>
      <c r="I186" s="260"/>
      <c r="J186" s="261">
        <f>ROUND(I186*H186,2)</f>
        <v>0</v>
      </c>
      <c r="K186" s="257" t="s">
        <v>130</v>
      </c>
      <c r="L186" s="262"/>
      <c r="M186" s="263" t="s">
        <v>19</v>
      </c>
      <c r="N186" s="264" t="s">
        <v>44</v>
      </c>
      <c r="O186" s="85"/>
      <c r="P186" s="214">
        <f>O186*H186</f>
        <v>0</v>
      </c>
      <c r="Q186" s="214">
        <v>0.00108</v>
      </c>
      <c r="R186" s="214">
        <f>Q186*H186</f>
        <v>0.10367999999999999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175</v>
      </c>
      <c r="AT186" s="216" t="s">
        <v>239</v>
      </c>
      <c r="AU186" s="216" t="s">
        <v>84</v>
      </c>
      <c r="AY186" s="18" t="s">
        <v>124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81</v>
      </c>
      <c r="BK186" s="217">
        <f>ROUND(I186*H186,2)</f>
        <v>0</v>
      </c>
      <c r="BL186" s="18" t="s">
        <v>131</v>
      </c>
      <c r="BM186" s="216" t="s">
        <v>278</v>
      </c>
    </row>
    <row r="187" s="2" customFormat="1" ht="14.4" customHeight="1">
      <c r="A187" s="39"/>
      <c r="B187" s="40"/>
      <c r="C187" s="205" t="s">
        <v>279</v>
      </c>
      <c r="D187" s="205" t="s">
        <v>126</v>
      </c>
      <c r="E187" s="206" t="s">
        <v>280</v>
      </c>
      <c r="F187" s="207" t="s">
        <v>281</v>
      </c>
      <c r="G187" s="208" t="s">
        <v>178</v>
      </c>
      <c r="H187" s="209">
        <v>3</v>
      </c>
      <c r="I187" s="210"/>
      <c r="J187" s="211">
        <f>ROUND(I187*H187,2)</f>
        <v>0</v>
      </c>
      <c r="K187" s="207" t="s">
        <v>130</v>
      </c>
      <c r="L187" s="45"/>
      <c r="M187" s="212" t="s">
        <v>19</v>
      </c>
      <c r="N187" s="213" t="s">
        <v>44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131</v>
      </c>
      <c r="AT187" s="216" t="s">
        <v>126</v>
      </c>
      <c r="AU187" s="216" t="s">
        <v>84</v>
      </c>
      <c r="AY187" s="18" t="s">
        <v>124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81</v>
      </c>
      <c r="BK187" s="217">
        <f>ROUND(I187*H187,2)</f>
        <v>0</v>
      </c>
      <c r="BL187" s="18" t="s">
        <v>131</v>
      </c>
      <c r="BM187" s="216" t="s">
        <v>282</v>
      </c>
    </row>
    <row r="188" s="2" customFormat="1">
      <c r="A188" s="39"/>
      <c r="B188" s="40"/>
      <c r="C188" s="41"/>
      <c r="D188" s="218" t="s">
        <v>133</v>
      </c>
      <c r="E188" s="41"/>
      <c r="F188" s="219" t="s">
        <v>283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133</v>
      </c>
      <c r="AU188" s="18" t="s">
        <v>84</v>
      </c>
    </row>
    <row r="189" s="14" customFormat="1">
      <c r="A189" s="14"/>
      <c r="B189" s="234"/>
      <c r="C189" s="235"/>
      <c r="D189" s="218" t="s">
        <v>135</v>
      </c>
      <c r="E189" s="236" t="s">
        <v>19</v>
      </c>
      <c r="F189" s="237" t="s">
        <v>205</v>
      </c>
      <c r="G189" s="235"/>
      <c r="H189" s="236" t="s">
        <v>19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135</v>
      </c>
      <c r="AU189" s="243" t="s">
        <v>84</v>
      </c>
      <c r="AV189" s="14" t="s">
        <v>81</v>
      </c>
      <c r="AW189" s="14" t="s">
        <v>34</v>
      </c>
      <c r="AX189" s="14" t="s">
        <v>73</v>
      </c>
      <c r="AY189" s="243" t="s">
        <v>124</v>
      </c>
    </row>
    <row r="190" s="13" customFormat="1">
      <c r="A190" s="13"/>
      <c r="B190" s="223"/>
      <c r="C190" s="224"/>
      <c r="D190" s="218" t="s">
        <v>135</v>
      </c>
      <c r="E190" s="225" t="s">
        <v>19</v>
      </c>
      <c r="F190" s="226" t="s">
        <v>206</v>
      </c>
      <c r="G190" s="224"/>
      <c r="H190" s="227">
        <v>1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84</v>
      </c>
      <c r="AV190" s="13" t="s">
        <v>84</v>
      </c>
      <c r="AW190" s="13" t="s">
        <v>34</v>
      </c>
      <c r="AX190" s="13" t="s">
        <v>73</v>
      </c>
      <c r="AY190" s="233" t="s">
        <v>124</v>
      </c>
    </row>
    <row r="191" s="13" customFormat="1">
      <c r="A191" s="13"/>
      <c r="B191" s="223"/>
      <c r="C191" s="224"/>
      <c r="D191" s="218" t="s">
        <v>135</v>
      </c>
      <c r="E191" s="225" t="s">
        <v>19</v>
      </c>
      <c r="F191" s="226" t="s">
        <v>189</v>
      </c>
      <c r="G191" s="224"/>
      <c r="H191" s="227">
        <v>1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84</v>
      </c>
      <c r="AV191" s="13" t="s">
        <v>84</v>
      </c>
      <c r="AW191" s="13" t="s">
        <v>34</v>
      </c>
      <c r="AX191" s="13" t="s">
        <v>73</v>
      </c>
      <c r="AY191" s="233" t="s">
        <v>124</v>
      </c>
    </row>
    <row r="192" s="13" customFormat="1">
      <c r="A192" s="13"/>
      <c r="B192" s="223"/>
      <c r="C192" s="224"/>
      <c r="D192" s="218" t="s">
        <v>135</v>
      </c>
      <c r="E192" s="225" t="s">
        <v>19</v>
      </c>
      <c r="F192" s="226" t="s">
        <v>207</v>
      </c>
      <c r="G192" s="224"/>
      <c r="H192" s="227">
        <v>1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135</v>
      </c>
      <c r="AU192" s="233" t="s">
        <v>84</v>
      </c>
      <c r="AV192" s="13" t="s">
        <v>84</v>
      </c>
      <c r="AW192" s="13" t="s">
        <v>34</v>
      </c>
      <c r="AX192" s="13" t="s">
        <v>73</v>
      </c>
      <c r="AY192" s="233" t="s">
        <v>124</v>
      </c>
    </row>
    <row r="193" s="15" customFormat="1">
      <c r="A193" s="15"/>
      <c r="B193" s="244"/>
      <c r="C193" s="245"/>
      <c r="D193" s="218" t="s">
        <v>135</v>
      </c>
      <c r="E193" s="246" t="s">
        <v>19</v>
      </c>
      <c r="F193" s="247" t="s">
        <v>157</v>
      </c>
      <c r="G193" s="245"/>
      <c r="H193" s="248">
        <v>3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4" t="s">
        <v>135</v>
      </c>
      <c r="AU193" s="254" t="s">
        <v>84</v>
      </c>
      <c r="AV193" s="15" t="s">
        <v>131</v>
      </c>
      <c r="AW193" s="15" t="s">
        <v>34</v>
      </c>
      <c r="AX193" s="15" t="s">
        <v>81</v>
      </c>
      <c r="AY193" s="254" t="s">
        <v>124</v>
      </c>
    </row>
    <row r="194" s="12" customFormat="1" ht="22.8" customHeight="1">
      <c r="A194" s="12"/>
      <c r="B194" s="189"/>
      <c r="C194" s="190"/>
      <c r="D194" s="191" t="s">
        <v>72</v>
      </c>
      <c r="E194" s="203" t="s">
        <v>131</v>
      </c>
      <c r="F194" s="203" t="s">
        <v>284</v>
      </c>
      <c r="G194" s="190"/>
      <c r="H194" s="190"/>
      <c r="I194" s="193"/>
      <c r="J194" s="204">
        <f>BK194</f>
        <v>0</v>
      </c>
      <c r="K194" s="190"/>
      <c r="L194" s="195"/>
      <c r="M194" s="196"/>
      <c r="N194" s="197"/>
      <c r="O194" s="197"/>
      <c r="P194" s="198">
        <f>SUM(P195:P204)</f>
        <v>0</v>
      </c>
      <c r="Q194" s="197"/>
      <c r="R194" s="198">
        <f>SUM(R195:R204)</f>
        <v>0</v>
      </c>
      <c r="S194" s="197"/>
      <c r="T194" s="199">
        <f>SUM(T195:T204)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0" t="s">
        <v>81</v>
      </c>
      <c r="AT194" s="201" t="s">
        <v>72</v>
      </c>
      <c r="AU194" s="201" t="s">
        <v>81</v>
      </c>
      <c r="AY194" s="200" t="s">
        <v>124</v>
      </c>
      <c r="BK194" s="202">
        <f>SUM(BK195:BK204)</f>
        <v>0</v>
      </c>
    </row>
    <row r="195" s="2" customFormat="1" ht="24.15" customHeight="1">
      <c r="A195" s="39"/>
      <c r="B195" s="40"/>
      <c r="C195" s="205" t="s">
        <v>285</v>
      </c>
      <c r="D195" s="205" t="s">
        <v>126</v>
      </c>
      <c r="E195" s="206" t="s">
        <v>286</v>
      </c>
      <c r="F195" s="207" t="s">
        <v>287</v>
      </c>
      <c r="G195" s="208" t="s">
        <v>139</v>
      </c>
      <c r="H195" s="209">
        <v>29</v>
      </c>
      <c r="I195" s="210"/>
      <c r="J195" s="211">
        <f>ROUND(I195*H195,2)</f>
        <v>0</v>
      </c>
      <c r="K195" s="207" t="s">
        <v>130</v>
      </c>
      <c r="L195" s="45"/>
      <c r="M195" s="212" t="s">
        <v>19</v>
      </c>
      <c r="N195" s="213" t="s">
        <v>44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131</v>
      </c>
      <c r="AT195" s="216" t="s">
        <v>126</v>
      </c>
      <c r="AU195" s="216" t="s">
        <v>84</v>
      </c>
      <c r="AY195" s="18" t="s">
        <v>124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81</v>
      </c>
      <c r="BK195" s="217">
        <f>ROUND(I195*H195,2)</f>
        <v>0</v>
      </c>
      <c r="BL195" s="18" t="s">
        <v>131</v>
      </c>
      <c r="BM195" s="216" t="s">
        <v>288</v>
      </c>
    </row>
    <row r="196" s="2" customFormat="1">
      <c r="A196" s="39"/>
      <c r="B196" s="40"/>
      <c r="C196" s="41"/>
      <c r="D196" s="218" t="s">
        <v>133</v>
      </c>
      <c r="E196" s="41"/>
      <c r="F196" s="219" t="s">
        <v>289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133</v>
      </c>
      <c r="AU196" s="18" t="s">
        <v>84</v>
      </c>
    </row>
    <row r="197" s="13" customFormat="1">
      <c r="A197" s="13"/>
      <c r="B197" s="223"/>
      <c r="C197" s="224"/>
      <c r="D197" s="218" t="s">
        <v>135</v>
      </c>
      <c r="E197" s="225" t="s">
        <v>19</v>
      </c>
      <c r="F197" s="226" t="s">
        <v>290</v>
      </c>
      <c r="G197" s="224"/>
      <c r="H197" s="227">
        <v>29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135</v>
      </c>
      <c r="AU197" s="233" t="s">
        <v>84</v>
      </c>
      <c r="AV197" s="13" t="s">
        <v>84</v>
      </c>
      <c r="AW197" s="13" t="s">
        <v>34</v>
      </c>
      <c r="AX197" s="13" t="s">
        <v>81</v>
      </c>
      <c r="AY197" s="233" t="s">
        <v>124</v>
      </c>
    </row>
    <row r="198" s="2" customFormat="1" ht="24.15" customHeight="1">
      <c r="A198" s="39"/>
      <c r="B198" s="40"/>
      <c r="C198" s="205" t="s">
        <v>291</v>
      </c>
      <c r="D198" s="205" t="s">
        <v>126</v>
      </c>
      <c r="E198" s="206" t="s">
        <v>292</v>
      </c>
      <c r="F198" s="207" t="s">
        <v>293</v>
      </c>
      <c r="G198" s="208" t="s">
        <v>139</v>
      </c>
      <c r="H198" s="209">
        <v>29</v>
      </c>
      <c r="I198" s="210"/>
      <c r="J198" s="211">
        <f>ROUND(I198*H198,2)</f>
        <v>0</v>
      </c>
      <c r="K198" s="207" t="s">
        <v>130</v>
      </c>
      <c r="L198" s="45"/>
      <c r="M198" s="212" t="s">
        <v>19</v>
      </c>
      <c r="N198" s="213" t="s">
        <v>44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131</v>
      </c>
      <c r="AT198" s="216" t="s">
        <v>126</v>
      </c>
      <c r="AU198" s="216" t="s">
        <v>84</v>
      </c>
      <c r="AY198" s="18" t="s">
        <v>124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81</v>
      </c>
      <c r="BK198" s="217">
        <f>ROUND(I198*H198,2)</f>
        <v>0</v>
      </c>
      <c r="BL198" s="18" t="s">
        <v>131</v>
      </c>
      <c r="BM198" s="216" t="s">
        <v>294</v>
      </c>
    </row>
    <row r="199" s="2" customFormat="1">
      <c r="A199" s="39"/>
      <c r="B199" s="40"/>
      <c r="C199" s="41"/>
      <c r="D199" s="218" t="s">
        <v>133</v>
      </c>
      <c r="E199" s="41"/>
      <c r="F199" s="219" t="s">
        <v>289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133</v>
      </c>
      <c r="AU199" s="18" t="s">
        <v>84</v>
      </c>
    </row>
    <row r="200" s="13" customFormat="1">
      <c r="A200" s="13"/>
      <c r="B200" s="223"/>
      <c r="C200" s="224"/>
      <c r="D200" s="218" t="s">
        <v>135</v>
      </c>
      <c r="E200" s="225" t="s">
        <v>19</v>
      </c>
      <c r="F200" s="226" t="s">
        <v>290</v>
      </c>
      <c r="G200" s="224"/>
      <c r="H200" s="227">
        <v>29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135</v>
      </c>
      <c r="AU200" s="233" t="s">
        <v>84</v>
      </c>
      <c r="AV200" s="13" t="s">
        <v>84</v>
      </c>
      <c r="AW200" s="13" t="s">
        <v>34</v>
      </c>
      <c r="AX200" s="13" t="s">
        <v>81</v>
      </c>
      <c r="AY200" s="233" t="s">
        <v>124</v>
      </c>
    </row>
    <row r="201" s="2" customFormat="1" ht="14.4" customHeight="1">
      <c r="A201" s="39"/>
      <c r="B201" s="40"/>
      <c r="C201" s="205" t="s">
        <v>295</v>
      </c>
      <c r="D201" s="205" t="s">
        <v>126</v>
      </c>
      <c r="E201" s="206" t="s">
        <v>296</v>
      </c>
      <c r="F201" s="207" t="s">
        <v>297</v>
      </c>
      <c r="G201" s="208" t="s">
        <v>178</v>
      </c>
      <c r="H201" s="209">
        <v>3</v>
      </c>
      <c r="I201" s="210"/>
      <c r="J201" s="211">
        <f>ROUND(I201*H201,2)</f>
        <v>0</v>
      </c>
      <c r="K201" s="207" t="s">
        <v>130</v>
      </c>
      <c r="L201" s="45"/>
      <c r="M201" s="212" t="s">
        <v>19</v>
      </c>
      <c r="N201" s="213" t="s">
        <v>44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131</v>
      </c>
      <c r="AT201" s="216" t="s">
        <v>126</v>
      </c>
      <c r="AU201" s="216" t="s">
        <v>84</v>
      </c>
      <c r="AY201" s="18" t="s">
        <v>124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81</v>
      </c>
      <c r="BK201" s="217">
        <f>ROUND(I201*H201,2)</f>
        <v>0</v>
      </c>
      <c r="BL201" s="18" t="s">
        <v>131</v>
      </c>
      <c r="BM201" s="216" t="s">
        <v>298</v>
      </c>
    </row>
    <row r="202" s="2" customFormat="1">
      <c r="A202" s="39"/>
      <c r="B202" s="40"/>
      <c r="C202" s="41"/>
      <c r="D202" s="218" t="s">
        <v>133</v>
      </c>
      <c r="E202" s="41"/>
      <c r="F202" s="219" t="s">
        <v>299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133</v>
      </c>
      <c r="AU202" s="18" t="s">
        <v>84</v>
      </c>
    </row>
    <row r="203" s="14" customFormat="1">
      <c r="A203" s="14"/>
      <c r="B203" s="234"/>
      <c r="C203" s="235"/>
      <c r="D203" s="218" t="s">
        <v>135</v>
      </c>
      <c r="E203" s="236" t="s">
        <v>19</v>
      </c>
      <c r="F203" s="237" t="s">
        <v>300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3" t="s">
        <v>135</v>
      </c>
      <c r="AU203" s="243" t="s">
        <v>84</v>
      </c>
      <c r="AV203" s="14" t="s">
        <v>81</v>
      </c>
      <c r="AW203" s="14" t="s">
        <v>34</v>
      </c>
      <c r="AX203" s="14" t="s">
        <v>73</v>
      </c>
      <c r="AY203" s="243" t="s">
        <v>124</v>
      </c>
    </row>
    <row r="204" s="13" customFormat="1">
      <c r="A204" s="13"/>
      <c r="B204" s="223"/>
      <c r="C204" s="224"/>
      <c r="D204" s="218" t="s">
        <v>135</v>
      </c>
      <c r="E204" s="225" t="s">
        <v>19</v>
      </c>
      <c r="F204" s="226" t="s">
        <v>301</v>
      </c>
      <c r="G204" s="224"/>
      <c r="H204" s="227">
        <v>3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84</v>
      </c>
      <c r="AV204" s="13" t="s">
        <v>84</v>
      </c>
      <c r="AW204" s="13" t="s">
        <v>34</v>
      </c>
      <c r="AX204" s="13" t="s">
        <v>81</v>
      </c>
      <c r="AY204" s="233" t="s">
        <v>124</v>
      </c>
    </row>
    <row r="205" s="12" customFormat="1" ht="22.8" customHeight="1">
      <c r="A205" s="12"/>
      <c r="B205" s="189"/>
      <c r="C205" s="190"/>
      <c r="D205" s="191" t="s">
        <v>72</v>
      </c>
      <c r="E205" s="203" t="s">
        <v>158</v>
      </c>
      <c r="F205" s="203" t="s">
        <v>302</v>
      </c>
      <c r="G205" s="190"/>
      <c r="H205" s="190"/>
      <c r="I205" s="193"/>
      <c r="J205" s="204">
        <f>BK205</f>
        <v>0</v>
      </c>
      <c r="K205" s="190"/>
      <c r="L205" s="195"/>
      <c r="M205" s="196"/>
      <c r="N205" s="197"/>
      <c r="O205" s="197"/>
      <c r="P205" s="198">
        <f>SUM(P206:P259)</f>
        <v>0</v>
      </c>
      <c r="Q205" s="197"/>
      <c r="R205" s="198">
        <f>SUM(R206:R259)</f>
        <v>118.270785</v>
      </c>
      <c r="S205" s="197"/>
      <c r="T205" s="199">
        <f>SUM(T206:T259)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0" t="s">
        <v>81</v>
      </c>
      <c r="AT205" s="201" t="s">
        <v>72</v>
      </c>
      <c r="AU205" s="201" t="s">
        <v>81</v>
      </c>
      <c r="AY205" s="200" t="s">
        <v>124</v>
      </c>
      <c r="BK205" s="202">
        <f>SUM(BK206:BK259)</f>
        <v>0</v>
      </c>
    </row>
    <row r="206" s="2" customFormat="1" ht="24.15" customHeight="1">
      <c r="A206" s="39"/>
      <c r="B206" s="40"/>
      <c r="C206" s="205" t="s">
        <v>303</v>
      </c>
      <c r="D206" s="205" t="s">
        <v>126</v>
      </c>
      <c r="E206" s="206" t="s">
        <v>304</v>
      </c>
      <c r="F206" s="207" t="s">
        <v>305</v>
      </c>
      <c r="G206" s="208" t="s">
        <v>139</v>
      </c>
      <c r="H206" s="209">
        <v>16.5</v>
      </c>
      <c r="I206" s="210"/>
      <c r="J206" s="211">
        <f>ROUND(I206*H206,2)</f>
        <v>0</v>
      </c>
      <c r="K206" s="207" t="s">
        <v>130</v>
      </c>
      <c r="L206" s="45"/>
      <c r="M206" s="212" t="s">
        <v>19</v>
      </c>
      <c r="N206" s="213" t="s">
        <v>44</v>
      </c>
      <c r="O206" s="85"/>
      <c r="P206" s="214">
        <f>O206*H206</f>
        <v>0</v>
      </c>
      <c r="Q206" s="214">
        <v>0.46000000000000002</v>
      </c>
      <c r="R206" s="214">
        <f>Q206*H206</f>
        <v>7.5900000000000007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131</v>
      </c>
      <c r="AT206" s="216" t="s">
        <v>126</v>
      </c>
      <c r="AU206" s="216" t="s">
        <v>84</v>
      </c>
      <c r="AY206" s="18" t="s">
        <v>124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81</v>
      </c>
      <c r="BK206" s="217">
        <f>ROUND(I206*H206,2)</f>
        <v>0</v>
      </c>
      <c r="BL206" s="18" t="s">
        <v>131</v>
      </c>
      <c r="BM206" s="216" t="s">
        <v>306</v>
      </c>
    </row>
    <row r="207" s="2" customFormat="1">
      <c r="A207" s="39"/>
      <c r="B207" s="40"/>
      <c r="C207" s="41"/>
      <c r="D207" s="218" t="s">
        <v>133</v>
      </c>
      <c r="E207" s="41"/>
      <c r="F207" s="219" t="s">
        <v>307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84</v>
      </c>
    </row>
    <row r="208" s="14" customFormat="1">
      <c r="A208" s="14"/>
      <c r="B208" s="234"/>
      <c r="C208" s="235"/>
      <c r="D208" s="218" t="s">
        <v>135</v>
      </c>
      <c r="E208" s="236" t="s">
        <v>19</v>
      </c>
      <c r="F208" s="237" t="s">
        <v>142</v>
      </c>
      <c r="G208" s="235"/>
      <c r="H208" s="236" t="s">
        <v>19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135</v>
      </c>
      <c r="AU208" s="243" t="s">
        <v>84</v>
      </c>
      <c r="AV208" s="14" t="s">
        <v>81</v>
      </c>
      <c r="AW208" s="14" t="s">
        <v>34</v>
      </c>
      <c r="AX208" s="14" t="s">
        <v>73</v>
      </c>
      <c r="AY208" s="243" t="s">
        <v>124</v>
      </c>
    </row>
    <row r="209" s="13" customFormat="1">
      <c r="A209" s="13"/>
      <c r="B209" s="223"/>
      <c r="C209" s="224"/>
      <c r="D209" s="218" t="s">
        <v>135</v>
      </c>
      <c r="E209" s="225" t="s">
        <v>19</v>
      </c>
      <c r="F209" s="226" t="s">
        <v>143</v>
      </c>
      <c r="G209" s="224"/>
      <c r="H209" s="227">
        <v>16.5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135</v>
      </c>
      <c r="AU209" s="233" t="s">
        <v>84</v>
      </c>
      <c r="AV209" s="13" t="s">
        <v>84</v>
      </c>
      <c r="AW209" s="13" t="s">
        <v>34</v>
      </c>
      <c r="AX209" s="13" t="s">
        <v>81</v>
      </c>
      <c r="AY209" s="233" t="s">
        <v>124</v>
      </c>
    </row>
    <row r="210" s="2" customFormat="1" ht="24.15" customHeight="1">
      <c r="A210" s="39"/>
      <c r="B210" s="40"/>
      <c r="C210" s="205" t="s">
        <v>308</v>
      </c>
      <c r="D210" s="205" t="s">
        <v>126</v>
      </c>
      <c r="E210" s="206" t="s">
        <v>309</v>
      </c>
      <c r="F210" s="207" t="s">
        <v>310</v>
      </c>
      <c r="G210" s="208" t="s">
        <v>139</v>
      </c>
      <c r="H210" s="209">
        <v>16.5</v>
      </c>
      <c r="I210" s="210"/>
      <c r="J210" s="211">
        <f>ROUND(I210*H210,2)</f>
        <v>0</v>
      </c>
      <c r="K210" s="207" t="s">
        <v>130</v>
      </c>
      <c r="L210" s="45"/>
      <c r="M210" s="212" t="s">
        <v>19</v>
      </c>
      <c r="N210" s="213" t="s">
        <v>44</v>
      </c>
      <c r="O210" s="85"/>
      <c r="P210" s="214">
        <f>O210*H210</f>
        <v>0</v>
      </c>
      <c r="Q210" s="214">
        <v>0.49985000000000002</v>
      </c>
      <c r="R210" s="214">
        <f>Q210*H210</f>
        <v>8.2475249999999996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131</v>
      </c>
      <c r="AT210" s="216" t="s">
        <v>126</v>
      </c>
      <c r="AU210" s="216" t="s">
        <v>84</v>
      </c>
      <c r="AY210" s="18" t="s">
        <v>124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81</v>
      </c>
      <c r="BK210" s="217">
        <f>ROUND(I210*H210,2)</f>
        <v>0</v>
      </c>
      <c r="BL210" s="18" t="s">
        <v>131</v>
      </c>
      <c r="BM210" s="216" t="s">
        <v>311</v>
      </c>
    </row>
    <row r="211" s="2" customFormat="1">
      <c r="A211" s="39"/>
      <c r="B211" s="40"/>
      <c r="C211" s="41"/>
      <c r="D211" s="218" t="s">
        <v>133</v>
      </c>
      <c r="E211" s="41"/>
      <c r="F211" s="219" t="s">
        <v>307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133</v>
      </c>
      <c r="AU211" s="18" t="s">
        <v>84</v>
      </c>
    </row>
    <row r="212" s="14" customFormat="1">
      <c r="A212" s="14"/>
      <c r="B212" s="234"/>
      <c r="C212" s="235"/>
      <c r="D212" s="218" t="s">
        <v>135</v>
      </c>
      <c r="E212" s="236" t="s">
        <v>19</v>
      </c>
      <c r="F212" s="237" t="s">
        <v>142</v>
      </c>
      <c r="G212" s="235"/>
      <c r="H212" s="236" t="s">
        <v>19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135</v>
      </c>
      <c r="AU212" s="243" t="s">
        <v>84</v>
      </c>
      <c r="AV212" s="14" t="s">
        <v>81</v>
      </c>
      <c r="AW212" s="14" t="s">
        <v>34</v>
      </c>
      <c r="AX212" s="14" t="s">
        <v>73</v>
      </c>
      <c r="AY212" s="243" t="s">
        <v>124</v>
      </c>
    </row>
    <row r="213" s="13" customFormat="1">
      <c r="A213" s="13"/>
      <c r="B213" s="223"/>
      <c r="C213" s="224"/>
      <c r="D213" s="218" t="s">
        <v>135</v>
      </c>
      <c r="E213" s="225" t="s">
        <v>19</v>
      </c>
      <c r="F213" s="226" t="s">
        <v>143</v>
      </c>
      <c r="G213" s="224"/>
      <c r="H213" s="227">
        <v>16.5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135</v>
      </c>
      <c r="AU213" s="233" t="s">
        <v>84</v>
      </c>
      <c r="AV213" s="13" t="s">
        <v>84</v>
      </c>
      <c r="AW213" s="13" t="s">
        <v>34</v>
      </c>
      <c r="AX213" s="13" t="s">
        <v>81</v>
      </c>
      <c r="AY213" s="233" t="s">
        <v>124</v>
      </c>
    </row>
    <row r="214" s="2" customFormat="1" ht="14.4" customHeight="1">
      <c r="A214" s="39"/>
      <c r="B214" s="40"/>
      <c r="C214" s="205" t="s">
        <v>312</v>
      </c>
      <c r="D214" s="205" t="s">
        <v>126</v>
      </c>
      <c r="E214" s="206" t="s">
        <v>313</v>
      </c>
      <c r="F214" s="207" t="s">
        <v>314</v>
      </c>
      <c r="G214" s="208" t="s">
        <v>139</v>
      </c>
      <c r="H214" s="209">
        <v>600</v>
      </c>
      <c r="I214" s="210"/>
      <c r="J214" s="211">
        <f>ROUND(I214*H214,2)</f>
        <v>0</v>
      </c>
      <c r="K214" s="207" t="s">
        <v>130</v>
      </c>
      <c r="L214" s="45"/>
      <c r="M214" s="212" t="s">
        <v>19</v>
      </c>
      <c r="N214" s="213" t="s">
        <v>44</v>
      </c>
      <c r="O214" s="85"/>
      <c r="P214" s="214">
        <f>O214*H214</f>
        <v>0</v>
      </c>
      <c r="Q214" s="214">
        <v>0.11500000000000001</v>
      </c>
      <c r="R214" s="214">
        <f>Q214*H214</f>
        <v>69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131</v>
      </c>
      <c r="AT214" s="216" t="s">
        <v>126</v>
      </c>
      <c r="AU214" s="216" t="s">
        <v>84</v>
      </c>
      <c r="AY214" s="18" t="s">
        <v>124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81</v>
      </c>
      <c r="BK214" s="217">
        <f>ROUND(I214*H214,2)</f>
        <v>0</v>
      </c>
      <c r="BL214" s="18" t="s">
        <v>131</v>
      </c>
      <c r="BM214" s="216" t="s">
        <v>315</v>
      </c>
    </row>
    <row r="215" s="2" customFormat="1">
      <c r="A215" s="39"/>
      <c r="B215" s="40"/>
      <c r="C215" s="41"/>
      <c r="D215" s="218" t="s">
        <v>133</v>
      </c>
      <c r="E215" s="41"/>
      <c r="F215" s="219" t="s">
        <v>316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84</v>
      </c>
    </row>
    <row r="216" s="14" customFormat="1">
      <c r="A216" s="14"/>
      <c r="B216" s="234"/>
      <c r="C216" s="235"/>
      <c r="D216" s="218" t="s">
        <v>135</v>
      </c>
      <c r="E216" s="236" t="s">
        <v>19</v>
      </c>
      <c r="F216" s="237" t="s">
        <v>317</v>
      </c>
      <c r="G216" s="235"/>
      <c r="H216" s="236" t="s">
        <v>19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3" t="s">
        <v>135</v>
      </c>
      <c r="AU216" s="243" t="s">
        <v>84</v>
      </c>
      <c r="AV216" s="14" t="s">
        <v>81</v>
      </c>
      <c r="AW216" s="14" t="s">
        <v>34</v>
      </c>
      <c r="AX216" s="14" t="s">
        <v>73</v>
      </c>
      <c r="AY216" s="243" t="s">
        <v>124</v>
      </c>
    </row>
    <row r="217" s="13" customFormat="1">
      <c r="A217" s="13"/>
      <c r="B217" s="223"/>
      <c r="C217" s="224"/>
      <c r="D217" s="218" t="s">
        <v>135</v>
      </c>
      <c r="E217" s="225" t="s">
        <v>19</v>
      </c>
      <c r="F217" s="226" t="s">
        <v>318</v>
      </c>
      <c r="G217" s="224"/>
      <c r="H217" s="227">
        <v>275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135</v>
      </c>
      <c r="AU217" s="233" t="s">
        <v>84</v>
      </c>
      <c r="AV217" s="13" t="s">
        <v>84</v>
      </c>
      <c r="AW217" s="13" t="s">
        <v>34</v>
      </c>
      <c r="AX217" s="13" t="s">
        <v>73</v>
      </c>
      <c r="AY217" s="233" t="s">
        <v>124</v>
      </c>
    </row>
    <row r="218" s="13" customFormat="1">
      <c r="A218" s="13"/>
      <c r="B218" s="223"/>
      <c r="C218" s="224"/>
      <c r="D218" s="218" t="s">
        <v>135</v>
      </c>
      <c r="E218" s="225" t="s">
        <v>19</v>
      </c>
      <c r="F218" s="226" t="s">
        <v>319</v>
      </c>
      <c r="G218" s="224"/>
      <c r="H218" s="227">
        <v>325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135</v>
      </c>
      <c r="AU218" s="233" t="s">
        <v>84</v>
      </c>
      <c r="AV218" s="13" t="s">
        <v>84</v>
      </c>
      <c r="AW218" s="13" t="s">
        <v>34</v>
      </c>
      <c r="AX218" s="13" t="s">
        <v>73</v>
      </c>
      <c r="AY218" s="233" t="s">
        <v>124</v>
      </c>
    </row>
    <row r="219" s="15" customFormat="1">
      <c r="A219" s="15"/>
      <c r="B219" s="244"/>
      <c r="C219" s="245"/>
      <c r="D219" s="218" t="s">
        <v>135</v>
      </c>
      <c r="E219" s="246" t="s">
        <v>19</v>
      </c>
      <c r="F219" s="247" t="s">
        <v>157</v>
      </c>
      <c r="G219" s="245"/>
      <c r="H219" s="248">
        <v>600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4" t="s">
        <v>135</v>
      </c>
      <c r="AU219" s="254" t="s">
        <v>84</v>
      </c>
      <c r="AV219" s="15" t="s">
        <v>131</v>
      </c>
      <c r="AW219" s="15" t="s">
        <v>34</v>
      </c>
      <c r="AX219" s="15" t="s">
        <v>81</v>
      </c>
      <c r="AY219" s="254" t="s">
        <v>124</v>
      </c>
    </row>
    <row r="220" s="2" customFormat="1" ht="14.4" customHeight="1">
      <c r="A220" s="39"/>
      <c r="B220" s="40"/>
      <c r="C220" s="205" t="s">
        <v>320</v>
      </c>
      <c r="D220" s="205" t="s">
        <v>126</v>
      </c>
      <c r="E220" s="206" t="s">
        <v>321</v>
      </c>
      <c r="F220" s="207" t="s">
        <v>322</v>
      </c>
      <c r="G220" s="208" t="s">
        <v>139</v>
      </c>
      <c r="H220" s="209">
        <v>48</v>
      </c>
      <c r="I220" s="210"/>
      <c r="J220" s="211">
        <f>ROUND(I220*H220,2)</f>
        <v>0</v>
      </c>
      <c r="K220" s="207" t="s">
        <v>130</v>
      </c>
      <c r="L220" s="45"/>
      <c r="M220" s="212" t="s">
        <v>19</v>
      </c>
      <c r="N220" s="213" t="s">
        <v>44</v>
      </c>
      <c r="O220" s="85"/>
      <c r="P220" s="214">
        <f>O220*H220</f>
        <v>0</v>
      </c>
      <c r="Q220" s="214">
        <v>0.23000000000000001</v>
      </c>
      <c r="R220" s="214">
        <f>Q220*H220</f>
        <v>11.040000000000001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131</v>
      </c>
      <c r="AT220" s="216" t="s">
        <v>126</v>
      </c>
      <c r="AU220" s="216" t="s">
        <v>84</v>
      </c>
      <c r="AY220" s="18" t="s">
        <v>124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81</v>
      </c>
      <c r="BK220" s="217">
        <f>ROUND(I220*H220,2)</f>
        <v>0</v>
      </c>
      <c r="BL220" s="18" t="s">
        <v>131</v>
      </c>
      <c r="BM220" s="216" t="s">
        <v>323</v>
      </c>
    </row>
    <row r="221" s="2" customFormat="1">
      <c r="A221" s="39"/>
      <c r="B221" s="40"/>
      <c r="C221" s="41"/>
      <c r="D221" s="218" t="s">
        <v>133</v>
      </c>
      <c r="E221" s="41"/>
      <c r="F221" s="219" t="s">
        <v>316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133</v>
      </c>
      <c r="AU221" s="18" t="s">
        <v>84</v>
      </c>
    </row>
    <row r="222" s="14" customFormat="1">
      <c r="A222" s="14"/>
      <c r="B222" s="234"/>
      <c r="C222" s="235"/>
      <c r="D222" s="218" t="s">
        <v>135</v>
      </c>
      <c r="E222" s="236" t="s">
        <v>19</v>
      </c>
      <c r="F222" s="237" t="s">
        <v>317</v>
      </c>
      <c r="G222" s="235"/>
      <c r="H222" s="236" t="s">
        <v>19</v>
      </c>
      <c r="I222" s="238"/>
      <c r="J222" s="235"/>
      <c r="K222" s="235"/>
      <c r="L222" s="239"/>
      <c r="M222" s="240"/>
      <c r="N222" s="241"/>
      <c r="O222" s="241"/>
      <c r="P222" s="241"/>
      <c r="Q222" s="241"/>
      <c r="R222" s="241"/>
      <c r="S222" s="241"/>
      <c r="T222" s="24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3" t="s">
        <v>135</v>
      </c>
      <c r="AU222" s="243" t="s">
        <v>84</v>
      </c>
      <c r="AV222" s="14" t="s">
        <v>81</v>
      </c>
      <c r="AW222" s="14" t="s">
        <v>34</v>
      </c>
      <c r="AX222" s="14" t="s">
        <v>73</v>
      </c>
      <c r="AY222" s="243" t="s">
        <v>124</v>
      </c>
    </row>
    <row r="223" s="13" customFormat="1">
      <c r="A223" s="13"/>
      <c r="B223" s="223"/>
      <c r="C223" s="224"/>
      <c r="D223" s="218" t="s">
        <v>135</v>
      </c>
      <c r="E223" s="225" t="s">
        <v>19</v>
      </c>
      <c r="F223" s="226" t="s">
        <v>324</v>
      </c>
      <c r="G223" s="224"/>
      <c r="H223" s="227">
        <v>48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84</v>
      </c>
      <c r="AV223" s="13" t="s">
        <v>84</v>
      </c>
      <c r="AW223" s="13" t="s">
        <v>34</v>
      </c>
      <c r="AX223" s="13" t="s">
        <v>81</v>
      </c>
      <c r="AY223" s="233" t="s">
        <v>124</v>
      </c>
    </row>
    <row r="224" s="2" customFormat="1" ht="14.4" customHeight="1">
      <c r="A224" s="39"/>
      <c r="B224" s="40"/>
      <c r="C224" s="205" t="s">
        <v>325</v>
      </c>
      <c r="D224" s="205" t="s">
        <v>126</v>
      </c>
      <c r="E224" s="206" t="s">
        <v>326</v>
      </c>
      <c r="F224" s="207" t="s">
        <v>327</v>
      </c>
      <c r="G224" s="208" t="s">
        <v>271</v>
      </c>
      <c r="H224" s="209">
        <v>230</v>
      </c>
      <c r="I224" s="210"/>
      <c r="J224" s="211">
        <f>ROUND(I224*H224,2)</f>
        <v>0</v>
      </c>
      <c r="K224" s="207" t="s">
        <v>130</v>
      </c>
      <c r="L224" s="45"/>
      <c r="M224" s="212" t="s">
        <v>19</v>
      </c>
      <c r="N224" s="213" t="s">
        <v>44</v>
      </c>
      <c r="O224" s="85"/>
      <c r="P224" s="214">
        <f>O224*H224</f>
        <v>0</v>
      </c>
      <c r="Q224" s="214">
        <v>0.00084999999999999995</v>
      </c>
      <c r="R224" s="214">
        <f>Q224*H224</f>
        <v>0.19549999999999998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131</v>
      </c>
      <c r="AT224" s="216" t="s">
        <v>126</v>
      </c>
      <c r="AU224" s="216" t="s">
        <v>84</v>
      </c>
      <c r="AY224" s="18" t="s">
        <v>124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81</v>
      </c>
      <c r="BK224" s="217">
        <f>ROUND(I224*H224,2)</f>
        <v>0</v>
      </c>
      <c r="BL224" s="18" t="s">
        <v>131</v>
      </c>
      <c r="BM224" s="216" t="s">
        <v>328</v>
      </c>
    </row>
    <row r="225" s="2" customFormat="1">
      <c r="A225" s="39"/>
      <c r="B225" s="40"/>
      <c r="C225" s="41"/>
      <c r="D225" s="218" t="s">
        <v>133</v>
      </c>
      <c r="E225" s="41"/>
      <c r="F225" s="219" t="s">
        <v>329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133</v>
      </c>
      <c r="AU225" s="18" t="s">
        <v>84</v>
      </c>
    </row>
    <row r="226" s="13" customFormat="1">
      <c r="A226" s="13"/>
      <c r="B226" s="223"/>
      <c r="C226" s="224"/>
      <c r="D226" s="218" t="s">
        <v>135</v>
      </c>
      <c r="E226" s="225" t="s">
        <v>19</v>
      </c>
      <c r="F226" s="226" t="s">
        <v>330</v>
      </c>
      <c r="G226" s="224"/>
      <c r="H226" s="227">
        <v>230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135</v>
      </c>
      <c r="AU226" s="233" t="s">
        <v>84</v>
      </c>
      <c r="AV226" s="13" t="s">
        <v>84</v>
      </c>
      <c r="AW226" s="13" t="s">
        <v>34</v>
      </c>
      <c r="AX226" s="13" t="s">
        <v>81</v>
      </c>
      <c r="AY226" s="233" t="s">
        <v>124</v>
      </c>
    </row>
    <row r="227" s="14" customFormat="1">
      <c r="A227" s="14"/>
      <c r="B227" s="234"/>
      <c r="C227" s="235"/>
      <c r="D227" s="218" t="s">
        <v>135</v>
      </c>
      <c r="E227" s="236" t="s">
        <v>19</v>
      </c>
      <c r="F227" s="237" t="s">
        <v>331</v>
      </c>
      <c r="G227" s="235"/>
      <c r="H227" s="236" t="s">
        <v>19</v>
      </c>
      <c r="I227" s="238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3" t="s">
        <v>135</v>
      </c>
      <c r="AU227" s="243" t="s">
        <v>84</v>
      </c>
      <c r="AV227" s="14" t="s">
        <v>81</v>
      </c>
      <c r="AW227" s="14" t="s">
        <v>34</v>
      </c>
      <c r="AX227" s="14" t="s">
        <v>73</v>
      </c>
      <c r="AY227" s="243" t="s">
        <v>124</v>
      </c>
    </row>
    <row r="228" s="2" customFormat="1" ht="14.4" customHeight="1">
      <c r="A228" s="39"/>
      <c r="B228" s="40"/>
      <c r="C228" s="205" t="s">
        <v>332</v>
      </c>
      <c r="D228" s="205" t="s">
        <v>126</v>
      </c>
      <c r="E228" s="206" t="s">
        <v>333</v>
      </c>
      <c r="F228" s="207" t="s">
        <v>334</v>
      </c>
      <c r="G228" s="208" t="s">
        <v>139</v>
      </c>
      <c r="H228" s="209">
        <v>5125</v>
      </c>
      <c r="I228" s="210"/>
      <c r="J228" s="211">
        <f>ROUND(I228*H228,2)</f>
        <v>0</v>
      </c>
      <c r="K228" s="207" t="s">
        <v>130</v>
      </c>
      <c r="L228" s="45"/>
      <c r="M228" s="212" t="s">
        <v>19</v>
      </c>
      <c r="N228" s="213" t="s">
        <v>44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131</v>
      </c>
      <c r="AT228" s="216" t="s">
        <v>126</v>
      </c>
      <c r="AU228" s="216" t="s">
        <v>84</v>
      </c>
      <c r="AY228" s="18" t="s">
        <v>124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81</v>
      </c>
      <c r="BK228" s="217">
        <f>ROUND(I228*H228,2)</f>
        <v>0</v>
      </c>
      <c r="BL228" s="18" t="s">
        <v>131</v>
      </c>
      <c r="BM228" s="216" t="s">
        <v>335</v>
      </c>
    </row>
    <row r="229" s="14" customFormat="1">
      <c r="A229" s="14"/>
      <c r="B229" s="234"/>
      <c r="C229" s="235"/>
      <c r="D229" s="218" t="s">
        <v>135</v>
      </c>
      <c r="E229" s="236" t="s">
        <v>19</v>
      </c>
      <c r="F229" s="237" t="s">
        <v>149</v>
      </c>
      <c r="G229" s="235"/>
      <c r="H229" s="236" t="s">
        <v>19</v>
      </c>
      <c r="I229" s="238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135</v>
      </c>
      <c r="AU229" s="243" t="s">
        <v>84</v>
      </c>
      <c r="AV229" s="14" t="s">
        <v>81</v>
      </c>
      <c r="AW229" s="14" t="s">
        <v>34</v>
      </c>
      <c r="AX229" s="14" t="s">
        <v>73</v>
      </c>
      <c r="AY229" s="243" t="s">
        <v>124</v>
      </c>
    </row>
    <row r="230" s="13" customFormat="1">
      <c r="A230" s="13"/>
      <c r="B230" s="223"/>
      <c r="C230" s="224"/>
      <c r="D230" s="218" t="s">
        <v>135</v>
      </c>
      <c r="E230" s="225" t="s">
        <v>19</v>
      </c>
      <c r="F230" s="226" t="s">
        <v>168</v>
      </c>
      <c r="G230" s="224"/>
      <c r="H230" s="227">
        <v>4390</v>
      </c>
      <c r="I230" s="228"/>
      <c r="J230" s="224"/>
      <c r="K230" s="224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135</v>
      </c>
      <c r="AU230" s="233" t="s">
        <v>84</v>
      </c>
      <c r="AV230" s="13" t="s">
        <v>84</v>
      </c>
      <c r="AW230" s="13" t="s">
        <v>34</v>
      </c>
      <c r="AX230" s="13" t="s">
        <v>73</v>
      </c>
      <c r="AY230" s="233" t="s">
        <v>124</v>
      </c>
    </row>
    <row r="231" s="13" customFormat="1">
      <c r="A231" s="13"/>
      <c r="B231" s="223"/>
      <c r="C231" s="224"/>
      <c r="D231" s="218" t="s">
        <v>135</v>
      </c>
      <c r="E231" s="225" t="s">
        <v>19</v>
      </c>
      <c r="F231" s="226" t="s">
        <v>155</v>
      </c>
      <c r="G231" s="224"/>
      <c r="H231" s="227">
        <v>45</v>
      </c>
      <c r="I231" s="228"/>
      <c r="J231" s="224"/>
      <c r="K231" s="224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135</v>
      </c>
      <c r="AU231" s="233" t="s">
        <v>84</v>
      </c>
      <c r="AV231" s="13" t="s">
        <v>84</v>
      </c>
      <c r="AW231" s="13" t="s">
        <v>34</v>
      </c>
      <c r="AX231" s="13" t="s">
        <v>73</v>
      </c>
      <c r="AY231" s="233" t="s">
        <v>124</v>
      </c>
    </row>
    <row r="232" s="13" customFormat="1">
      <c r="A232" s="13"/>
      <c r="B232" s="223"/>
      <c r="C232" s="224"/>
      <c r="D232" s="218" t="s">
        <v>135</v>
      </c>
      <c r="E232" s="225" t="s">
        <v>19</v>
      </c>
      <c r="F232" s="226" t="s">
        <v>150</v>
      </c>
      <c r="G232" s="224"/>
      <c r="H232" s="227">
        <v>480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135</v>
      </c>
      <c r="AU232" s="233" t="s">
        <v>84</v>
      </c>
      <c r="AV232" s="13" t="s">
        <v>84</v>
      </c>
      <c r="AW232" s="13" t="s">
        <v>34</v>
      </c>
      <c r="AX232" s="13" t="s">
        <v>73</v>
      </c>
      <c r="AY232" s="233" t="s">
        <v>124</v>
      </c>
    </row>
    <row r="233" s="13" customFormat="1">
      <c r="A233" s="13"/>
      <c r="B233" s="223"/>
      <c r="C233" s="224"/>
      <c r="D233" s="218" t="s">
        <v>135</v>
      </c>
      <c r="E233" s="225" t="s">
        <v>19</v>
      </c>
      <c r="F233" s="226" t="s">
        <v>156</v>
      </c>
      <c r="G233" s="224"/>
      <c r="H233" s="227">
        <v>210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135</v>
      </c>
      <c r="AU233" s="233" t="s">
        <v>84</v>
      </c>
      <c r="AV233" s="13" t="s">
        <v>84</v>
      </c>
      <c r="AW233" s="13" t="s">
        <v>34</v>
      </c>
      <c r="AX233" s="13" t="s">
        <v>73</v>
      </c>
      <c r="AY233" s="233" t="s">
        <v>124</v>
      </c>
    </row>
    <row r="234" s="15" customFormat="1">
      <c r="A234" s="15"/>
      <c r="B234" s="244"/>
      <c r="C234" s="245"/>
      <c r="D234" s="218" t="s">
        <v>135</v>
      </c>
      <c r="E234" s="246" t="s">
        <v>19</v>
      </c>
      <c r="F234" s="247" t="s">
        <v>157</v>
      </c>
      <c r="G234" s="245"/>
      <c r="H234" s="248">
        <v>5125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4" t="s">
        <v>135</v>
      </c>
      <c r="AU234" s="254" t="s">
        <v>84</v>
      </c>
      <c r="AV234" s="15" t="s">
        <v>131</v>
      </c>
      <c r="AW234" s="15" t="s">
        <v>34</v>
      </c>
      <c r="AX234" s="15" t="s">
        <v>81</v>
      </c>
      <c r="AY234" s="254" t="s">
        <v>124</v>
      </c>
    </row>
    <row r="235" s="2" customFormat="1" ht="24.15" customHeight="1">
      <c r="A235" s="39"/>
      <c r="B235" s="40"/>
      <c r="C235" s="205" t="s">
        <v>336</v>
      </c>
      <c r="D235" s="205" t="s">
        <v>126</v>
      </c>
      <c r="E235" s="206" t="s">
        <v>337</v>
      </c>
      <c r="F235" s="207" t="s">
        <v>338</v>
      </c>
      <c r="G235" s="208" t="s">
        <v>139</v>
      </c>
      <c r="H235" s="209">
        <v>5125</v>
      </c>
      <c r="I235" s="210"/>
      <c r="J235" s="211">
        <f>ROUND(I235*H235,2)</f>
        <v>0</v>
      </c>
      <c r="K235" s="207" t="s">
        <v>130</v>
      </c>
      <c r="L235" s="45"/>
      <c r="M235" s="212" t="s">
        <v>19</v>
      </c>
      <c r="N235" s="213" t="s">
        <v>44</v>
      </c>
      <c r="O235" s="85"/>
      <c r="P235" s="214">
        <f>O235*H235</f>
        <v>0</v>
      </c>
      <c r="Q235" s="214">
        <v>0</v>
      </c>
      <c r="R235" s="214">
        <f>Q235*H235</f>
        <v>0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131</v>
      </c>
      <c r="AT235" s="216" t="s">
        <v>126</v>
      </c>
      <c r="AU235" s="216" t="s">
        <v>84</v>
      </c>
      <c r="AY235" s="18" t="s">
        <v>124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81</v>
      </c>
      <c r="BK235" s="217">
        <f>ROUND(I235*H235,2)</f>
        <v>0</v>
      </c>
      <c r="BL235" s="18" t="s">
        <v>131</v>
      </c>
      <c r="BM235" s="216" t="s">
        <v>339</v>
      </c>
    </row>
    <row r="236" s="2" customFormat="1">
      <c r="A236" s="39"/>
      <c r="B236" s="40"/>
      <c r="C236" s="41"/>
      <c r="D236" s="218" t="s">
        <v>133</v>
      </c>
      <c r="E236" s="41"/>
      <c r="F236" s="219" t="s">
        <v>340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133</v>
      </c>
      <c r="AU236" s="18" t="s">
        <v>84</v>
      </c>
    </row>
    <row r="237" s="14" customFormat="1">
      <c r="A237" s="14"/>
      <c r="B237" s="234"/>
      <c r="C237" s="235"/>
      <c r="D237" s="218" t="s">
        <v>135</v>
      </c>
      <c r="E237" s="236" t="s">
        <v>19</v>
      </c>
      <c r="F237" s="237" t="s">
        <v>149</v>
      </c>
      <c r="G237" s="235"/>
      <c r="H237" s="236" t="s">
        <v>19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3" t="s">
        <v>135</v>
      </c>
      <c r="AU237" s="243" t="s">
        <v>84</v>
      </c>
      <c r="AV237" s="14" t="s">
        <v>81</v>
      </c>
      <c r="AW237" s="14" t="s">
        <v>34</v>
      </c>
      <c r="AX237" s="14" t="s">
        <v>73</v>
      </c>
      <c r="AY237" s="243" t="s">
        <v>124</v>
      </c>
    </row>
    <row r="238" s="13" customFormat="1">
      <c r="A238" s="13"/>
      <c r="B238" s="223"/>
      <c r="C238" s="224"/>
      <c r="D238" s="218" t="s">
        <v>135</v>
      </c>
      <c r="E238" s="225" t="s">
        <v>19</v>
      </c>
      <c r="F238" s="226" t="s">
        <v>168</v>
      </c>
      <c r="G238" s="224"/>
      <c r="H238" s="227">
        <v>4390</v>
      </c>
      <c r="I238" s="228"/>
      <c r="J238" s="224"/>
      <c r="K238" s="224"/>
      <c r="L238" s="229"/>
      <c r="M238" s="230"/>
      <c r="N238" s="231"/>
      <c r="O238" s="231"/>
      <c r="P238" s="231"/>
      <c r="Q238" s="231"/>
      <c r="R238" s="231"/>
      <c r="S238" s="231"/>
      <c r="T238" s="23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3" t="s">
        <v>135</v>
      </c>
      <c r="AU238" s="233" t="s">
        <v>84</v>
      </c>
      <c r="AV238" s="13" t="s">
        <v>84</v>
      </c>
      <c r="AW238" s="13" t="s">
        <v>34</v>
      </c>
      <c r="AX238" s="13" t="s">
        <v>73</v>
      </c>
      <c r="AY238" s="233" t="s">
        <v>124</v>
      </c>
    </row>
    <row r="239" s="13" customFormat="1">
      <c r="A239" s="13"/>
      <c r="B239" s="223"/>
      <c r="C239" s="224"/>
      <c r="D239" s="218" t="s">
        <v>135</v>
      </c>
      <c r="E239" s="225" t="s">
        <v>19</v>
      </c>
      <c r="F239" s="226" t="s">
        <v>155</v>
      </c>
      <c r="G239" s="224"/>
      <c r="H239" s="227">
        <v>45</v>
      </c>
      <c r="I239" s="228"/>
      <c r="J239" s="224"/>
      <c r="K239" s="224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135</v>
      </c>
      <c r="AU239" s="233" t="s">
        <v>84</v>
      </c>
      <c r="AV239" s="13" t="s">
        <v>84</v>
      </c>
      <c r="AW239" s="13" t="s">
        <v>34</v>
      </c>
      <c r="AX239" s="13" t="s">
        <v>73</v>
      </c>
      <c r="AY239" s="233" t="s">
        <v>124</v>
      </c>
    </row>
    <row r="240" s="13" customFormat="1">
      <c r="A240" s="13"/>
      <c r="B240" s="223"/>
      <c r="C240" s="224"/>
      <c r="D240" s="218" t="s">
        <v>135</v>
      </c>
      <c r="E240" s="225" t="s">
        <v>19</v>
      </c>
      <c r="F240" s="226" t="s">
        <v>150</v>
      </c>
      <c r="G240" s="224"/>
      <c r="H240" s="227">
        <v>480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135</v>
      </c>
      <c r="AU240" s="233" t="s">
        <v>84</v>
      </c>
      <c r="AV240" s="13" t="s">
        <v>84</v>
      </c>
      <c r="AW240" s="13" t="s">
        <v>34</v>
      </c>
      <c r="AX240" s="13" t="s">
        <v>73</v>
      </c>
      <c r="AY240" s="233" t="s">
        <v>124</v>
      </c>
    </row>
    <row r="241" s="13" customFormat="1">
      <c r="A241" s="13"/>
      <c r="B241" s="223"/>
      <c r="C241" s="224"/>
      <c r="D241" s="218" t="s">
        <v>135</v>
      </c>
      <c r="E241" s="225" t="s">
        <v>19</v>
      </c>
      <c r="F241" s="226" t="s">
        <v>156</v>
      </c>
      <c r="G241" s="224"/>
      <c r="H241" s="227">
        <v>210</v>
      </c>
      <c r="I241" s="228"/>
      <c r="J241" s="224"/>
      <c r="K241" s="224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135</v>
      </c>
      <c r="AU241" s="233" t="s">
        <v>84</v>
      </c>
      <c r="AV241" s="13" t="s">
        <v>84</v>
      </c>
      <c r="AW241" s="13" t="s">
        <v>34</v>
      </c>
      <c r="AX241" s="13" t="s">
        <v>73</v>
      </c>
      <c r="AY241" s="233" t="s">
        <v>124</v>
      </c>
    </row>
    <row r="242" s="15" customFormat="1">
      <c r="A242" s="15"/>
      <c r="B242" s="244"/>
      <c r="C242" s="245"/>
      <c r="D242" s="218" t="s">
        <v>135</v>
      </c>
      <c r="E242" s="246" t="s">
        <v>19</v>
      </c>
      <c r="F242" s="247" t="s">
        <v>157</v>
      </c>
      <c r="G242" s="245"/>
      <c r="H242" s="248">
        <v>5125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4" t="s">
        <v>135</v>
      </c>
      <c r="AU242" s="254" t="s">
        <v>84</v>
      </c>
      <c r="AV242" s="15" t="s">
        <v>131</v>
      </c>
      <c r="AW242" s="15" t="s">
        <v>34</v>
      </c>
      <c r="AX242" s="15" t="s">
        <v>81</v>
      </c>
      <c r="AY242" s="254" t="s">
        <v>124</v>
      </c>
    </row>
    <row r="243" s="2" customFormat="1" ht="24.15" customHeight="1">
      <c r="A243" s="39"/>
      <c r="B243" s="40"/>
      <c r="C243" s="205" t="s">
        <v>341</v>
      </c>
      <c r="D243" s="205" t="s">
        <v>126</v>
      </c>
      <c r="E243" s="206" t="s">
        <v>342</v>
      </c>
      <c r="F243" s="207" t="s">
        <v>343</v>
      </c>
      <c r="G243" s="208" t="s">
        <v>139</v>
      </c>
      <c r="H243" s="209">
        <v>856.5</v>
      </c>
      <c r="I243" s="210"/>
      <c r="J243" s="211">
        <f>ROUND(I243*H243,2)</f>
        <v>0</v>
      </c>
      <c r="K243" s="207" t="s">
        <v>130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131</v>
      </c>
      <c r="AT243" s="216" t="s">
        <v>126</v>
      </c>
      <c r="AU243" s="216" t="s">
        <v>84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131</v>
      </c>
      <c r="BM243" s="216" t="s">
        <v>344</v>
      </c>
    </row>
    <row r="244" s="2" customFormat="1">
      <c r="A244" s="39"/>
      <c r="B244" s="40"/>
      <c r="C244" s="41"/>
      <c r="D244" s="218" t="s">
        <v>133</v>
      </c>
      <c r="E244" s="41"/>
      <c r="F244" s="219" t="s">
        <v>345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133</v>
      </c>
      <c r="AU244" s="18" t="s">
        <v>84</v>
      </c>
    </row>
    <row r="245" s="13" customFormat="1">
      <c r="A245" s="13"/>
      <c r="B245" s="223"/>
      <c r="C245" s="224"/>
      <c r="D245" s="218" t="s">
        <v>135</v>
      </c>
      <c r="E245" s="225" t="s">
        <v>19</v>
      </c>
      <c r="F245" s="226" t="s">
        <v>162</v>
      </c>
      <c r="G245" s="224"/>
      <c r="H245" s="227">
        <v>840</v>
      </c>
      <c r="I245" s="228"/>
      <c r="J245" s="224"/>
      <c r="K245" s="224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135</v>
      </c>
      <c r="AU245" s="233" t="s">
        <v>84</v>
      </c>
      <c r="AV245" s="13" t="s">
        <v>84</v>
      </c>
      <c r="AW245" s="13" t="s">
        <v>34</v>
      </c>
      <c r="AX245" s="13" t="s">
        <v>73</v>
      </c>
      <c r="AY245" s="233" t="s">
        <v>124</v>
      </c>
    </row>
    <row r="246" s="14" customFormat="1">
      <c r="A246" s="14"/>
      <c r="B246" s="234"/>
      <c r="C246" s="235"/>
      <c r="D246" s="218" t="s">
        <v>135</v>
      </c>
      <c r="E246" s="236" t="s">
        <v>19</v>
      </c>
      <c r="F246" s="237" t="s">
        <v>331</v>
      </c>
      <c r="G246" s="235"/>
      <c r="H246" s="236" t="s">
        <v>19</v>
      </c>
      <c r="I246" s="238"/>
      <c r="J246" s="235"/>
      <c r="K246" s="235"/>
      <c r="L246" s="239"/>
      <c r="M246" s="240"/>
      <c r="N246" s="241"/>
      <c r="O246" s="241"/>
      <c r="P246" s="241"/>
      <c r="Q246" s="241"/>
      <c r="R246" s="241"/>
      <c r="S246" s="241"/>
      <c r="T246" s="24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3" t="s">
        <v>135</v>
      </c>
      <c r="AU246" s="243" t="s">
        <v>84</v>
      </c>
      <c r="AV246" s="14" t="s">
        <v>81</v>
      </c>
      <c r="AW246" s="14" t="s">
        <v>34</v>
      </c>
      <c r="AX246" s="14" t="s">
        <v>73</v>
      </c>
      <c r="AY246" s="243" t="s">
        <v>124</v>
      </c>
    </row>
    <row r="247" s="14" customFormat="1">
      <c r="A247" s="14"/>
      <c r="B247" s="234"/>
      <c r="C247" s="235"/>
      <c r="D247" s="218" t="s">
        <v>135</v>
      </c>
      <c r="E247" s="236" t="s">
        <v>19</v>
      </c>
      <c r="F247" s="237" t="s">
        <v>142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3" t="s">
        <v>135</v>
      </c>
      <c r="AU247" s="243" t="s">
        <v>84</v>
      </c>
      <c r="AV247" s="14" t="s">
        <v>81</v>
      </c>
      <c r="AW247" s="14" t="s">
        <v>34</v>
      </c>
      <c r="AX247" s="14" t="s">
        <v>73</v>
      </c>
      <c r="AY247" s="243" t="s">
        <v>124</v>
      </c>
    </row>
    <row r="248" s="13" customFormat="1">
      <c r="A248" s="13"/>
      <c r="B248" s="223"/>
      <c r="C248" s="224"/>
      <c r="D248" s="218" t="s">
        <v>135</v>
      </c>
      <c r="E248" s="225" t="s">
        <v>19</v>
      </c>
      <c r="F248" s="226" t="s">
        <v>143</v>
      </c>
      <c r="G248" s="224"/>
      <c r="H248" s="227">
        <v>16.5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135</v>
      </c>
      <c r="AU248" s="233" t="s">
        <v>84</v>
      </c>
      <c r="AV248" s="13" t="s">
        <v>84</v>
      </c>
      <c r="AW248" s="13" t="s">
        <v>34</v>
      </c>
      <c r="AX248" s="13" t="s">
        <v>73</v>
      </c>
      <c r="AY248" s="233" t="s">
        <v>124</v>
      </c>
    </row>
    <row r="249" s="15" customFormat="1">
      <c r="A249" s="15"/>
      <c r="B249" s="244"/>
      <c r="C249" s="245"/>
      <c r="D249" s="218" t="s">
        <v>135</v>
      </c>
      <c r="E249" s="246" t="s">
        <v>19</v>
      </c>
      <c r="F249" s="247" t="s">
        <v>157</v>
      </c>
      <c r="G249" s="245"/>
      <c r="H249" s="248">
        <v>856.5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4" t="s">
        <v>135</v>
      </c>
      <c r="AU249" s="254" t="s">
        <v>84</v>
      </c>
      <c r="AV249" s="15" t="s">
        <v>131</v>
      </c>
      <c r="AW249" s="15" t="s">
        <v>34</v>
      </c>
      <c r="AX249" s="15" t="s">
        <v>81</v>
      </c>
      <c r="AY249" s="254" t="s">
        <v>124</v>
      </c>
    </row>
    <row r="250" s="2" customFormat="1" ht="24.15" customHeight="1">
      <c r="A250" s="39"/>
      <c r="B250" s="40"/>
      <c r="C250" s="205" t="s">
        <v>346</v>
      </c>
      <c r="D250" s="205" t="s">
        <v>126</v>
      </c>
      <c r="E250" s="206" t="s">
        <v>347</v>
      </c>
      <c r="F250" s="207" t="s">
        <v>348</v>
      </c>
      <c r="G250" s="208" t="s">
        <v>139</v>
      </c>
      <c r="H250" s="209">
        <v>29</v>
      </c>
      <c r="I250" s="210"/>
      <c r="J250" s="211">
        <f>ROUND(I250*H250,2)</f>
        <v>0</v>
      </c>
      <c r="K250" s="207" t="s">
        <v>130</v>
      </c>
      <c r="L250" s="45"/>
      <c r="M250" s="212" t="s">
        <v>19</v>
      </c>
      <c r="N250" s="213" t="s">
        <v>44</v>
      </c>
      <c r="O250" s="85"/>
      <c r="P250" s="214">
        <f>O250*H250</f>
        <v>0</v>
      </c>
      <c r="Q250" s="214">
        <v>0.61404000000000003</v>
      </c>
      <c r="R250" s="214">
        <f>Q250*H250</f>
        <v>17.80716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131</v>
      </c>
      <c r="AT250" s="216" t="s">
        <v>126</v>
      </c>
      <c r="AU250" s="216" t="s">
        <v>84</v>
      </c>
      <c r="AY250" s="18" t="s">
        <v>124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81</v>
      </c>
      <c r="BK250" s="217">
        <f>ROUND(I250*H250,2)</f>
        <v>0</v>
      </c>
      <c r="BL250" s="18" t="s">
        <v>131</v>
      </c>
      <c r="BM250" s="216" t="s">
        <v>349</v>
      </c>
    </row>
    <row r="251" s="2" customFormat="1">
      <c r="A251" s="39"/>
      <c r="B251" s="40"/>
      <c r="C251" s="41"/>
      <c r="D251" s="218" t="s">
        <v>133</v>
      </c>
      <c r="E251" s="41"/>
      <c r="F251" s="219" t="s">
        <v>350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133</v>
      </c>
      <c r="AU251" s="18" t="s">
        <v>84</v>
      </c>
    </row>
    <row r="252" s="14" customFormat="1">
      <c r="A252" s="14"/>
      <c r="B252" s="234"/>
      <c r="C252" s="235"/>
      <c r="D252" s="218" t="s">
        <v>135</v>
      </c>
      <c r="E252" s="236" t="s">
        <v>19</v>
      </c>
      <c r="F252" s="237" t="s">
        <v>351</v>
      </c>
      <c r="G252" s="235"/>
      <c r="H252" s="236" t="s">
        <v>19</v>
      </c>
      <c r="I252" s="238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135</v>
      </c>
      <c r="AU252" s="243" t="s">
        <v>84</v>
      </c>
      <c r="AV252" s="14" t="s">
        <v>81</v>
      </c>
      <c r="AW252" s="14" t="s">
        <v>34</v>
      </c>
      <c r="AX252" s="14" t="s">
        <v>73</v>
      </c>
      <c r="AY252" s="243" t="s">
        <v>124</v>
      </c>
    </row>
    <row r="253" s="13" customFormat="1">
      <c r="A253" s="13"/>
      <c r="B253" s="223"/>
      <c r="C253" s="224"/>
      <c r="D253" s="218" t="s">
        <v>135</v>
      </c>
      <c r="E253" s="225" t="s">
        <v>19</v>
      </c>
      <c r="F253" s="226" t="s">
        <v>352</v>
      </c>
      <c r="G253" s="224"/>
      <c r="H253" s="227">
        <v>15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135</v>
      </c>
      <c r="AU253" s="233" t="s">
        <v>84</v>
      </c>
      <c r="AV253" s="13" t="s">
        <v>84</v>
      </c>
      <c r="AW253" s="13" t="s">
        <v>34</v>
      </c>
      <c r="AX253" s="13" t="s">
        <v>73</v>
      </c>
      <c r="AY253" s="233" t="s">
        <v>124</v>
      </c>
    </row>
    <row r="254" s="13" customFormat="1">
      <c r="A254" s="13"/>
      <c r="B254" s="223"/>
      <c r="C254" s="224"/>
      <c r="D254" s="218" t="s">
        <v>135</v>
      </c>
      <c r="E254" s="225" t="s">
        <v>19</v>
      </c>
      <c r="F254" s="226" t="s">
        <v>353</v>
      </c>
      <c r="G254" s="224"/>
      <c r="H254" s="227">
        <v>6</v>
      </c>
      <c r="I254" s="228"/>
      <c r="J254" s="224"/>
      <c r="K254" s="224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135</v>
      </c>
      <c r="AU254" s="233" t="s">
        <v>84</v>
      </c>
      <c r="AV254" s="13" t="s">
        <v>84</v>
      </c>
      <c r="AW254" s="13" t="s">
        <v>34</v>
      </c>
      <c r="AX254" s="13" t="s">
        <v>73</v>
      </c>
      <c r="AY254" s="233" t="s">
        <v>124</v>
      </c>
    </row>
    <row r="255" s="13" customFormat="1">
      <c r="A255" s="13"/>
      <c r="B255" s="223"/>
      <c r="C255" s="224"/>
      <c r="D255" s="218" t="s">
        <v>135</v>
      </c>
      <c r="E255" s="225" t="s">
        <v>19</v>
      </c>
      <c r="F255" s="226" t="s">
        <v>354</v>
      </c>
      <c r="G255" s="224"/>
      <c r="H255" s="227">
        <v>8</v>
      </c>
      <c r="I255" s="228"/>
      <c r="J255" s="224"/>
      <c r="K255" s="224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135</v>
      </c>
      <c r="AU255" s="233" t="s">
        <v>84</v>
      </c>
      <c r="AV255" s="13" t="s">
        <v>84</v>
      </c>
      <c r="AW255" s="13" t="s">
        <v>34</v>
      </c>
      <c r="AX255" s="13" t="s">
        <v>73</v>
      </c>
      <c r="AY255" s="233" t="s">
        <v>124</v>
      </c>
    </row>
    <row r="256" s="15" customFormat="1">
      <c r="A256" s="15"/>
      <c r="B256" s="244"/>
      <c r="C256" s="245"/>
      <c r="D256" s="218" t="s">
        <v>135</v>
      </c>
      <c r="E256" s="246" t="s">
        <v>19</v>
      </c>
      <c r="F256" s="247" t="s">
        <v>157</v>
      </c>
      <c r="G256" s="245"/>
      <c r="H256" s="248">
        <v>29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4" t="s">
        <v>135</v>
      </c>
      <c r="AU256" s="254" t="s">
        <v>84</v>
      </c>
      <c r="AV256" s="15" t="s">
        <v>131</v>
      </c>
      <c r="AW256" s="15" t="s">
        <v>34</v>
      </c>
      <c r="AX256" s="15" t="s">
        <v>81</v>
      </c>
      <c r="AY256" s="254" t="s">
        <v>124</v>
      </c>
    </row>
    <row r="257" s="2" customFormat="1" ht="24.15" customHeight="1">
      <c r="A257" s="39"/>
      <c r="B257" s="40"/>
      <c r="C257" s="205" t="s">
        <v>355</v>
      </c>
      <c r="D257" s="205" t="s">
        <v>126</v>
      </c>
      <c r="E257" s="206" t="s">
        <v>356</v>
      </c>
      <c r="F257" s="207" t="s">
        <v>357</v>
      </c>
      <c r="G257" s="208" t="s">
        <v>139</v>
      </c>
      <c r="H257" s="209">
        <v>29</v>
      </c>
      <c r="I257" s="210"/>
      <c r="J257" s="211">
        <f>ROUND(I257*H257,2)</f>
        <v>0</v>
      </c>
      <c r="K257" s="207" t="s">
        <v>130</v>
      </c>
      <c r="L257" s="45"/>
      <c r="M257" s="212" t="s">
        <v>19</v>
      </c>
      <c r="N257" s="213" t="s">
        <v>44</v>
      </c>
      <c r="O257" s="85"/>
      <c r="P257" s="214">
        <f>O257*H257</f>
        <v>0</v>
      </c>
      <c r="Q257" s="214">
        <v>0.15140000000000001</v>
      </c>
      <c r="R257" s="214">
        <f>Q257*H257</f>
        <v>4.3906000000000001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131</v>
      </c>
      <c r="AT257" s="216" t="s">
        <v>126</v>
      </c>
      <c r="AU257" s="216" t="s">
        <v>84</v>
      </c>
      <c r="AY257" s="18" t="s">
        <v>124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81</v>
      </c>
      <c r="BK257" s="217">
        <f>ROUND(I257*H257,2)</f>
        <v>0</v>
      </c>
      <c r="BL257" s="18" t="s">
        <v>131</v>
      </c>
      <c r="BM257" s="216" t="s">
        <v>358</v>
      </c>
    </row>
    <row r="258" s="2" customFormat="1">
      <c r="A258" s="39"/>
      <c r="B258" s="40"/>
      <c r="C258" s="41"/>
      <c r="D258" s="218" t="s">
        <v>133</v>
      </c>
      <c r="E258" s="41"/>
      <c r="F258" s="219" t="s">
        <v>359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133</v>
      </c>
      <c r="AU258" s="18" t="s">
        <v>84</v>
      </c>
    </row>
    <row r="259" s="13" customFormat="1">
      <c r="A259" s="13"/>
      <c r="B259" s="223"/>
      <c r="C259" s="224"/>
      <c r="D259" s="218" t="s">
        <v>135</v>
      </c>
      <c r="E259" s="225" t="s">
        <v>19</v>
      </c>
      <c r="F259" s="226" t="s">
        <v>290</v>
      </c>
      <c r="G259" s="224"/>
      <c r="H259" s="227">
        <v>29</v>
      </c>
      <c r="I259" s="228"/>
      <c r="J259" s="224"/>
      <c r="K259" s="224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135</v>
      </c>
      <c r="AU259" s="233" t="s">
        <v>84</v>
      </c>
      <c r="AV259" s="13" t="s">
        <v>84</v>
      </c>
      <c r="AW259" s="13" t="s">
        <v>34</v>
      </c>
      <c r="AX259" s="13" t="s">
        <v>81</v>
      </c>
      <c r="AY259" s="233" t="s">
        <v>124</v>
      </c>
    </row>
    <row r="260" s="12" customFormat="1" ht="22.8" customHeight="1">
      <c r="A260" s="12"/>
      <c r="B260" s="189"/>
      <c r="C260" s="190"/>
      <c r="D260" s="191" t="s">
        <v>72</v>
      </c>
      <c r="E260" s="203" t="s">
        <v>175</v>
      </c>
      <c r="F260" s="203" t="s">
        <v>360</v>
      </c>
      <c r="G260" s="190"/>
      <c r="H260" s="190"/>
      <c r="I260" s="193"/>
      <c r="J260" s="204">
        <f>BK260</f>
        <v>0</v>
      </c>
      <c r="K260" s="190"/>
      <c r="L260" s="195"/>
      <c r="M260" s="196"/>
      <c r="N260" s="197"/>
      <c r="O260" s="197"/>
      <c r="P260" s="198">
        <f>SUM(P261:P280)</f>
        <v>0</v>
      </c>
      <c r="Q260" s="197"/>
      <c r="R260" s="198">
        <f>SUM(R261:R280)</f>
        <v>4.5515999999999996</v>
      </c>
      <c r="S260" s="197"/>
      <c r="T260" s="199">
        <f>SUM(T261:T280)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0" t="s">
        <v>81</v>
      </c>
      <c r="AT260" s="201" t="s">
        <v>72</v>
      </c>
      <c r="AU260" s="201" t="s">
        <v>81</v>
      </c>
      <c r="AY260" s="200" t="s">
        <v>124</v>
      </c>
      <c r="BK260" s="202">
        <f>SUM(BK261:BK280)</f>
        <v>0</v>
      </c>
    </row>
    <row r="261" s="2" customFormat="1" ht="14.4" customHeight="1">
      <c r="A261" s="39"/>
      <c r="B261" s="40"/>
      <c r="C261" s="205" t="s">
        <v>361</v>
      </c>
      <c r="D261" s="205" t="s">
        <v>126</v>
      </c>
      <c r="E261" s="206" t="s">
        <v>362</v>
      </c>
      <c r="F261" s="207" t="s">
        <v>363</v>
      </c>
      <c r="G261" s="208" t="s">
        <v>129</v>
      </c>
      <c r="H261" s="209">
        <v>1</v>
      </c>
      <c r="I261" s="210"/>
      <c r="J261" s="211">
        <f>ROUND(I261*H261,2)</f>
        <v>0</v>
      </c>
      <c r="K261" s="207" t="s">
        <v>130</v>
      </c>
      <c r="L261" s="45"/>
      <c r="M261" s="212" t="s">
        <v>19</v>
      </c>
      <c r="N261" s="213" t="s">
        <v>44</v>
      </c>
      <c r="O261" s="85"/>
      <c r="P261" s="214">
        <f>O261*H261</f>
        <v>0</v>
      </c>
      <c r="Q261" s="214">
        <v>0.010189999999999999</v>
      </c>
      <c r="R261" s="214">
        <f>Q261*H261</f>
        <v>0.010189999999999999</v>
      </c>
      <c r="S261" s="214">
        <v>0</v>
      </c>
      <c r="T261" s="21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6" t="s">
        <v>131</v>
      </c>
      <c r="AT261" s="216" t="s">
        <v>126</v>
      </c>
      <c r="AU261" s="216" t="s">
        <v>84</v>
      </c>
      <c r="AY261" s="18" t="s">
        <v>124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18" t="s">
        <v>81</v>
      </c>
      <c r="BK261" s="217">
        <f>ROUND(I261*H261,2)</f>
        <v>0</v>
      </c>
      <c r="BL261" s="18" t="s">
        <v>131</v>
      </c>
      <c r="BM261" s="216" t="s">
        <v>364</v>
      </c>
    </row>
    <row r="262" s="2" customFormat="1">
      <c r="A262" s="39"/>
      <c r="B262" s="40"/>
      <c r="C262" s="41"/>
      <c r="D262" s="218" t="s">
        <v>133</v>
      </c>
      <c r="E262" s="41"/>
      <c r="F262" s="219" t="s">
        <v>365</v>
      </c>
      <c r="G262" s="41"/>
      <c r="H262" s="41"/>
      <c r="I262" s="220"/>
      <c r="J262" s="41"/>
      <c r="K262" s="41"/>
      <c r="L262" s="45"/>
      <c r="M262" s="221"/>
      <c r="N262" s="222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133</v>
      </c>
      <c r="AU262" s="18" t="s">
        <v>84</v>
      </c>
    </row>
    <row r="263" s="14" customFormat="1">
      <c r="A263" s="14"/>
      <c r="B263" s="234"/>
      <c r="C263" s="235"/>
      <c r="D263" s="218" t="s">
        <v>135</v>
      </c>
      <c r="E263" s="236" t="s">
        <v>19</v>
      </c>
      <c r="F263" s="237" t="s">
        <v>196</v>
      </c>
      <c r="G263" s="235"/>
      <c r="H263" s="236" t="s">
        <v>19</v>
      </c>
      <c r="I263" s="238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135</v>
      </c>
      <c r="AU263" s="243" t="s">
        <v>84</v>
      </c>
      <c r="AV263" s="14" t="s">
        <v>81</v>
      </c>
      <c r="AW263" s="14" t="s">
        <v>34</v>
      </c>
      <c r="AX263" s="14" t="s">
        <v>73</v>
      </c>
      <c r="AY263" s="243" t="s">
        <v>124</v>
      </c>
    </row>
    <row r="264" s="13" customFormat="1">
      <c r="A264" s="13"/>
      <c r="B264" s="223"/>
      <c r="C264" s="224"/>
      <c r="D264" s="218" t="s">
        <v>135</v>
      </c>
      <c r="E264" s="225" t="s">
        <v>19</v>
      </c>
      <c r="F264" s="226" t="s">
        <v>366</v>
      </c>
      <c r="G264" s="224"/>
      <c r="H264" s="227">
        <v>1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135</v>
      </c>
      <c r="AU264" s="233" t="s">
        <v>84</v>
      </c>
      <c r="AV264" s="13" t="s">
        <v>84</v>
      </c>
      <c r="AW264" s="13" t="s">
        <v>34</v>
      </c>
      <c r="AX264" s="13" t="s">
        <v>81</v>
      </c>
      <c r="AY264" s="233" t="s">
        <v>124</v>
      </c>
    </row>
    <row r="265" s="2" customFormat="1" ht="14.4" customHeight="1">
      <c r="A265" s="39"/>
      <c r="B265" s="40"/>
      <c r="C265" s="255" t="s">
        <v>367</v>
      </c>
      <c r="D265" s="255" t="s">
        <v>239</v>
      </c>
      <c r="E265" s="256" t="s">
        <v>368</v>
      </c>
      <c r="F265" s="257" t="s">
        <v>369</v>
      </c>
      <c r="G265" s="258" t="s">
        <v>129</v>
      </c>
      <c r="H265" s="259">
        <v>1</v>
      </c>
      <c r="I265" s="260"/>
      <c r="J265" s="261">
        <f>ROUND(I265*H265,2)</f>
        <v>0</v>
      </c>
      <c r="K265" s="257" t="s">
        <v>130</v>
      </c>
      <c r="L265" s="262"/>
      <c r="M265" s="263" t="s">
        <v>19</v>
      </c>
      <c r="N265" s="264" t="s">
        <v>44</v>
      </c>
      <c r="O265" s="85"/>
      <c r="P265" s="214">
        <f>O265*H265</f>
        <v>0</v>
      </c>
      <c r="Q265" s="214">
        <v>0.22</v>
      </c>
      <c r="R265" s="214">
        <f>Q265*H265</f>
        <v>0.22</v>
      </c>
      <c r="S265" s="214">
        <v>0</v>
      </c>
      <c r="T265" s="21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6" t="s">
        <v>175</v>
      </c>
      <c r="AT265" s="216" t="s">
        <v>239</v>
      </c>
      <c r="AU265" s="216" t="s">
        <v>84</v>
      </c>
      <c r="AY265" s="18" t="s">
        <v>124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18" t="s">
        <v>81</v>
      </c>
      <c r="BK265" s="217">
        <f>ROUND(I265*H265,2)</f>
        <v>0</v>
      </c>
      <c r="BL265" s="18" t="s">
        <v>131</v>
      </c>
      <c r="BM265" s="216" t="s">
        <v>370</v>
      </c>
    </row>
    <row r="266" s="2" customFormat="1" ht="24.15" customHeight="1">
      <c r="A266" s="39"/>
      <c r="B266" s="40"/>
      <c r="C266" s="205" t="s">
        <v>371</v>
      </c>
      <c r="D266" s="205" t="s">
        <v>126</v>
      </c>
      <c r="E266" s="206" t="s">
        <v>372</v>
      </c>
      <c r="F266" s="207" t="s">
        <v>373</v>
      </c>
      <c r="G266" s="208" t="s">
        <v>129</v>
      </c>
      <c r="H266" s="209">
        <v>1</v>
      </c>
      <c r="I266" s="210"/>
      <c r="J266" s="211">
        <f>ROUND(I266*H266,2)</f>
        <v>0</v>
      </c>
      <c r="K266" s="207" t="s">
        <v>130</v>
      </c>
      <c r="L266" s="45"/>
      <c r="M266" s="212" t="s">
        <v>19</v>
      </c>
      <c r="N266" s="213" t="s">
        <v>44</v>
      </c>
      <c r="O266" s="85"/>
      <c r="P266" s="214">
        <f>O266*H266</f>
        <v>0</v>
      </c>
      <c r="Q266" s="214">
        <v>0.17612</v>
      </c>
      <c r="R266" s="214">
        <f>Q266*H266</f>
        <v>0.17612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131</v>
      </c>
      <c r="AT266" s="216" t="s">
        <v>126</v>
      </c>
      <c r="AU266" s="216" t="s">
        <v>84</v>
      </c>
      <c r="AY266" s="18" t="s">
        <v>124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81</v>
      </c>
      <c r="BK266" s="217">
        <f>ROUND(I266*H266,2)</f>
        <v>0</v>
      </c>
      <c r="BL266" s="18" t="s">
        <v>131</v>
      </c>
      <c r="BM266" s="216" t="s">
        <v>374</v>
      </c>
    </row>
    <row r="267" s="2" customFormat="1">
      <c r="A267" s="39"/>
      <c r="B267" s="40"/>
      <c r="C267" s="41"/>
      <c r="D267" s="218" t="s">
        <v>133</v>
      </c>
      <c r="E267" s="41"/>
      <c r="F267" s="219" t="s">
        <v>375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133</v>
      </c>
      <c r="AU267" s="18" t="s">
        <v>84</v>
      </c>
    </row>
    <row r="268" s="14" customFormat="1">
      <c r="A268" s="14"/>
      <c r="B268" s="234"/>
      <c r="C268" s="235"/>
      <c r="D268" s="218" t="s">
        <v>135</v>
      </c>
      <c r="E268" s="236" t="s">
        <v>19</v>
      </c>
      <c r="F268" s="237" t="s">
        <v>196</v>
      </c>
      <c r="G268" s="235"/>
      <c r="H268" s="236" t="s">
        <v>19</v>
      </c>
      <c r="I268" s="238"/>
      <c r="J268" s="235"/>
      <c r="K268" s="235"/>
      <c r="L268" s="239"/>
      <c r="M268" s="240"/>
      <c r="N268" s="241"/>
      <c r="O268" s="241"/>
      <c r="P268" s="241"/>
      <c r="Q268" s="241"/>
      <c r="R268" s="241"/>
      <c r="S268" s="241"/>
      <c r="T268" s="24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3" t="s">
        <v>135</v>
      </c>
      <c r="AU268" s="243" t="s">
        <v>84</v>
      </c>
      <c r="AV268" s="14" t="s">
        <v>81</v>
      </c>
      <c r="AW268" s="14" t="s">
        <v>34</v>
      </c>
      <c r="AX268" s="14" t="s">
        <v>73</v>
      </c>
      <c r="AY268" s="243" t="s">
        <v>124</v>
      </c>
    </row>
    <row r="269" s="13" customFormat="1">
      <c r="A269" s="13"/>
      <c r="B269" s="223"/>
      <c r="C269" s="224"/>
      <c r="D269" s="218" t="s">
        <v>135</v>
      </c>
      <c r="E269" s="225" t="s">
        <v>19</v>
      </c>
      <c r="F269" s="226" t="s">
        <v>366</v>
      </c>
      <c r="G269" s="224"/>
      <c r="H269" s="227">
        <v>1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135</v>
      </c>
      <c r="AU269" s="233" t="s">
        <v>84</v>
      </c>
      <c r="AV269" s="13" t="s">
        <v>84</v>
      </c>
      <c r="AW269" s="13" t="s">
        <v>34</v>
      </c>
      <c r="AX269" s="13" t="s">
        <v>81</v>
      </c>
      <c r="AY269" s="233" t="s">
        <v>124</v>
      </c>
    </row>
    <row r="270" s="2" customFormat="1" ht="24.15" customHeight="1">
      <c r="A270" s="39"/>
      <c r="B270" s="40"/>
      <c r="C270" s="205" t="s">
        <v>376</v>
      </c>
      <c r="D270" s="205" t="s">
        <v>126</v>
      </c>
      <c r="E270" s="206" t="s">
        <v>377</v>
      </c>
      <c r="F270" s="207" t="s">
        <v>378</v>
      </c>
      <c r="G270" s="208" t="s">
        <v>129</v>
      </c>
      <c r="H270" s="209">
        <v>1</v>
      </c>
      <c r="I270" s="210"/>
      <c r="J270" s="211">
        <f>ROUND(I270*H270,2)</f>
        <v>0</v>
      </c>
      <c r="K270" s="207" t="s">
        <v>130</v>
      </c>
      <c r="L270" s="45"/>
      <c r="M270" s="212" t="s">
        <v>19</v>
      </c>
      <c r="N270" s="213" t="s">
        <v>44</v>
      </c>
      <c r="O270" s="85"/>
      <c r="P270" s="214">
        <f>O270*H270</f>
        <v>0</v>
      </c>
      <c r="Q270" s="214">
        <v>0.00117</v>
      </c>
      <c r="R270" s="214">
        <f>Q270*H270</f>
        <v>0.00117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131</v>
      </c>
      <c r="AT270" s="216" t="s">
        <v>126</v>
      </c>
      <c r="AU270" s="216" t="s">
        <v>84</v>
      </c>
      <c r="AY270" s="18" t="s">
        <v>124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81</v>
      </c>
      <c r="BK270" s="217">
        <f>ROUND(I270*H270,2)</f>
        <v>0</v>
      </c>
      <c r="BL270" s="18" t="s">
        <v>131</v>
      </c>
      <c r="BM270" s="216" t="s">
        <v>379</v>
      </c>
    </row>
    <row r="271" s="2" customFormat="1">
      <c r="A271" s="39"/>
      <c r="B271" s="40"/>
      <c r="C271" s="41"/>
      <c r="D271" s="218" t="s">
        <v>133</v>
      </c>
      <c r="E271" s="41"/>
      <c r="F271" s="219" t="s">
        <v>375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133</v>
      </c>
      <c r="AU271" s="18" t="s">
        <v>84</v>
      </c>
    </row>
    <row r="272" s="14" customFormat="1">
      <c r="A272" s="14"/>
      <c r="B272" s="234"/>
      <c r="C272" s="235"/>
      <c r="D272" s="218" t="s">
        <v>135</v>
      </c>
      <c r="E272" s="236" t="s">
        <v>19</v>
      </c>
      <c r="F272" s="237" t="s">
        <v>196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135</v>
      </c>
      <c r="AU272" s="243" t="s">
        <v>84</v>
      </c>
      <c r="AV272" s="14" t="s">
        <v>81</v>
      </c>
      <c r="AW272" s="14" t="s">
        <v>34</v>
      </c>
      <c r="AX272" s="14" t="s">
        <v>73</v>
      </c>
      <c r="AY272" s="243" t="s">
        <v>124</v>
      </c>
    </row>
    <row r="273" s="13" customFormat="1">
      <c r="A273" s="13"/>
      <c r="B273" s="223"/>
      <c r="C273" s="224"/>
      <c r="D273" s="218" t="s">
        <v>135</v>
      </c>
      <c r="E273" s="225" t="s">
        <v>19</v>
      </c>
      <c r="F273" s="226" t="s">
        <v>366</v>
      </c>
      <c r="G273" s="224"/>
      <c r="H273" s="227">
        <v>1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135</v>
      </c>
      <c r="AU273" s="233" t="s">
        <v>84</v>
      </c>
      <c r="AV273" s="13" t="s">
        <v>84</v>
      </c>
      <c r="AW273" s="13" t="s">
        <v>34</v>
      </c>
      <c r="AX273" s="13" t="s">
        <v>81</v>
      </c>
      <c r="AY273" s="233" t="s">
        <v>124</v>
      </c>
    </row>
    <row r="274" s="2" customFormat="1" ht="24.15" customHeight="1">
      <c r="A274" s="39"/>
      <c r="B274" s="40"/>
      <c r="C274" s="205" t="s">
        <v>380</v>
      </c>
      <c r="D274" s="205" t="s">
        <v>126</v>
      </c>
      <c r="E274" s="206" t="s">
        <v>381</v>
      </c>
      <c r="F274" s="207" t="s">
        <v>382</v>
      </c>
      <c r="G274" s="208" t="s">
        <v>129</v>
      </c>
      <c r="H274" s="209">
        <v>1</v>
      </c>
      <c r="I274" s="210"/>
      <c r="J274" s="211">
        <f>ROUND(I274*H274,2)</f>
        <v>0</v>
      </c>
      <c r="K274" s="207" t="s">
        <v>130</v>
      </c>
      <c r="L274" s="45"/>
      <c r="M274" s="212" t="s">
        <v>19</v>
      </c>
      <c r="N274" s="213" t="s">
        <v>44</v>
      </c>
      <c r="O274" s="85"/>
      <c r="P274" s="214">
        <f>O274*H274</f>
        <v>0</v>
      </c>
      <c r="Q274" s="214">
        <v>0.33100000000000002</v>
      </c>
      <c r="R274" s="214">
        <f>Q274*H274</f>
        <v>0.33100000000000002</v>
      </c>
      <c r="S274" s="214">
        <v>0</v>
      </c>
      <c r="T274" s="215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6" t="s">
        <v>131</v>
      </c>
      <c r="AT274" s="216" t="s">
        <v>126</v>
      </c>
      <c r="AU274" s="216" t="s">
        <v>84</v>
      </c>
      <c r="AY274" s="18" t="s">
        <v>124</v>
      </c>
      <c r="BE274" s="217">
        <f>IF(N274="základní",J274,0)</f>
        <v>0</v>
      </c>
      <c r="BF274" s="217">
        <f>IF(N274="snížená",J274,0)</f>
        <v>0</v>
      </c>
      <c r="BG274" s="217">
        <f>IF(N274="zákl. přenesená",J274,0)</f>
        <v>0</v>
      </c>
      <c r="BH274" s="217">
        <f>IF(N274="sníž. přenesená",J274,0)</f>
        <v>0</v>
      </c>
      <c r="BI274" s="217">
        <f>IF(N274="nulová",J274,0)</f>
        <v>0</v>
      </c>
      <c r="BJ274" s="18" t="s">
        <v>81</v>
      </c>
      <c r="BK274" s="217">
        <f>ROUND(I274*H274,2)</f>
        <v>0</v>
      </c>
      <c r="BL274" s="18" t="s">
        <v>131</v>
      </c>
      <c r="BM274" s="216" t="s">
        <v>383</v>
      </c>
    </row>
    <row r="275" s="2" customFormat="1">
      <c r="A275" s="39"/>
      <c r="B275" s="40"/>
      <c r="C275" s="41"/>
      <c r="D275" s="218" t="s">
        <v>133</v>
      </c>
      <c r="E275" s="41"/>
      <c r="F275" s="219" t="s">
        <v>375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133</v>
      </c>
      <c r="AU275" s="18" t="s">
        <v>84</v>
      </c>
    </row>
    <row r="276" s="14" customFormat="1">
      <c r="A276" s="14"/>
      <c r="B276" s="234"/>
      <c r="C276" s="235"/>
      <c r="D276" s="218" t="s">
        <v>135</v>
      </c>
      <c r="E276" s="236" t="s">
        <v>19</v>
      </c>
      <c r="F276" s="237" t="s">
        <v>196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135</v>
      </c>
      <c r="AU276" s="243" t="s">
        <v>84</v>
      </c>
      <c r="AV276" s="14" t="s">
        <v>81</v>
      </c>
      <c r="AW276" s="14" t="s">
        <v>34</v>
      </c>
      <c r="AX276" s="14" t="s">
        <v>73</v>
      </c>
      <c r="AY276" s="243" t="s">
        <v>124</v>
      </c>
    </row>
    <row r="277" s="13" customFormat="1">
      <c r="A277" s="13"/>
      <c r="B277" s="223"/>
      <c r="C277" s="224"/>
      <c r="D277" s="218" t="s">
        <v>135</v>
      </c>
      <c r="E277" s="225" t="s">
        <v>19</v>
      </c>
      <c r="F277" s="226" t="s">
        <v>366</v>
      </c>
      <c r="G277" s="224"/>
      <c r="H277" s="227">
        <v>1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135</v>
      </c>
      <c r="AU277" s="233" t="s">
        <v>84</v>
      </c>
      <c r="AV277" s="13" t="s">
        <v>84</v>
      </c>
      <c r="AW277" s="13" t="s">
        <v>34</v>
      </c>
      <c r="AX277" s="13" t="s">
        <v>81</v>
      </c>
      <c r="AY277" s="233" t="s">
        <v>124</v>
      </c>
    </row>
    <row r="278" s="2" customFormat="1" ht="14.4" customHeight="1">
      <c r="A278" s="39"/>
      <c r="B278" s="40"/>
      <c r="C278" s="205" t="s">
        <v>384</v>
      </c>
      <c r="D278" s="205" t="s">
        <v>126</v>
      </c>
      <c r="E278" s="206" t="s">
        <v>385</v>
      </c>
      <c r="F278" s="207" t="s">
        <v>386</v>
      </c>
      <c r="G278" s="208" t="s">
        <v>129</v>
      </c>
      <c r="H278" s="209">
        <v>9</v>
      </c>
      <c r="I278" s="210"/>
      <c r="J278" s="211">
        <f>ROUND(I278*H278,2)</f>
        <v>0</v>
      </c>
      <c r="K278" s="207" t="s">
        <v>130</v>
      </c>
      <c r="L278" s="45"/>
      <c r="M278" s="212" t="s">
        <v>19</v>
      </c>
      <c r="N278" s="213" t="s">
        <v>44</v>
      </c>
      <c r="O278" s="85"/>
      <c r="P278" s="214">
        <f>O278*H278</f>
        <v>0</v>
      </c>
      <c r="Q278" s="214">
        <v>0.42368</v>
      </c>
      <c r="R278" s="214">
        <f>Q278*H278</f>
        <v>3.8131200000000001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131</v>
      </c>
      <c r="AT278" s="216" t="s">
        <v>126</v>
      </c>
      <c r="AU278" s="216" t="s">
        <v>84</v>
      </c>
      <c r="AY278" s="18" t="s">
        <v>124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81</v>
      </c>
      <c r="BK278" s="217">
        <f>ROUND(I278*H278,2)</f>
        <v>0</v>
      </c>
      <c r="BL278" s="18" t="s">
        <v>131</v>
      </c>
      <c r="BM278" s="216" t="s">
        <v>387</v>
      </c>
    </row>
    <row r="279" s="2" customFormat="1">
      <c r="A279" s="39"/>
      <c r="B279" s="40"/>
      <c r="C279" s="41"/>
      <c r="D279" s="218" t="s">
        <v>133</v>
      </c>
      <c r="E279" s="41"/>
      <c r="F279" s="219" t="s">
        <v>388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133</v>
      </c>
      <c r="AU279" s="18" t="s">
        <v>84</v>
      </c>
    </row>
    <row r="280" s="13" customFormat="1">
      <c r="A280" s="13"/>
      <c r="B280" s="223"/>
      <c r="C280" s="224"/>
      <c r="D280" s="218" t="s">
        <v>135</v>
      </c>
      <c r="E280" s="225" t="s">
        <v>19</v>
      </c>
      <c r="F280" s="226" t="s">
        <v>389</v>
      </c>
      <c r="G280" s="224"/>
      <c r="H280" s="227">
        <v>9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135</v>
      </c>
      <c r="AU280" s="233" t="s">
        <v>84</v>
      </c>
      <c r="AV280" s="13" t="s">
        <v>84</v>
      </c>
      <c r="AW280" s="13" t="s">
        <v>34</v>
      </c>
      <c r="AX280" s="13" t="s">
        <v>81</v>
      </c>
      <c r="AY280" s="233" t="s">
        <v>124</v>
      </c>
    </row>
    <row r="281" s="12" customFormat="1" ht="22.8" customHeight="1">
      <c r="A281" s="12"/>
      <c r="B281" s="189"/>
      <c r="C281" s="190"/>
      <c r="D281" s="191" t="s">
        <v>72</v>
      </c>
      <c r="E281" s="203" t="s">
        <v>183</v>
      </c>
      <c r="F281" s="203" t="s">
        <v>390</v>
      </c>
      <c r="G281" s="190"/>
      <c r="H281" s="190"/>
      <c r="I281" s="193"/>
      <c r="J281" s="204">
        <f>BK281</f>
        <v>0</v>
      </c>
      <c r="K281" s="190"/>
      <c r="L281" s="195"/>
      <c r="M281" s="196"/>
      <c r="N281" s="197"/>
      <c r="O281" s="197"/>
      <c r="P281" s="198">
        <f>SUM(P282:P405)</f>
        <v>0</v>
      </c>
      <c r="Q281" s="197"/>
      <c r="R281" s="198">
        <f>SUM(R282:R405)</f>
        <v>39.995760000000004</v>
      </c>
      <c r="S281" s="197"/>
      <c r="T281" s="199">
        <f>SUM(T282:T405)</f>
        <v>262.92599999999999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0" t="s">
        <v>81</v>
      </c>
      <c r="AT281" s="201" t="s">
        <v>72</v>
      </c>
      <c r="AU281" s="201" t="s">
        <v>81</v>
      </c>
      <c r="AY281" s="200" t="s">
        <v>124</v>
      </c>
      <c r="BK281" s="202">
        <f>SUM(BK282:BK405)</f>
        <v>0</v>
      </c>
    </row>
    <row r="282" s="2" customFormat="1" ht="14.4" customHeight="1">
      <c r="A282" s="39"/>
      <c r="B282" s="40"/>
      <c r="C282" s="205" t="s">
        <v>391</v>
      </c>
      <c r="D282" s="205" t="s">
        <v>126</v>
      </c>
      <c r="E282" s="206" t="s">
        <v>392</v>
      </c>
      <c r="F282" s="207" t="s">
        <v>393</v>
      </c>
      <c r="G282" s="208" t="s">
        <v>129</v>
      </c>
      <c r="H282" s="209">
        <v>50</v>
      </c>
      <c r="I282" s="210"/>
      <c r="J282" s="211">
        <f>ROUND(I282*H282,2)</f>
        <v>0</v>
      </c>
      <c r="K282" s="207" t="s">
        <v>130</v>
      </c>
      <c r="L282" s="45"/>
      <c r="M282" s="212" t="s">
        <v>19</v>
      </c>
      <c r="N282" s="213" t="s">
        <v>44</v>
      </c>
      <c r="O282" s="85"/>
      <c r="P282" s="214">
        <f>O282*H282</f>
        <v>0</v>
      </c>
      <c r="Q282" s="214">
        <v>0.00018000000000000001</v>
      </c>
      <c r="R282" s="214">
        <f>Q282*H282</f>
        <v>0.0090000000000000011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131</v>
      </c>
      <c r="AT282" s="216" t="s">
        <v>126</v>
      </c>
      <c r="AU282" s="216" t="s">
        <v>84</v>
      </c>
      <c r="AY282" s="18" t="s">
        <v>124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81</v>
      </c>
      <c r="BK282" s="217">
        <f>ROUND(I282*H282,2)</f>
        <v>0</v>
      </c>
      <c r="BL282" s="18" t="s">
        <v>131</v>
      </c>
      <c r="BM282" s="216" t="s">
        <v>394</v>
      </c>
    </row>
    <row r="283" s="2" customFormat="1">
      <c r="A283" s="39"/>
      <c r="B283" s="40"/>
      <c r="C283" s="41"/>
      <c r="D283" s="218" t="s">
        <v>133</v>
      </c>
      <c r="E283" s="41"/>
      <c r="F283" s="219" t="s">
        <v>395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133</v>
      </c>
      <c r="AU283" s="18" t="s">
        <v>84</v>
      </c>
    </row>
    <row r="284" s="14" customFormat="1">
      <c r="A284" s="14"/>
      <c r="B284" s="234"/>
      <c r="C284" s="235"/>
      <c r="D284" s="218" t="s">
        <v>135</v>
      </c>
      <c r="E284" s="236" t="s">
        <v>19</v>
      </c>
      <c r="F284" s="237" t="s">
        <v>396</v>
      </c>
      <c r="G284" s="235"/>
      <c r="H284" s="236" t="s">
        <v>19</v>
      </c>
      <c r="I284" s="238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135</v>
      </c>
      <c r="AU284" s="243" t="s">
        <v>84</v>
      </c>
      <c r="AV284" s="14" t="s">
        <v>81</v>
      </c>
      <c r="AW284" s="14" t="s">
        <v>34</v>
      </c>
      <c r="AX284" s="14" t="s">
        <v>73</v>
      </c>
      <c r="AY284" s="243" t="s">
        <v>124</v>
      </c>
    </row>
    <row r="285" s="13" customFormat="1">
      <c r="A285" s="13"/>
      <c r="B285" s="223"/>
      <c r="C285" s="224"/>
      <c r="D285" s="218" t="s">
        <v>135</v>
      </c>
      <c r="E285" s="225" t="s">
        <v>19</v>
      </c>
      <c r="F285" s="226" t="s">
        <v>397</v>
      </c>
      <c r="G285" s="224"/>
      <c r="H285" s="227">
        <v>40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135</v>
      </c>
      <c r="AU285" s="233" t="s">
        <v>84</v>
      </c>
      <c r="AV285" s="13" t="s">
        <v>84</v>
      </c>
      <c r="AW285" s="13" t="s">
        <v>34</v>
      </c>
      <c r="AX285" s="13" t="s">
        <v>73</v>
      </c>
      <c r="AY285" s="233" t="s">
        <v>124</v>
      </c>
    </row>
    <row r="286" s="13" customFormat="1">
      <c r="A286" s="13"/>
      <c r="B286" s="223"/>
      <c r="C286" s="224"/>
      <c r="D286" s="218" t="s">
        <v>135</v>
      </c>
      <c r="E286" s="225" t="s">
        <v>19</v>
      </c>
      <c r="F286" s="226" t="s">
        <v>398</v>
      </c>
      <c r="G286" s="224"/>
      <c r="H286" s="227">
        <v>5</v>
      </c>
      <c r="I286" s="228"/>
      <c r="J286" s="224"/>
      <c r="K286" s="224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135</v>
      </c>
      <c r="AU286" s="233" t="s">
        <v>84</v>
      </c>
      <c r="AV286" s="13" t="s">
        <v>84</v>
      </c>
      <c r="AW286" s="13" t="s">
        <v>34</v>
      </c>
      <c r="AX286" s="13" t="s">
        <v>73</v>
      </c>
      <c r="AY286" s="233" t="s">
        <v>124</v>
      </c>
    </row>
    <row r="287" s="13" customFormat="1">
      <c r="A287" s="13"/>
      <c r="B287" s="223"/>
      <c r="C287" s="224"/>
      <c r="D287" s="218" t="s">
        <v>135</v>
      </c>
      <c r="E287" s="225" t="s">
        <v>19</v>
      </c>
      <c r="F287" s="226" t="s">
        <v>399</v>
      </c>
      <c r="G287" s="224"/>
      <c r="H287" s="227">
        <v>5</v>
      </c>
      <c r="I287" s="228"/>
      <c r="J287" s="224"/>
      <c r="K287" s="224"/>
      <c r="L287" s="229"/>
      <c r="M287" s="230"/>
      <c r="N287" s="231"/>
      <c r="O287" s="231"/>
      <c r="P287" s="231"/>
      <c r="Q287" s="231"/>
      <c r="R287" s="231"/>
      <c r="S287" s="231"/>
      <c r="T287" s="23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3" t="s">
        <v>135</v>
      </c>
      <c r="AU287" s="233" t="s">
        <v>84</v>
      </c>
      <c r="AV287" s="13" t="s">
        <v>84</v>
      </c>
      <c r="AW287" s="13" t="s">
        <v>34</v>
      </c>
      <c r="AX287" s="13" t="s">
        <v>73</v>
      </c>
      <c r="AY287" s="233" t="s">
        <v>124</v>
      </c>
    </row>
    <row r="288" s="15" customFormat="1">
      <c r="A288" s="15"/>
      <c r="B288" s="244"/>
      <c r="C288" s="245"/>
      <c r="D288" s="218" t="s">
        <v>135</v>
      </c>
      <c r="E288" s="246" t="s">
        <v>19</v>
      </c>
      <c r="F288" s="247" t="s">
        <v>157</v>
      </c>
      <c r="G288" s="245"/>
      <c r="H288" s="248">
        <v>50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4" t="s">
        <v>135</v>
      </c>
      <c r="AU288" s="254" t="s">
        <v>84</v>
      </c>
      <c r="AV288" s="15" t="s">
        <v>131</v>
      </c>
      <c r="AW288" s="15" t="s">
        <v>34</v>
      </c>
      <c r="AX288" s="15" t="s">
        <v>81</v>
      </c>
      <c r="AY288" s="254" t="s">
        <v>124</v>
      </c>
    </row>
    <row r="289" s="2" customFormat="1" ht="14.4" customHeight="1">
      <c r="A289" s="39"/>
      <c r="B289" s="40"/>
      <c r="C289" s="255" t="s">
        <v>400</v>
      </c>
      <c r="D289" s="255" t="s">
        <v>239</v>
      </c>
      <c r="E289" s="256" t="s">
        <v>401</v>
      </c>
      <c r="F289" s="257" t="s">
        <v>402</v>
      </c>
      <c r="G289" s="258" t="s">
        <v>129</v>
      </c>
      <c r="H289" s="259">
        <v>50</v>
      </c>
      <c r="I289" s="260"/>
      <c r="J289" s="261">
        <f>ROUND(I289*H289,2)</f>
        <v>0</v>
      </c>
      <c r="K289" s="257" t="s">
        <v>130</v>
      </c>
      <c r="L289" s="262"/>
      <c r="M289" s="263" t="s">
        <v>19</v>
      </c>
      <c r="N289" s="264" t="s">
        <v>44</v>
      </c>
      <c r="O289" s="85"/>
      <c r="P289" s="214">
        <f>O289*H289</f>
        <v>0</v>
      </c>
      <c r="Q289" s="214">
        <v>0.00040000000000000002</v>
      </c>
      <c r="R289" s="214">
        <f>Q289*H289</f>
        <v>0.02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175</v>
      </c>
      <c r="AT289" s="216" t="s">
        <v>239</v>
      </c>
      <c r="AU289" s="216" t="s">
        <v>84</v>
      </c>
      <c r="AY289" s="18" t="s">
        <v>124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81</v>
      </c>
      <c r="BK289" s="217">
        <f>ROUND(I289*H289,2)</f>
        <v>0</v>
      </c>
      <c r="BL289" s="18" t="s">
        <v>131</v>
      </c>
      <c r="BM289" s="216" t="s">
        <v>403</v>
      </c>
    </row>
    <row r="290" s="2" customFormat="1" ht="14.4" customHeight="1">
      <c r="A290" s="39"/>
      <c r="B290" s="40"/>
      <c r="C290" s="205" t="s">
        <v>404</v>
      </c>
      <c r="D290" s="205" t="s">
        <v>126</v>
      </c>
      <c r="E290" s="206" t="s">
        <v>405</v>
      </c>
      <c r="F290" s="207" t="s">
        <v>406</v>
      </c>
      <c r="G290" s="208" t="s">
        <v>129</v>
      </c>
      <c r="H290" s="209">
        <v>26</v>
      </c>
      <c r="I290" s="210"/>
      <c r="J290" s="211">
        <f>ROUND(I290*H290,2)</f>
        <v>0</v>
      </c>
      <c r="K290" s="207" t="s">
        <v>130</v>
      </c>
      <c r="L290" s="45"/>
      <c r="M290" s="212" t="s">
        <v>19</v>
      </c>
      <c r="N290" s="213" t="s">
        <v>44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131</v>
      </c>
      <c r="AT290" s="216" t="s">
        <v>126</v>
      </c>
      <c r="AU290" s="216" t="s">
        <v>84</v>
      </c>
      <c r="AY290" s="18" t="s">
        <v>124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81</v>
      </c>
      <c r="BK290" s="217">
        <f>ROUND(I290*H290,2)</f>
        <v>0</v>
      </c>
      <c r="BL290" s="18" t="s">
        <v>131</v>
      </c>
      <c r="BM290" s="216" t="s">
        <v>407</v>
      </c>
    </row>
    <row r="291" s="2" customFormat="1">
      <c r="A291" s="39"/>
      <c r="B291" s="40"/>
      <c r="C291" s="41"/>
      <c r="D291" s="218" t="s">
        <v>133</v>
      </c>
      <c r="E291" s="41"/>
      <c r="F291" s="219" t="s">
        <v>408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133</v>
      </c>
      <c r="AU291" s="18" t="s">
        <v>84</v>
      </c>
    </row>
    <row r="292" s="14" customFormat="1">
      <c r="A292" s="14"/>
      <c r="B292" s="234"/>
      <c r="C292" s="235"/>
      <c r="D292" s="218" t="s">
        <v>135</v>
      </c>
      <c r="E292" s="236" t="s">
        <v>19</v>
      </c>
      <c r="F292" s="237" t="s">
        <v>409</v>
      </c>
      <c r="G292" s="235"/>
      <c r="H292" s="236" t="s">
        <v>19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3" t="s">
        <v>135</v>
      </c>
      <c r="AU292" s="243" t="s">
        <v>84</v>
      </c>
      <c r="AV292" s="14" t="s">
        <v>81</v>
      </c>
      <c r="AW292" s="14" t="s">
        <v>34</v>
      </c>
      <c r="AX292" s="14" t="s">
        <v>73</v>
      </c>
      <c r="AY292" s="243" t="s">
        <v>124</v>
      </c>
    </row>
    <row r="293" s="13" customFormat="1">
      <c r="A293" s="13"/>
      <c r="B293" s="223"/>
      <c r="C293" s="224"/>
      <c r="D293" s="218" t="s">
        <v>135</v>
      </c>
      <c r="E293" s="225" t="s">
        <v>19</v>
      </c>
      <c r="F293" s="226" t="s">
        <v>410</v>
      </c>
      <c r="G293" s="224"/>
      <c r="H293" s="227">
        <v>6</v>
      </c>
      <c r="I293" s="228"/>
      <c r="J293" s="224"/>
      <c r="K293" s="224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135</v>
      </c>
      <c r="AU293" s="233" t="s">
        <v>84</v>
      </c>
      <c r="AV293" s="13" t="s">
        <v>84</v>
      </c>
      <c r="AW293" s="13" t="s">
        <v>34</v>
      </c>
      <c r="AX293" s="13" t="s">
        <v>73</v>
      </c>
      <c r="AY293" s="233" t="s">
        <v>124</v>
      </c>
    </row>
    <row r="294" s="13" customFormat="1">
      <c r="A294" s="13"/>
      <c r="B294" s="223"/>
      <c r="C294" s="224"/>
      <c r="D294" s="218" t="s">
        <v>135</v>
      </c>
      <c r="E294" s="225" t="s">
        <v>19</v>
      </c>
      <c r="F294" s="226" t="s">
        <v>411</v>
      </c>
      <c r="G294" s="224"/>
      <c r="H294" s="227">
        <v>2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135</v>
      </c>
      <c r="AU294" s="233" t="s">
        <v>84</v>
      </c>
      <c r="AV294" s="13" t="s">
        <v>84</v>
      </c>
      <c r="AW294" s="13" t="s">
        <v>34</v>
      </c>
      <c r="AX294" s="13" t="s">
        <v>73</v>
      </c>
      <c r="AY294" s="233" t="s">
        <v>124</v>
      </c>
    </row>
    <row r="295" s="13" customFormat="1">
      <c r="A295" s="13"/>
      <c r="B295" s="223"/>
      <c r="C295" s="224"/>
      <c r="D295" s="218" t="s">
        <v>135</v>
      </c>
      <c r="E295" s="225" t="s">
        <v>19</v>
      </c>
      <c r="F295" s="226" t="s">
        <v>412</v>
      </c>
      <c r="G295" s="224"/>
      <c r="H295" s="227">
        <v>2</v>
      </c>
      <c r="I295" s="228"/>
      <c r="J295" s="224"/>
      <c r="K295" s="224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135</v>
      </c>
      <c r="AU295" s="233" t="s">
        <v>84</v>
      </c>
      <c r="AV295" s="13" t="s">
        <v>84</v>
      </c>
      <c r="AW295" s="13" t="s">
        <v>34</v>
      </c>
      <c r="AX295" s="13" t="s">
        <v>73</v>
      </c>
      <c r="AY295" s="233" t="s">
        <v>124</v>
      </c>
    </row>
    <row r="296" s="13" customFormat="1">
      <c r="A296" s="13"/>
      <c r="B296" s="223"/>
      <c r="C296" s="224"/>
      <c r="D296" s="218" t="s">
        <v>135</v>
      </c>
      <c r="E296" s="225" t="s">
        <v>19</v>
      </c>
      <c r="F296" s="226" t="s">
        <v>413</v>
      </c>
      <c r="G296" s="224"/>
      <c r="H296" s="227">
        <v>1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84</v>
      </c>
      <c r="AV296" s="13" t="s">
        <v>84</v>
      </c>
      <c r="AW296" s="13" t="s">
        <v>34</v>
      </c>
      <c r="AX296" s="13" t="s">
        <v>73</v>
      </c>
      <c r="AY296" s="233" t="s">
        <v>124</v>
      </c>
    </row>
    <row r="297" s="13" customFormat="1">
      <c r="A297" s="13"/>
      <c r="B297" s="223"/>
      <c r="C297" s="224"/>
      <c r="D297" s="218" t="s">
        <v>135</v>
      </c>
      <c r="E297" s="225" t="s">
        <v>19</v>
      </c>
      <c r="F297" s="226" t="s">
        <v>414</v>
      </c>
      <c r="G297" s="224"/>
      <c r="H297" s="227">
        <v>6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135</v>
      </c>
      <c r="AU297" s="233" t="s">
        <v>84</v>
      </c>
      <c r="AV297" s="13" t="s">
        <v>84</v>
      </c>
      <c r="AW297" s="13" t="s">
        <v>34</v>
      </c>
      <c r="AX297" s="13" t="s">
        <v>73</v>
      </c>
      <c r="AY297" s="233" t="s">
        <v>124</v>
      </c>
    </row>
    <row r="298" s="13" customFormat="1">
      <c r="A298" s="13"/>
      <c r="B298" s="223"/>
      <c r="C298" s="224"/>
      <c r="D298" s="218" t="s">
        <v>135</v>
      </c>
      <c r="E298" s="225" t="s">
        <v>19</v>
      </c>
      <c r="F298" s="226" t="s">
        <v>415</v>
      </c>
      <c r="G298" s="224"/>
      <c r="H298" s="227">
        <v>2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135</v>
      </c>
      <c r="AU298" s="233" t="s">
        <v>84</v>
      </c>
      <c r="AV298" s="13" t="s">
        <v>84</v>
      </c>
      <c r="AW298" s="13" t="s">
        <v>34</v>
      </c>
      <c r="AX298" s="13" t="s">
        <v>73</v>
      </c>
      <c r="AY298" s="233" t="s">
        <v>124</v>
      </c>
    </row>
    <row r="299" s="13" customFormat="1">
      <c r="A299" s="13"/>
      <c r="B299" s="223"/>
      <c r="C299" s="224"/>
      <c r="D299" s="218" t="s">
        <v>135</v>
      </c>
      <c r="E299" s="225" t="s">
        <v>19</v>
      </c>
      <c r="F299" s="226" t="s">
        <v>416</v>
      </c>
      <c r="G299" s="224"/>
      <c r="H299" s="227">
        <v>5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135</v>
      </c>
      <c r="AU299" s="233" t="s">
        <v>84</v>
      </c>
      <c r="AV299" s="13" t="s">
        <v>84</v>
      </c>
      <c r="AW299" s="13" t="s">
        <v>34</v>
      </c>
      <c r="AX299" s="13" t="s">
        <v>73</v>
      </c>
      <c r="AY299" s="233" t="s">
        <v>124</v>
      </c>
    </row>
    <row r="300" s="13" customFormat="1">
      <c r="A300" s="13"/>
      <c r="B300" s="223"/>
      <c r="C300" s="224"/>
      <c r="D300" s="218" t="s">
        <v>135</v>
      </c>
      <c r="E300" s="225" t="s">
        <v>19</v>
      </c>
      <c r="F300" s="226" t="s">
        <v>417</v>
      </c>
      <c r="G300" s="224"/>
      <c r="H300" s="227">
        <v>2</v>
      </c>
      <c r="I300" s="228"/>
      <c r="J300" s="224"/>
      <c r="K300" s="224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135</v>
      </c>
      <c r="AU300" s="233" t="s">
        <v>84</v>
      </c>
      <c r="AV300" s="13" t="s">
        <v>84</v>
      </c>
      <c r="AW300" s="13" t="s">
        <v>34</v>
      </c>
      <c r="AX300" s="13" t="s">
        <v>73</v>
      </c>
      <c r="AY300" s="233" t="s">
        <v>124</v>
      </c>
    </row>
    <row r="301" s="15" customFormat="1">
      <c r="A301" s="15"/>
      <c r="B301" s="244"/>
      <c r="C301" s="245"/>
      <c r="D301" s="218" t="s">
        <v>135</v>
      </c>
      <c r="E301" s="246" t="s">
        <v>19</v>
      </c>
      <c r="F301" s="247" t="s">
        <v>157</v>
      </c>
      <c r="G301" s="245"/>
      <c r="H301" s="248">
        <v>26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4" t="s">
        <v>135</v>
      </c>
      <c r="AU301" s="254" t="s">
        <v>84</v>
      </c>
      <c r="AV301" s="15" t="s">
        <v>131</v>
      </c>
      <c r="AW301" s="15" t="s">
        <v>34</v>
      </c>
      <c r="AX301" s="15" t="s">
        <v>81</v>
      </c>
      <c r="AY301" s="254" t="s">
        <v>124</v>
      </c>
    </row>
    <row r="302" s="2" customFormat="1" ht="24.15" customHeight="1">
      <c r="A302" s="39"/>
      <c r="B302" s="40"/>
      <c r="C302" s="205" t="s">
        <v>418</v>
      </c>
      <c r="D302" s="205" t="s">
        <v>126</v>
      </c>
      <c r="E302" s="206" t="s">
        <v>419</v>
      </c>
      <c r="F302" s="207" t="s">
        <v>420</v>
      </c>
      <c r="G302" s="208" t="s">
        <v>129</v>
      </c>
      <c r="H302" s="209">
        <v>1560</v>
      </c>
      <c r="I302" s="210"/>
      <c r="J302" s="211">
        <f>ROUND(I302*H302,2)</f>
        <v>0</v>
      </c>
      <c r="K302" s="207" t="s">
        <v>130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</v>
      </c>
      <c r="R302" s="214">
        <f>Q302*H302</f>
        <v>0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131</v>
      </c>
      <c r="AT302" s="216" t="s">
        <v>126</v>
      </c>
      <c r="AU302" s="216" t="s">
        <v>84</v>
      </c>
      <c r="AY302" s="18" t="s">
        <v>124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131</v>
      </c>
      <c r="BM302" s="216" t="s">
        <v>421</v>
      </c>
    </row>
    <row r="303" s="2" customFormat="1">
      <c r="A303" s="39"/>
      <c r="B303" s="40"/>
      <c r="C303" s="41"/>
      <c r="D303" s="218" t="s">
        <v>133</v>
      </c>
      <c r="E303" s="41"/>
      <c r="F303" s="219" t="s">
        <v>408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133</v>
      </c>
      <c r="AU303" s="18" t="s">
        <v>84</v>
      </c>
    </row>
    <row r="304" s="14" customFormat="1">
      <c r="A304" s="14"/>
      <c r="B304" s="234"/>
      <c r="C304" s="235"/>
      <c r="D304" s="218" t="s">
        <v>135</v>
      </c>
      <c r="E304" s="236" t="s">
        <v>19</v>
      </c>
      <c r="F304" s="237" t="s">
        <v>422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135</v>
      </c>
      <c r="AU304" s="243" t="s">
        <v>84</v>
      </c>
      <c r="AV304" s="14" t="s">
        <v>81</v>
      </c>
      <c r="AW304" s="14" t="s">
        <v>34</v>
      </c>
      <c r="AX304" s="14" t="s">
        <v>73</v>
      </c>
      <c r="AY304" s="243" t="s">
        <v>124</v>
      </c>
    </row>
    <row r="305" s="13" customFormat="1">
      <c r="A305" s="13"/>
      <c r="B305" s="223"/>
      <c r="C305" s="224"/>
      <c r="D305" s="218" t="s">
        <v>135</v>
      </c>
      <c r="E305" s="225" t="s">
        <v>19</v>
      </c>
      <c r="F305" s="226" t="s">
        <v>423</v>
      </c>
      <c r="G305" s="224"/>
      <c r="H305" s="227">
        <v>1560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135</v>
      </c>
      <c r="AU305" s="233" t="s">
        <v>84</v>
      </c>
      <c r="AV305" s="13" t="s">
        <v>84</v>
      </c>
      <c r="AW305" s="13" t="s">
        <v>34</v>
      </c>
      <c r="AX305" s="13" t="s">
        <v>81</v>
      </c>
      <c r="AY305" s="233" t="s">
        <v>124</v>
      </c>
    </row>
    <row r="306" s="2" customFormat="1" ht="14.4" customHeight="1">
      <c r="A306" s="39"/>
      <c r="B306" s="40"/>
      <c r="C306" s="205" t="s">
        <v>424</v>
      </c>
      <c r="D306" s="205" t="s">
        <v>126</v>
      </c>
      <c r="E306" s="206" t="s">
        <v>425</v>
      </c>
      <c r="F306" s="207" t="s">
        <v>426</v>
      </c>
      <c r="G306" s="208" t="s">
        <v>129</v>
      </c>
      <c r="H306" s="209">
        <v>45</v>
      </c>
      <c r="I306" s="210"/>
      <c r="J306" s="211">
        <f>ROUND(I306*H306,2)</f>
        <v>0</v>
      </c>
      <c r="K306" s="207" t="s">
        <v>130</v>
      </c>
      <c r="L306" s="45"/>
      <c r="M306" s="212" t="s">
        <v>19</v>
      </c>
      <c r="N306" s="213" t="s">
        <v>44</v>
      </c>
      <c r="O306" s="85"/>
      <c r="P306" s="214">
        <f>O306*H306</f>
        <v>0</v>
      </c>
      <c r="Q306" s="214">
        <v>0</v>
      </c>
      <c r="R306" s="214">
        <f>Q306*H306</f>
        <v>0</v>
      </c>
      <c r="S306" s="214">
        <v>0</v>
      </c>
      <c r="T306" s="215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6" t="s">
        <v>131</v>
      </c>
      <c r="AT306" s="216" t="s">
        <v>126</v>
      </c>
      <c r="AU306" s="216" t="s">
        <v>84</v>
      </c>
      <c r="AY306" s="18" t="s">
        <v>124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18" t="s">
        <v>81</v>
      </c>
      <c r="BK306" s="217">
        <f>ROUND(I306*H306,2)</f>
        <v>0</v>
      </c>
      <c r="BL306" s="18" t="s">
        <v>131</v>
      </c>
      <c r="BM306" s="216" t="s">
        <v>427</v>
      </c>
    </row>
    <row r="307" s="2" customFormat="1">
      <c r="A307" s="39"/>
      <c r="B307" s="40"/>
      <c r="C307" s="41"/>
      <c r="D307" s="218" t="s">
        <v>133</v>
      </c>
      <c r="E307" s="41"/>
      <c r="F307" s="219" t="s">
        <v>428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133</v>
      </c>
      <c r="AU307" s="18" t="s">
        <v>84</v>
      </c>
    </row>
    <row r="308" s="14" customFormat="1">
      <c r="A308" s="14"/>
      <c r="B308" s="234"/>
      <c r="C308" s="235"/>
      <c r="D308" s="218" t="s">
        <v>135</v>
      </c>
      <c r="E308" s="236" t="s">
        <v>19</v>
      </c>
      <c r="F308" s="237" t="s">
        <v>409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135</v>
      </c>
      <c r="AU308" s="243" t="s">
        <v>84</v>
      </c>
      <c r="AV308" s="14" t="s">
        <v>81</v>
      </c>
      <c r="AW308" s="14" t="s">
        <v>34</v>
      </c>
      <c r="AX308" s="14" t="s">
        <v>73</v>
      </c>
      <c r="AY308" s="243" t="s">
        <v>124</v>
      </c>
    </row>
    <row r="309" s="13" customFormat="1">
      <c r="A309" s="13"/>
      <c r="B309" s="223"/>
      <c r="C309" s="224"/>
      <c r="D309" s="218" t="s">
        <v>135</v>
      </c>
      <c r="E309" s="225" t="s">
        <v>19</v>
      </c>
      <c r="F309" s="226" t="s">
        <v>429</v>
      </c>
      <c r="G309" s="224"/>
      <c r="H309" s="227">
        <v>45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135</v>
      </c>
      <c r="AU309" s="233" t="s">
        <v>84</v>
      </c>
      <c r="AV309" s="13" t="s">
        <v>84</v>
      </c>
      <c r="AW309" s="13" t="s">
        <v>34</v>
      </c>
      <c r="AX309" s="13" t="s">
        <v>81</v>
      </c>
      <c r="AY309" s="233" t="s">
        <v>124</v>
      </c>
    </row>
    <row r="310" s="2" customFormat="1" ht="24.15" customHeight="1">
      <c r="A310" s="39"/>
      <c r="B310" s="40"/>
      <c r="C310" s="205" t="s">
        <v>430</v>
      </c>
      <c r="D310" s="205" t="s">
        <v>126</v>
      </c>
      <c r="E310" s="206" t="s">
        <v>431</v>
      </c>
      <c r="F310" s="207" t="s">
        <v>432</v>
      </c>
      <c r="G310" s="208" t="s">
        <v>129</v>
      </c>
      <c r="H310" s="209">
        <v>450</v>
      </c>
      <c r="I310" s="210"/>
      <c r="J310" s="211">
        <f>ROUND(I310*H310,2)</f>
        <v>0</v>
      </c>
      <c r="K310" s="207" t="s">
        <v>130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</v>
      </c>
      <c r="R310" s="214">
        <f>Q310*H310</f>
        <v>0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131</v>
      </c>
      <c r="AT310" s="216" t="s">
        <v>126</v>
      </c>
      <c r="AU310" s="216" t="s">
        <v>84</v>
      </c>
      <c r="AY310" s="18" t="s">
        <v>124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131</v>
      </c>
      <c r="BM310" s="216" t="s">
        <v>433</v>
      </c>
    </row>
    <row r="311" s="2" customFormat="1">
      <c r="A311" s="39"/>
      <c r="B311" s="40"/>
      <c r="C311" s="41"/>
      <c r="D311" s="218" t="s">
        <v>133</v>
      </c>
      <c r="E311" s="41"/>
      <c r="F311" s="219" t="s">
        <v>428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133</v>
      </c>
      <c r="AU311" s="18" t="s">
        <v>84</v>
      </c>
    </row>
    <row r="312" s="14" customFormat="1">
      <c r="A312" s="14"/>
      <c r="B312" s="234"/>
      <c r="C312" s="235"/>
      <c r="D312" s="218" t="s">
        <v>135</v>
      </c>
      <c r="E312" s="236" t="s">
        <v>19</v>
      </c>
      <c r="F312" s="237" t="s">
        <v>434</v>
      </c>
      <c r="G312" s="235"/>
      <c r="H312" s="236" t="s">
        <v>19</v>
      </c>
      <c r="I312" s="238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135</v>
      </c>
      <c r="AU312" s="243" t="s">
        <v>84</v>
      </c>
      <c r="AV312" s="14" t="s">
        <v>81</v>
      </c>
      <c r="AW312" s="14" t="s">
        <v>34</v>
      </c>
      <c r="AX312" s="14" t="s">
        <v>73</v>
      </c>
      <c r="AY312" s="243" t="s">
        <v>124</v>
      </c>
    </row>
    <row r="313" s="13" customFormat="1">
      <c r="A313" s="13"/>
      <c r="B313" s="223"/>
      <c r="C313" s="224"/>
      <c r="D313" s="218" t="s">
        <v>135</v>
      </c>
      <c r="E313" s="225" t="s">
        <v>19</v>
      </c>
      <c r="F313" s="226" t="s">
        <v>435</v>
      </c>
      <c r="G313" s="224"/>
      <c r="H313" s="227">
        <v>450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135</v>
      </c>
      <c r="AU313" s="233" t="s">
        <v>84</v>
      </c>
      <c r="AV313" s="13" t="s">
        <v>84</v>
      </c>
      <c r="AW313" s="13" t="s">
        <v>34</v>
      </c>
      <c r="AX313" s="13" t="s">
        <v>81</v>
      </c>
      <c r="AY313" s="233" t="s">
        <v>124</v>
      </c>
    </row>
    <row r="314" s="2" customFormat="1" ht="14.4" customHeight="1">
      <c r="A314" s="39"/>
      <c r="B314" s="40"/>
      <c r="C314" s="205" t="s">
        <v>436</v>
      </c>
      <c r="D314" s="205" t="s">
        <v>126</v>
      </c>
      <c r="E314" s="206" t="s">
        <v>437</v>
      </c>
      <c r="F314" s="207" t="s">
        <v>438</v>
      </c>
      <c r="G314" s="208" t="s">
        <v>271</v>
      </c>
      <c r="H314" s="209">
        <v>1670</v>
      </c>
      <c r="I314" s="210"/>
      <c r="J314" s="211">
        <f>ROUND(I314*H314,2)</f>
        <v>0</v>
      </c>
      <c r="K314" s="207" t="s">
        <v>130</v>
      </c>
      <c r="L314" s="45"/>
      <c r="M314" s="212" t="s">
        <v>19</v>
      </c>
      <c r="N314" s="213" t="s">
        <v>44</v>
      </c>
      <c r="O314" s="85"/>
      <c r="P314" s="214">
        <f>O314*H314</f>
        <v>0</v>
      </c>
      <c r="Q314" s="214">
        <v>0.00033</v>
      </c>
      <c r="R314" s="214">
        <f>Q314*H314</f>
        <v>0.55110000000000003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131</v>
      </c>
      <c r="AT314" s="216" t="s">
        <v>126</v>
      </c>
      <c r="AU314" s="216" t="s">
        <v>84</v>
      </c>
      <c r="AY314" s="18" t="s">
        <v>124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81</v>
      </c>
      <c r="BK314" s="217">
        <f>ROUND(I314*H314,2)</f>
        <v>0</v>
      </c>
      <c r="BL314" s="18" t="s">
        <v>131</v>
      </c>
      <c r="BM314" s="216" t="s">
        <v>439</v>
      </c>
    </row>
    <row r="315" s="2" customFormat="1">
      <c r="A315" s="39"/>
      <c r="B315" s="40"/>
      <c r="C315" s="41"/>
      <c r="D315" s="218" t="s">
        <v>133</v>
      </c>
      <c r="E315" s="41"/>
      <c r="F315" s="219" t="s">
        <v>440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133</v>
      </c>
      <c r="AU315" s="18" t="s">
        <v>84</v>
      </c>
    </row>
    <row r="316" s="14" customFormat="1">
      <c r="A316" s="14"/>
      <c r="B316" s="234"/>
      <c r="C316" s="235"/>
      <c r="D316" s="218" t="s">
        <v>135</v>
      </c>
      <c r="E316" s="236" t="s">
        <v>19</v>
      </c>
      <c r="F316" s="237" t="s">
        <v>441</v>
      </c>
      <c r="G316" s="235"/>
      <c r="H316" s="236" t="s">
        <v>19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3" t="s">
        <v>135</v>
      </c>
      <c r="AU316" s="243" t="s">
        <v>84</v>
      </c>
      <c r="AV316" s="14" t="s">
        <v>81</v>
      </c>
      <c r="AW316" s="14" t="s">
        <v>34</v>
      </c>
      <c r="AX316" s="14" t="s">
        <v>73</v>
      </c>
      <c r="AY316" s="243" t="s">
        <v>124</v>
      </c>
    </row>
    <row r="317" s="14" customFormat="1">
      <c r="A317" s="14"/>
      <c r="B317" s="234"/>
      <c r="C317" s="235"/>
      <c r="D317" s="218" t="s">
        <v>135</v>
      </c>
      <c r="E317" s="236" t="s">
        <v>19</v>
      </c>
      <c r="F317" s="237" t="s">
        <v>442</v>
      </c>
      <c r="G317" s="235"/>
      <c r="H317" s="236" t="s">
        <v>19</v>
      </c>
      <c r="I317" s="238"/>
      <c r="J317" s="235"/>
      <c r="K317" s="235"/>
      <c r="L317" s="239"/>
      <c r="M317" s="240"/>
      <c r="N317" s="241"/>
      <c r="O317" s="241"/>
      <c r="P317" s="241"/>
      <c r="Q317" s="241"/>
      <c r="R317" s="241"/>
      <c r="S317" s="241"/>
      <c r="T317" s="24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3" t="s">
        <v>135</v>
      </c>
      <c r="AU317" s="243" t="s">
        <v>84</v>
      </c>
      <c r="AV317" s="14" t="s">
        <v>81</v>
      </c>
      <c r="AW317" s="14" t="s">
        <v>34</v>
      </c>
      <c r="AX317" s="14" t="s">
        <v>73</v>
      </c>
      <c r="AY317" s="243" t="s">
        <v>124</v>
      </c>
    </row>
    <row r="318" s="13" customFormat="1">
      <c r="A318" s="13"/>
      <c r="B318" s="223"/>
      <c r="C318" s="224"/>
      <c r="D318" s="218" t="s">
        <v>135</v>
      </c>
      <c r="E318" s="225" t="s">
        <v>19</v>
      </c>
      <c r="F318" s="226" t="s">
        <v>443</v>
      </c>
      <c r="G318" s="224"/>
      <c r="H318" s="227">
        <v>795</v>
      </c>
      <c r="I318" s="228"/>
      <c r="J318" s="224"/>
      <c r="K318" s="224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135</v>
      </c>
      <c r="AU318" s="233" t="s">
        <v>84</v>
      </c>
      <c r="AV318" s="13" t="s">
        <v>84</v>
      </c>
      <c r="AW318" s="13" t="s">
        <v>34</v>
      </c>
      <c r="AX318" s="13" t="s">
        <v>73</v>
      </c>
      <c r="AY318" s="233" t="s">
        <v>124</v>
      </c>
    </row>
    <row r="319" s="13" customFormat="1">
      <c r="A319" s="13"/>
      <c r="B319" s="223"/>
      <c r="C319" s="224"/>
      <c r="D319" s="218" t="s">
        <v>135</v>
      </c>
      <c r="E319" s="225" t="s">
        <v>19</v>
      </c>
      <c r="F319" s="226" t="s">
        <v>444</v>
      </c>
      <c r="G319" s="224"/>
      <c r="H319" s="227">
        <v>875</v>
      </c>
      <c r="I319" s="228"/>
      <c r="J319" s="224"/>
      <c r="K319" s="224"/>
      <c r="L319" s="229"/>
      <c r="M319" s="230"/>
      <c r="N319" s="231"/>
      <c r="O319" s="231"/>
      <c r="P319" s="231"/>
      <c r="Q319" s="231"/>
      <c r="R319" s="231"/>
      <c r="S319" s="231"/>
      <c r="T319" s="23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3" t="s">
        <v>135</v>
      </c>
      <c r="AU319" s="233" t="s">
        <v>84</v>
      </c>
      <c r="AV319" s="13" t="s">
        <v>84</v>
      </c>
      <c r="AW319" s="13" t="s">
        <v>34</v>
      </c>
      <c r="AX319" s="13" t="s">
        <v>73</v>
      </c>
      <c r="AY319" s="233" t="s">
        <v>124</v>
      </c>
    </row>
    <row r="320" s="15" customFormat="1">
      <c r="A320" s="15"/>
      <c r="B320" s="244"/>
      <c r="C320" s="245"/>
      <c r="D320" s="218" t="s">
        <v>135</v>
      </c>
      <c r="E320" s="246" t="s">
        <v>19</v>
      </c>
      <c r="F320" s="247" t="s">
        <v>157</v>
      </c>
      <c r="G320" s="245"/>
      <c r="H320" s="248">
        <v>1670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4" t="s">
        <v>135</v>
      </c>
      <c r="AU320" s="254" t="s">
        <v>84</v>
      </c>
      <c r="AV320" s="15" t="s">
        <v>131</v>
      </c>
      <c r="AW320" s="15" t="s">
        <v>34</v>
      </c>
      <c r="AX320" s="15" t="s">
        <v>81</v>
      </c>
      <c r="AY320" s="254" t="s">
        <v>124</v>
      </c>
    </row>
    <row r="321" s="2" customFormat="1" ht="14.4" customHeight="1">
      <c r="A321" s="39"/>
      <c r="B321" s="40"/>
      <c r="C321" s="205" t="s">
        <v>445</v>
      </c>
      <c r="D321" s="205" t="s">
        <v>126</v>
      </c>
      <c r="E321" s="206" t="s">
        <v>446</v>
      </c>
      <c r="F321" s="207" t="s">
        <v>447</v>
      </c>
      <c r="G321" s="208" t="s">
        <v>271</v>
      </c>
      <c r="H321" s="209">
        <v>64.5</v>
      </c>
      <c r="I321" s="210"/>
      <c r="J321" s="211">
        <f>ROUND(I321*H321,2)</f>
        <v>0</v>
      </c>
      <c r="K321" s="207" t="s">
        <v>130</v>
      </c>
      <c r="L321" s="45"/>
      <c r="M321" s="212" t="s">
        <v>19</v>
      </c>
      <c r="N321" s="213" t="s">
        <v>44</v>
      </c>
      <c r="O321" s="85"/>
      <c r="P321" s="214">
        <f>O321*H321</f>
        <v>0</v>
      </c>
      <c r="Q321" s="214">
        <v>0.00038000000000000002</v>
      </c>
      <c r="R321" s="214">
        <f>Q321*H321</f>
        <v>0.024510000000000001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131</v>
      </c>
      <c r="AT321" s="216" t="s">
        <v>126</v>
      </c>
      <c r="AU321" s="216" t="s">
        <v>84</v>
      </c>
      <c r="AY321" s="18" t="s">
        <v>124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81</v>
      </c>
      <c r="BK321" s="217">
        <f>ROUND(I321*H321,2)</f>
        <v>0</v>
      </c>
      <c r="BL321" s="18" t="s">
        <v>131</v>
      </c>
      <c r="BM321" s="216" t="s">
        <v>448</v>
      </c>
    </row>
    <row r="322" s="2" customFormat="1">
      <c r="A322" s="39"/>
      <c r="B322" s="40"/>
      <c r="C322" s="41"/>
      <c r="D322" s="218" t="s">
        <v>133</v>
      </c>
      <c r="E322" s="41"/>
      <c r="F322" s="219" t="s">
        <v>440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133</v>
      </c>
      <c r="AU322" s="18" t="s">
        <v>84</v>
      </c>
    </row>
    <row r="323" s="14" customFormat="1">
      <c r="A323" s="14"/>
      <c r="B323" s="234"/>
      <c r="C323" s="235"/>
      <c r="D323" s="218" t="s">
        <v>135</v>
      </c>
      <c r="E323" s="236" t="s">
        <v>19</v>
      </c>
      <c r="F323" s="237" t="s">
        <v>449</v>
      </c>
      <c r="G323" s="235"/>
      <c r="H323" s="236" t="s">
        <v>19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3" t="s">
        <v>135</v>
      </c>
      <c r="AU323" s="243" t="s">
        <v>84</v>
      </c>
      <c r="AV323" s="14" t="s">
        <v>81</v>
      </c>
      <c r="AW323" s="14" t="s">
        <v>34</v>
      </c>
      <c r="AX323" s="14" t="s">
        <v>73</v>
      </c>
      <c r="AY323" s="243" t="s">
        <v>124</v>
      </c>
    </row>
    <row r="324" s="14" customFormat="1">
      <c r="A324" s="14"/>
      <c r="B324" s="234"/>
      <c r="C324" s="235"/>
      <c r="D324" s="218" t="s">
        <v>135</v>
      </c>
      <c r="E324" s="236" t="s">
        <v>19</v>
      </c>
      <c r="F324" s="237" t="s">
        <v>450</v>
      </c>
      <c r="G324" s="235"/>
      <c r="H324" s="236" t="s">
        <v>19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135</v>
      </c>
      <c r="AU324" s="243" t="s">
        <v>84</v>
      </c>
      <c r="AV324" s="14" t="s">
        <v>81</v>
      </c>
      <c r="AW324" s="14" t="s">
        <v>34</v>
      </c>
      <c r="AX324" s="14" t="s">
        <v>73</v>
      </c>
      <c r="AY324" s="243" t="s">
        <v>124</v>
      </c>
    </row>
    <row r="325" s="14" customFormat="1">
      <c r="A325" s="14"/>
      <c r="B325" s="234"/>
      <c r="C325" s="235"/>
      <c r="D325" s="218" t="s">
        <v>135</v>
      </c>
      <c r="E325" s="236" t="s">
        <v>19</v>
      </c>
      <c r="F325" s="237" t="s">
        <v>451</v>
      </c>
      <c r="G325" s="235"/>
      <c r="H325" s="236" t="s">
        <v>19</v>
      </c>
      <c r="I325" s="238"/>
      <c r="J325" s="235"/>
      <c r="K325" s="235"/>
      <c r="L325" s="239"/>
      <c r="M325" s="240"/>
      <c r="N325" s="241"/>
      <c r="O325" s="241"/>
      <c r="P325" s="241"/>
      <c r="Q325" s="241"/>
      <c r="R325" s="241"/>
      <c r="S325" s="241"/>
      <c r="T325" s="24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3" t="s">
        <v>135</v>
      </c>
      <c r="AU325" s="243" t="s">
        <v>84</v>
      </c>
      <c r="AV325" s="14" t="s">
        <v>81</v>
      </c>
      <c r="AW325" s="14" t="s">
        <v>34</v>
      </c>
      <c r="AX325" s="14" t="s">
        <v>73</v>
      </c>
      <c r="AY325" s="243" t="s">
        <v>124</v>
      </c>
    </row>
    <row r="326" s="13" customFormat="1">
      <c r="A326" s="13"/>
      <c r="B326" s="223"/>
      <c r="C326" s="224"/>
      <c r="D326" s="218" t="s">
        <v>135</v>
      </c>
      <c r="E326" s="225" t="s">
        <v>19</v>
      </c>
      <c r="F326" s="226" t="s">
        <v>452</v>
      </c>
      <c r="G326" s="224"/>
      <c r="H326" s="227">
        <v>25.5</v>
      </c>
      <c r="I326" s="228"/>
      <c r="J326" s="224"/>
      <c r="K326" s="224"/>
      <c r="L326" s="229"/>
      <c r="M326" s="230"/>
      <c r="N326" s="231"/>
      <c r="O326" s="231"/>
      <c r="P326" s="231"/>
      <c r="Q326" s="231"/>
      <c r="R326" s="231"/>
      <c r="S326" s="231"/>
      <c r="T326" s="23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3" t="s">
        <v>135</v>
      </c>
      <c r="AU326" s="233" t="s">
        <v>84</v>
      </c>
      <c r="AV326" s="13" t="s">
        <v>84</v>
      </c>
      <c r="AW326" s="13" t="s">
        <v>34</v>
      </c>
      <c r="AX326" s="13" t="s">
        <v>73</v>
      </c>
      <c r="AY326" s="233" t="s">
        <v>124</v>
      </c>
    </row>
    <row r="327" s="13" customFormat="1">
      <c r="A327" s="13"/>
      <c r="B327" s="223"/>
      <c r="C327" s="224"/>
      <c r="D327" s="218" t="s">
        <v>135</v>
      </c>
      <c r="E327" s="225" t="s">
        <v>19</v>
      </c>
      <c r="F327" s="226" t="s">
        <v>453</v>
      </c>
      <c r="G327" s="224"/>
      <c r="H327" s="227">
        <v>10.5</v>
      </c>
      <c r="I327" s="228"/>
      <c r="J327" s="224"/>
      <c r="K327" s="224"/>
      <c r="L327" s="229"/>
      <c r="M327" s="230"/>
      <c r="N327" s="231"/>
      <c r="O327" s="231"/>
      <c r="P327" s="231"/>
      <c r="Q327" s="231"/>
      <c r="R327" s="231"/>
      <c r="S327" s="231"/>
      <c r="T327" s="23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3" t="s">
        <v>135</v>
      </c>
      <c r="AU327" s="233" t="s">
        <v>84</v>
      </c>
      <c r="AV327" s="13" t="s">
        <v>84</v>
      </c>
      <c r="AW327" s="13" t="s">
        <v>34</v>
      </c>
      <c r="AX327" s="13" t="s">
        <v>73</v>
      </c>
      <c r="AY327" s="233" t="s">
        <v>124</v>
      </c>
    </row>
    <row r="328" s="13" customFormat="1">
      <c r="A328" s="13"/>
      <c r="B328" s="223"/>
      <c r="C328" s="224"/>
      <c r="D328" s="218" t="s">
        <v>135</v>
      </c>
      <c r="E328" s="225" t="s">
        <v>19</v>
      </c>
      <c r="F328" s="226" t="s">
        <v>454</v>
      </c>
      <c r="G328" s="224"/>
      <c r="H328" s="227">
        <v>28.5</v>
      </c>
      <c r="I328" s="228"/>
      <c r="J328" s="224"/>
      <c r="K328" s="224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135</v>
      </c>
      <c r="AU328" s="233" t="s">
        <v>84</v>
      </c>
      <c r="AV328" s="13" t="s">
        <v>84</v>
      </c>
      <c r="AW328" s="13" t="s">
        <v>34</v>
      </c>
      <c r="AX328" s="13" t="s">
        <v>73</v>
      </c>
      <c r="AY328" s="233" t="s">
        <v>124</v>
      </c>
    </row>
    <row r="329" s="15" customFormat="1">
      <c r="A329" s="15"/>
      <c r="B329" s="244"/>
      <c r="C329" s="245"/>
      <c r="D329" s="218" t="s">
        <v>135</v>
      </c>
      <c r="E329" s="246" t="s">
        <v>19</v>
      </c>
      <c r="F329" s="247" t="s">
        <v>157</v>
      </c>
      <c r="G329" s="245"/>
      <c r="H329" s="248">
        <v>64.5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4" t="s">
        <v>135</v>
      </c>
      <c r="AU329" s="254" t="s">
        <v>84</v>
      </c>
      <c r="AV329" s="15" t="s">
        <v>131</v>
      </c>
      <c r="AW329" s="15" t="s">
        <v>34</v>
      </c>
      <c r="AX329" s="15" t="s">
        <v>81</v>
      </c>
      <c r="AY329" s="254" t="s">
        <v>124</v>
      </c>
    </row>
    <row r="330" s="2" customFormat="1" ht="24.15" customHeight="1">
      <c r="A330" s="39"/>
      <c r="B330" s="40"/>
      <c r="C330" s="205" t="s">
        <v>455</v>
      </c>
      <c r="D330" s="205" t="s">
        <v>126</v>
      </c>
      <c r="E330" s="206" t="s">
        <v>456</v>
      </c>
      <c r="F330" s="207" t="s">
        <v>457</v>
      </c>
      <c r="G330" s="208" t="s">
        <v>271</v>
      </c>
      <c r="H330" s="209">
        <v>1734.5</v>
      </c>
      <c r="I330" s="210"/>
      <c r="J330" s="211">
        <f>ROUND(I330*H330,2)</f>
        <v>0</v>
      </c>
      <c r="K330" s="207" t="s">
        <v>130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131</v>
      </c>
      <c r="AT330" s="216" t="s">
        <v>126</v>
      </c>
      <c r="AU330" s="216" t="s">
        <v>84</v>
      </c>
      <c r="AY330" s="18" t="s">
        <v>124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131</v>
      </c>
      <c r="BM330" s="216" t="s">
        <v>458</v>
      </c>
    </row>
    <row r="331" s="2" customFormat="1">
      <c r="A331" s="39"/>
      <c r="B331" s="40"/>
      <c r="C331" s="41"/>
      <c r="D331" s="218" t="s">
        <v>133</v>
      </c>
      <c r="E331" s="41"/>
      <c r="F331" s="219" t="s">
        <v>459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133</v>
      </c>
      <c r="AU331" s="18" t="s">
        <v>84</v>
      </c>
    </row>
    <row r="332" s="14" customFormat="1">
      <c r="A332" s="14"/>
      <c r="B332" s="234"/>
      <c r="C332" s="235"/>
      <c r="D332" s="218" t="s">
        <v>135</v>
      </c>
      <c r="E332" s="236" t="s">
        <v>19</v>
      </c>
      <c r="F332" s="237" t="s">
        <v>441</v>
      </c>
      <c r="G332" s="235"/>
      <c r="H332" s="236" t="s">
        <v>19</v>
      </c>
      <c r="I332" s="238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135</v>
      </c>
      <c r="AU332" s="243" t="s">
        <v>84</v>
      </c>
      <c r="AV332" s="14" t="s">
        <v>81</v>
      </c>
      <c r="AW332" s="14" t="s">
        <v>34</v>
      </c>
      <c r="AX332" s="14" t="s">
        <v>73</v>
      </c>
      <c r="AY332" s="243" t="s">
        <v>124</v>
      </c>
    </row>
    <row r="333" s="14" customFormat="1">
      <c r="A333" s="14"/>
      <c r="B333" s="234"/>
      <c r="C333" s="235"/>
      <c r="D333" s="218" t="s">
        <v>135</v>
      </c>
      <c r="E333" s="236" t="s">
        <v>19</v>
      </c>
      <c r="F333" s="237" t="s">
        <v>460</v>
      </c>
      <c r="G333" s="235"/>
      <c r="H333" s="236" t="s">
        <v>19</v>
      </c>
      <c r="I333" s="238"/>
      <c r="J333" s="235"/>
      <c r="K333" s="235"/>
      <c r="L333" s="239"/>
      <c r="M333" s="240"/>
      <c r="N333" s="241"/>
      <c r="O333" s="241"/>
      <c r="P333" s="241"/>
      <c r="Q333" s="241"/>
      <c r="R333" s="241"/>
      <c r="S333" s="241"/>
      <c r="T333" s="24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3" t="s">
        <v>135</v>
      </c>
      <c r="AU333" s="243" t="s">
        <v>84</v>
      </c>
      <c r="AV333" s="14" t="s">
        <v>81</v>
      </c>
      <c r="AW333" s="14" t="s">
        <v>34</v>
      </c>
      <c r="AX333" s="14" t="s">
        <v>73</v>
      </c>
      <c r="AY333" s="243" t="s">
        <v>124</v>
      </c>
    </row>
    <row r="334" s="13" customFormat="1">
      <c r="A334" s="13"/>
      <c r="B334" s="223"/>
      <c r="C334" s="224"/>
      <c r="D334" s="218" t="s">
        <v>135</v>
      </c>
      <c r="E334" s="225" t="s">
        <v>19</v>
      </c>
      <c r="F334" s="226" t="s">
        <v>452</v>
      </c>
      <c r="G334" s="224"/>
      <c r="H334" s="227">
        <v>25.5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135</v>
      </c>
      <c r="AU334" s="233" t="s">
        <v>84</v>
      </c>
      <c r="AV334" s="13" t="s">
        <v>84</v>
      </c>
      <c r="AW334" s="13" t="s">
        <v>34</v>
      </c>
      <c r="AX334" s="13" t="s">
        <v>73</v>
      </c>
      <c r="AY334" s="233" t="s">
        <v>124</v>
      </c>
    </row>
    <row r="335" s="13" customFormat="1">
      <c r="A335" s="13"/>
      <c r="B335" s="223"/>
      <c r="C335" s="224"/>
      <c r="D335" s="218" t="s">
        <v>135</v>
      </c>
      <c r="E335" s="225" t="s">
        <v>19</v>
      </c>
      <c r="F335" s="226" t="s">
        <v>453</v>
      </c>
      <c r="G335" s="224"/>
      <c r="H335" s="227">
        <v>10.5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135</v>
      </c>
      <c r="AU335" s="233" t="s">
        <v>84</v>
      </c>
      <c r="AV335" s="13" t="s">
        <v>84</v>
      </c>
      <c r="AW335" s="13" t="s">
        <v>34</v>
      </c>
      <c r="AX335" s="13" t="s">
        <v>73</v>
      </c>
      <c r="AY335" s="233" t="s">
        <v>124</v>
      </c>
    </row>
    <row r="336" s="13" customFormat="1">
      <c r="A336" s="13"/>
      <c r="B336" s="223"/>
      <c r="C336" s="224"/>
      <c r="D336" s="218" t="s">
        <v>135</v>
      </c>
      <c r="E336" s="225" t="s">
        <v>19</v>
      </c>
      <c r="F336" s="226" t="s">
        <v>454</v>
      </c>
      <c r="G336" s="224"/>
      <c r="H336" s="227">
        <v>28.5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84</v>
      </c>
      <c r="AV336" s="13" t="s">
        <v>84</v>
      </c>
      <c r="AW336" s="13" t="s">
        <v>34</v>
      </c>
      <c r="AX336" s="13" t="s">
        <v>73</v>
      </c>
      <c r="AY336" s="233" t="s">
        <v>124</v>
      </c>
    </row>
    <row r="337" s="14" customFormat="1">
      <c r="A337" s="14"/>
      <c r="B337" s="234"/>
      <c r="C337" s="235"/>
      <c r="D337" s="218" t="s">
        <v>135</v>
      </c>
      <c r="E337" s="236" t="s">
        <v>19</v>
      </c>
      <c r="F337" s="237" t="s">
        <v>461</v>
      </c>
      <c r="G337" s="235"/>
      <c r="H337" s="236" t="s">
        <v>19</v>
      </c>
      <c r="I337" s="238"/>
      <c r="J337" s="235"/>
      <c r="K337" s="235"/>
      <c r="L337" s="239"/>
      <c r="M337" s="240"/>
      <c r="N337" s="241"/>
      <c r="O337" s="241"/>
      <c r="P337" s="241"/>
      <c r="Q337" s="241"/>
      <c r="R337" s="241"/>
      <c r="S337" s="241"/>
      <c r="T337" s="24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3" t="s">
        <v>135</v>
      </c>
      <c r="AU337" s="243" t="s">
        <v>84</v>
      </c>
      <c r="AV337" s="14" t="s">
        <v>81</v>
      </c>
      <c r="AW337" s="14" t="s">
        <v>34</v>
      </c>
      <c r="AX337" s="14" t="s">
        <v>73</v>
      </c>
      <c r="AY337" s="243" t="s">
        <v>124</v>
      </c>
    </row>
    <row r="338" s="13" customFormat="1">
      <c r="A338" s="13"/>
      <c r="B338" s="223"/>
      <c r="C338" s="224"/>
      <c r="D338" s="218" t="s">
        <v>135</v>
      </c>
      <c r="E338" s="225" t="s">
        <v>19</v>
      </c>
      <c r="F338" s="226" t="s">
        <v>443</v>
      </c>
      <c r="G338" s="224"/>
      <c r="H338" s="227">
        <v>795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135</v>
      </c>
      <c r="AU338" s="233" t="s">
        <v>84</v>
      </c>
      <c r="AV338" s="13" t="s">
        <v>84</v>
      </c>
      <c r="AW338" s="13" t="s">
        <v>34</v>
      </c>
      <c r="AX338" s="13" t="s">
        <v>73</v>
      </c>
      <c r="AY338" s="233" t="s">
        <v>124</v>
      </c>
    </row>
    <row r="339" s="13" customFormat="1">
      <c r="A339" s="13"/>
      <c r="B339" s="223"/>
      <c r="C339" s="224"/>
      <c r="D339" s="218" t="s">
        <v>135</v>
      </c>
      <c r="E339" s="225" t="s">
        <v>19</v>
      </c>
      <c r="F339" s="226" t="s">
        <v>444</v>
      </c>
      <c r="G339" s="224"/>
      <c r="H339" s="227">
        <v>875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135</v>
      </c>
      <c r="AU339" s="233" t="s">
        <v>84</v>
      </c>
      <c r="AV339" s="13" t="s">
        <v>84</v>
      </c>
      <c r="AW339" s="13" t="s">
        <v>34</v>
      </c>
      <c r="AX339" s="13" t="s">
        <v>73</v>
      </c>
      <c r="AY339" s="233" t="s">
        <v>124</v>
      </c>
    </row>
    <row r="340" s="15" customFormat="1">
      <c r="A340" s="15"/>
      <c r="B340" s="244"/>
      <c r="C340" s="245"/>
      <c r="D340" s="218" t="s">
        <v>135</v>
      </c>
      <c r="E340" s="246" t="s">
        <v>19</v>
      </c>
      <c r="F340" s="247" t="s">
        <v>157</v>
      </c>
      <c r="G340" s="245"/>
      <c r="H340" s="248">
        <v>1734.5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4" t="s">
        <v>135</v>
      </c>
      <c r="AU340" s="254" t="s">
        <v>84</v>
      </c>
      <c r="AV340" s="15" t="s">
        <v>131</v>
      </c>
      <c r="AW340" s="15" t="s">
        <v>34</v>
      </c>
      <c r="AX340" s="15" t="s">
        <v>81</v>
      </c>
      <c r="AY340" s="254" t="s">
        <v>124</v>
      </c>
    </row>
    <row r="341" s="2" customFormat="1" ht="24.15" customHeight="1">
      <c r="A341" s="39"/>
      <c r="B341" s="40"/>
      <c r="C341" s="205" t="s">
        <v>462</v>
      </c>
      <c r="D341" s="205" t="s">
        <v>126</v>
      </c>
      <c r="E341" s="206" t="s">
        <v>463</v>
      </c>
      <c r="F341" s="207" t="s">
        <v>464</v>
      </c>
      <c r="G341" s="208" t="s">
        <v>129</v>
      </c>
      <c r="H341" s="209">
        <v>1</v>
      </c>
      <c r="I341" s="210"/>
      <c r="J341" s="211">
        <f>ROUND(I341*H341,2)</f>
        <v>0</v>
      </c>
      <c r="K341" s="207" t="s">
        <v>130</v>
      </c>
      <c r="L341" s="45"/>
      <c r="M341" s="212" t="s">
        <v>19</v>
      </c>
      <c r="N341" s="213" t="s">
        <v>44</v>
      </c>
      <c r="O341" s="85"/>
      <c r="P341" s="214">
        <f>O341*H341</f>
        <v>0</v>
      </c>
      <c r="Q341" s="214">
        <v>5.8003900000000002</v>
      </c>
      <c r="R341" s="214">
        <f>Q341*H341</f>
        <v>5.8003900000000002</v>
      </c>
      <c r="S341" s="214">
        <v>0</v>
      </c>
      <c r="T341" s="215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6" t="s">
        <v>131</v>
      </c>
      <c r="AT341" s="216" t="s">
        <v>126</v>
      </c>
      <c r="AU341" s="216" t="s">
        <v>84</v>
      </c>
      <c r="AY341" s="18" t="s">
        <v>124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18" t="s">
        <v>81</v>
      </c>
      <c r="BK341" s="217">
        <f>ROUND(I341*H341,2)</f>
        <v>0</v>
      </c>
      <c r="BL341" s="18" t="s">
        <v>131</v>
      </c>
      <c r="BM341" s="216" t="s">
        <v>465</v>
      </c>
    </row>
    <row r="342" s="2" customFormat="1">
      <c r="A342" s="39"/>
      <c r="B342" s="40"/>
      <c r="C342" s="41"/>
      <c r="D342" s="218" t="s">
        <v>133</v>
      </c>
      <c r="E342" s="41"/>
      <c r="F342" s="219" t="s">
        <v>466</v>
      </c>
      <c r="G342" s="41"/>
      <c r="H342" s="41"/>
      <c r="I342" s="220"/>
      <c r="J342" s="41"/>
      <c r="K342" s="41"/>
      <c r="L342" s="45"/>
      <c r="M342" s="221"/>
      <c r="N342" s="222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133</v>
      </c>
      <c r="AU342" s="18" t="s">
        <v>84</v>
      </c>
    </row>
    <row r="343" s="14" customFormat="1">
      <c r="A343" s="14"/>
      <c r="B343" s="234"/>
      <c r="C343" s="235"/>
      <c r="D343" s="218" t="s">
        <v>135</v>
      </c>
      <c r="E343" s="236" t="s">
        <v>19</v>
      </c>
      <c r="F343" s="237" t="s">
        <v>467</v>
      </c>
      <c r="G343" s="235"/>
      <c r="H343" s="236" t="s">
        <v>19</v>
      </c>
      <c r="I343" s="238"/>
      <c r="J343" s="235"/>
      <c r="K343" s="235"/>
      <c r="L343" s="239"/>
      <c r="M343" s="240"/>
      <c r="N343" s="241"/>
      <c r="O343" s="241"/>
      <c r="P343" s="241"/>
      <c r="Q343" s="241"/>
      <c r="R343" s="241"/>
      <c r="S343" s="241"/>
      <c r="T343" s="24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3" t="s">
        <v>135</v>
      </c>
      <c r="AU343" s="243" t="s">
        <v>84</v>
      </c>
      <c r="AV343" s="14" t="s">
        <v>81</v>
      </c>
      <c r="AW343" s="14" t="s">
        <v>34</v>
      </c>
      <c r="AX343" s="14" t="s">
        <v>73</v>
      </c>
      <c r="AY343" s="243" t="s">
        <v>124</v>
      </c>
    </row>
    <row r="344" s="13" customFormat="1">
      <c r="A344" s="13"/>
      <c r="B344" s="223"/>
      <c r="C344" s="224"/>
      <c r="D344" s="218" t="s">
        <v>135</v>
      </c>
      <c r="E344" s="225" t="s">
        <v>19</v>
      </c>
      <c r="F344" s="226" t="s">
        <v>468</v>
      </c>
      <c r="G344" s="224"/>
      <c r="H344" s="227">
        <v>1</v>
      </c>
      <c r="I344" s="228"/>
      <c r="J344" s="224"/>
      <c r="K344" s="224"/>
      <c r="L344" s="229"/>
      <c r="M344" s="230"/>
      <c r="N344" s="231"/>
      <c r="O344" s="231"/>
      <c r="P344" s="231"/>
      <c r="Q344" s="231"/>
      <c r="R344" s="231"/>
      <c r="S344" s="231"/>
      <c r="T344" s="23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3" t="s">
        <v>135</v>
      </c>
      <c r="AU344" s="233" t="s">
        <v>84</v>
      </c>
      <c r="AV344" s="13" t="s">
        <v>84</v>
      </c>
      <c r="AW344" s="13" t="s">
        <v>34</v>
      </c>
      <c r="AX344" s="13" t="s">
        <v>81</v>
      </c>
      <c r="AY344" s="233" t="s">
        <v>124</v>
      </c>
    </row>
    <row r="345" s="2" customFormat="1" ht="14.4" customHeight="1">
      <c r="A345" s="39"/>
      <c r="B345" s="40"/>
      <c r="C345" s="205" t="s">
        <v>469</v>
      </c>
      <c r="D345" s="205" t="s">
        <v>126</v>
      </c>
      <c r="E345" s="206" t="s">
        <v>470</v>
      </c>
      <c r="F345" s="207" t="s">
        <v>471</v>
      </c>
      <c r="G345" s="208" t="s">
        <v>129</v>
      </c>
      <c r="H345" s="209">
        <v>2</v>
      </c>
      <c r="I345" s="210"/>
      <c r="J345" s="211">
        <f>ROUND(I345*H345,2)</f>
        <v>0</v>
      </c>
      <c r="K345" s="207" t="s">
        <v>130</v>
      </c>
      <c r="L345" s="45"/>
      <c r="M345" s="212" t="s">
        <v>19</v>
      </c>
      <c r="N345" s="213" t="s">
        <v>44</v>
      </c>
      <c r="O345" s="85"/>
      <c r="P345" s="214">
        <f>O345*H345</f>
        <v>0</v>
      </c>
      <c r="Q345" s="214">
        <v>16.75142</v>
      </c>
      <c r="R345" s="214">
        <f>Q345*H345</f>
        <v>33.502839999999999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131</v>
      </c>
      <c r="AT345" s="216" t="s">
        <v>126</v>
      </c>
      <c r="AU345" s="216" t="s">
        <v>84</v>
      </c>
      <c r="AY345" s="18" t="s">
        <v>124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81</v>
      </c>
      <c r="BK345" s="217">
        <f>ROUND(I345*H345,2)</f>
        <v>0</v>
      </c>
      <c r="BL345" s="18" t="s">
        <v>131</v>
      </c>
      <c r="BM345" s="216" t="s">
        <v>472</v>
      </c>
    </row>
    <row r="346" s="2" customFormat="1">
      <c r="A346" s="39"/>
      <c r="B346" s="40"/>
      <c r="C346" s="41"/>
      <c r="D346" s="218" t="s">
        <v>133</v>
      </c>
      <c r="E346" s="41"/>
      <c r="F346" s="219" t="s">
        <v>466</v>
      </c>
      <c r="G346" s="41"/>
      <c r="H346" s="41"/>
      <c r="I346" s="220"/>
      <c r="J346" s="41"/>
      <c r="K346" s="41"/>
      <c r="L346" s="45"/>
      <c r="M346" s="221"/>
      <c r="N346" s="222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133</v>
      </c>
      <c r="AU346" s="18" t="s">
        <v>84</v>
      </c>
    </row>
    <row r="347" s="13" customFormat="1">
      <c r="A347" s="13"/>
      <c r="B347" s="223"/>
      <c r="C347" s="224"/>
      <c r="D347" s="218" t="s">
        <v>135</v>
      </c>
      <c r="E347" s="225" t="s">
        <v>19</v>
      </c>
      <c r="F347" s="226" t="s">
        <v>473</v>
      </c>
      <c r="G347" s="224"/>
      <c r="H347" s="227">
        <v>2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135</v>
      </c>
      <c r="AU347" s="233" t="s">
        <v>84</v>
      </c>
      <c r="AV347" s="13" t="s">
        <v>84</v>
      </c>
      <c r="AW347" s="13" t="s">
        <v>34</v>
      </c>
      <c r="AX347" s="13" t="s">
        <v>81</v>
      </c>
      <c r="AY347" s="233" t="s">
        <v>124</v>
      </c>
    </row>
    <row r="348" s="2" customFormat="1" ht="14.4" customHeight="1">
      <c r="A348" s="39"/>
      <c r="B348" s="40"/>
      <c r="C348" s="205" t="s">
        <v>474</v>
      </c>
      <c r="D348" s="205" t="s">
        <v>126</v>
      </c>
      <c r="E348" s="206" t="s">
        <v>475</v>
      </c>
      <c r="F348" s="207" t="s">
        <v>476</v>
      </c>
      <c r="G348" s="208" t="s">
        <v>271</v>
      </c>
      <c r="H348" s="209">
        <v>10</v>
      </c>
      <c r="I348" s="210"/>
      <c r="J348" s="211">
        <f>ROUND(I348*H348,2)</f>
        <v>0</v>
      </c>
      <c r="K348" s="207" t="s">
        <v>130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131</v>
      </c>
      <c r="AT348" s="216" t="s">
        <v>126</v>
      </c>
      <c r="AU348" s="216" t="s">
        <v>84</v>
      </c>
      <c r="AY348" s="18" t="s">
        <v>124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131</v>
      </c>
      <c r="BM348" s="216" t="s">
        <v>477</v>
      </c>
    </row>
    <row r="349" s="2" customFormat="1">
      <c r="A349" s="39"/>
      <c r="B349" s="40"/>
      <c r="C349" s="41"/>
      <c r="D349" s="218" t="s">
        <v>133</v>
      </c>
      <c r="E349" s="41"/>
      <c r="F349" s="219" t="s">
        <v>478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133</v>
      </c>
      <c r="AU349" s="18" t="s">
        <v>84</v>
      </c>
    </row>
    <row r="350" s="13" customFormat="1">
      <c r="A350" s="13"/>
      <c r="B350" s="223"/>
      <c r="C350" s="224"/>
      <c r="D350" s="218" t="s">
        <v>135</v>
      </c>
      <c r="E350" s="225" t="s">
        <v>19</v>
      </c>
      <c r="F350" s="226" t="s">
        <v>479</v>
      </c>
      <c r="G350" s="224"/>
      <c r="H350" s="227">
        <v>10</v>
      </c>
      <c r="I350" s="228"/>
      <c r="J350" s="224"/>
      <c r="K350" s="224"/>
      <c r="L350" s="229"/>
      <c r="M350" s="230"/>
      <c r="N350" s="231"/>
      <c r="O350" s="231"/>
      <c r="P350" s="231"/>
      <c r="Q350" s="231"/>
      <c r="R350" s="231"/>
      <c r="S350" s="231"/>
      <c r="T350" s="23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3" t="s">
        <v>135</v>
      </c>
      <c r="AU350" s="233" t="s">
        <v>84</v>
      </c>
      <c r="AV350" s="13" t="s">
        <v>84</v>
      </c>
      <c r="AW350" s="13" t="s">
        <v>34</v>
      </c>
      <c r="AX350" s="13" t="s">
        <v>81</v>
      </c>
      <c r="AY350" s="233" t="s">
        <v>124</v>
      </c>
    </row>
    <row r="351" s="2" customFormat="1" ht="14.4" customHeight="1">
      <c r="A351" s="39"/>
      <c r="B351" s="40"/>
      <c r="C351" s="255" t="s">
        <v>480</v>
      </c>
      <c r="D351" s="255" t="s">
        <v>239</v>
      </c>
      <c r="E351" s="256" t="s">
        <v>481</v>
      </c>
      <c r="F351" s="257" t="s">
        <v>482</v>
      </c>
      <c r="G351" s="258" t="s">
        <v>271</v>
      </c>
      <c r="H351" s="259">
        <v>2</v>
      </c>
      <c r="I351" s="260"/>
      <c r="J351" s="261">
        <f>ROUND(I351*H351,2)</f>
        <v>0</v>
      </c>
      <c r="K351" s="257" t="s">
        <v>130</v>
      </c>
      <c r="L351" s="262"/>
      <c r="M351" s="263" t="s">
        <v>19</v>
      </c>
      <c r="N351" s="264" t="s">
        <v>44</v>
      </c>
      <c r="O351" s="85"/>
      <c r="P351" s="214">
        <f>O351*H351</f>
        <v>0</v>
      </c>
      <c r="Q351" s="214">
        <v>0.02383</v>
      </c>
      <c r="R351" s="214">
        <f>Q351*H351</f>
        <v>0.047660000000000001</v>
      </c>
      <c r="S351" s="214">
        <v>0</v>
      </c>
      <c r="T351" s="21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6" t="s">
        <v>175</v>
      </c>
      <c r="AT351" s="216" t="s">
        <v>239</v>
      </c>
      <c r="AU351" s="216" t="s">
        <v>84</v>
      </c>
      <c r="AY351" s="18" t="s">
        <v>124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18" t="s">
        <v>81</v>
      </c>
      <c r="BK351" s="217">
        <f>ROUND(I351*H351,2)</f>
        <v>0</v>
      </c>
      <c r="BL351" s="18" t="s">
        <v>131</v>
      </c>
      <c r="BM351" s="216" t="s">
        <v>483</v>
      </c>
    </row>
    <row r="352" s="13" customFormat="1">
      <c r="A352" s="13"/>
      <c r="B352" s="223"/>
      <c r="C352" s="224"/>
      <c r="D352" s="218" t="s">
        <v>135</v>
      </c>
      <c r="E352" s="224"/>
      <c r="F352" s="226" t="s">
        <v>484</v>
      </c>
      <c r="G352" s="224"/>
      <c r="H352" s="227">
        <v>2</v>
      </c>
      <c r="I352" s="228"/>
      <c r="J352" s="224"/>
      <c r="K352" s="224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135</v>
      </c>
      <c r="AU352" s="233" t="s">
        <v>84</v>
      </c>
      <c r="AV352" s="13" t="s">
        <v>84</v>
      </c>
      <c r="AW352" s="13" t="s">
        <v>4</v>
      </c>
      <c r="AX352" s="13" t="s">
        <v>81</v>
      </c>
      <c r="AY352" s="233" t="s">
        <v>124</v>
      </c>
    </row>
    <row r="353" s="2" customFormat="1" ht="24.15" customHeight="1">
      <c r="A353" s="39"/>
      <c r="B353" s="40"/>
      <c r="C353" s="205" t="s">
        <v>485</v>
      </c>
      <c r="D353" s="205" t="s">
        <v>126</v>
      </c>
      <c r="E353" s="206" t="s">
        <v>486</v>
      </c>
      <c r="F353" s="207" t="s">
        <v>487</v>
      </c>
      <c r="G353" s="208" t="s">
        <v>271</v>
      </c>
      <c r="H353" s="209">
        <v>77</v>
      </c>
      <c r="I353" s="210"/>
      <c r="J353" s="211">
        <f>ROUND(I353*H353,2)</f>
        <v>0</v>
      </c>
      <c r="K353" s="207" t="s">
        <v>130</v>
      </c>
      <c r="L353" s="45"/>
      <c r="M353" s="212" t="s">
        <v>19</v>
      </c>
      <c r="N353" s="213" t="s">
        <v>44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131</v>
      </c>
      <c r="AT353" s="216" t="s">
        <v>126</v>
      </c>
      <c r="AU353" s="216" t="s">
        <v>84</v>
      </c>
      <c r="AY353" s="18" t="s">
        <v>124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131</v>
      </c>
      <c r="BM353" s="216" t="s">
        <v>488</v>
      </c>
    </row>
    <row r="354" s="2" customFormat="1">
      <c r="A354" s="39"/>
      <c r="B354" s="40"/>
      <c r="C354" s="41"/>
      <c r="D354" s="218" t="s">
        <v>133</v>
      </c>
      <c r="E354" s="41"/>
      <c r="F354" s="219" t="s">
        <v>489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133</v>
      </c>
      <c r="AU354" s="18" t="s">
        <v>84</v>
      </c>
    </row>
    <row r="355" s="13" customFormat="1">
      <c r="A355" s="13"/>
      <c r="B355" s="223"/>
      <c r="C355" s="224"/>
      <c r="D355" s="218" t="s">
        <v>135</v>
      </c>
      <c r="E355" s="225" t="s">
        <v>19</v>
      </c>
      <c r="F355" s="226" t="s">
        <v>490</v>
      </c>
      <c r="G355" s="224"/>
      <c r="H355" s="227">
        <v>77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135</v>
      </c>
      <c r="AU355" s="233" t="s">
        <v>84</v>
      </c>
      <c r="AV355" s="13" t="s">
        <v>84</v>
      </c>
      <c r="AW355" s="13" t="s">
        <v>34</v>
      </c>
      <c r="AX355" s="13" t="s">
        <v>81</v>
      </c>
      <c r="AY355" s="233" t="s">
        <v>124</v>
      </c>
    </row>
    <row r="356" s="2" customFormat="1" ht="24.15" customHeight="1">
      <c r="A356" s="39"/>
      <c r="B356" s="40"/>
      <c r="C356" s="205" t="s">
        <v>491</v>
      </c>
      <c r="D356" s="205" t="s">
        <v>126</v>
      </c>
      <c r="E356" s="206" t="s">
        <v>492</v>
      </c>
      <c r="F356" s="207" t="s">
        <v>493</v>
      </c>
      <c r="G356" s="208" t="s">
        <v>271</v>
      </c>
      <c r="H356" s="209">
        <v>66</v>
      </c>
      <c r="I356" s="210"/>
      <c r="J356" s="211">
        <f>ROUND(I356*H356,2)</f>
        <v>0</v>
      </c>
      <c r="K356" s="207" t="s">
        <v>130</v>
      </c>
      <c r="L356" s="45"/>
      <c r="M356" s="212" t="s">
        <v>19</v>
      </c>
      <c r="N356" s="213" t="s">
        <v>44</v>
      </c>
      <c r="O356" s="85"/>
      <c r="P356" s="214">
        <f>O356*H356</f>
        <v>0</v>
      </c>
      <c r="Q356" s="214">
        <v>0.00060999999999999997</v>
      </c>
      <c r="R356" s="214">
        <f>Q356*H356</f>
        <v>0.040259999999999997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131</v>
      </c>
      <c r="AT356" s="216" t="s">
        <v>126</v>
      </c>
      <c r="AU356" s="216" t="s">
        <v>84</v>
      </c>
      <c r="AY356" s="18" t="s">
        <v>124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81</v>
      </c>
      <c r="BK356" s="217">
        <f>ROUND(I356*H356,2)</f>
        <v>0</v>
      </c>
      <c r="BL356" s="18" t="s">
        <v>131</v>
      </c>
      <c r="BM356" s="216" t="s">
        <v>494</v>
      </c>
    </row>
    <row r="357" s="2" customFormat="1">
      <c r="A357" s="39"/>
      <c r="B357" s="40"/>
      <c r="C357" s="41"/>
      <c r="D357" s="218" t="s">
        <v>133</v>
      </c>
      <c r="E357" s="41"/>
      <c r="F357" s="219" t="s">
        <v>495</v>
      </c>
      <c r="G357" s="41"/>
      <c r="H357" s="41"/>
      <c r="I357" s="220"/>
      <c r="J357" s="41"/>
      <c r="K357" s="41"/>
      <c r="L357" s="45"/>
      <c r="M357" s="221"/>
      <c r="N357" s="222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133</v>
      </c>
      <c r="AU357" s="18" t="s">
        <v>84</v>
      </c>
    </row>
    <row r="358" s="13" customFormat="1">
      <c r="A358" s="13"/>
      <c r="B358" s="223"/>
      <c r="C358" s="224"/>
      <c r="D358" s="218" t="s">
        <v>135</v>
      </c>
      <c r="E358" s="225" t="s">
        <v>19</v>
      </c>
      <c r="F358" s="226" t="s">
        <v>496</v>
      </c>
      <c r="G358" s="224"/>
      <c r="H358" s="227">
        <v>66</v>
      </c>
      <c r="I358" s="228"/>
      <c r="J358" s="224"/>
      <c r="K358" s="224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135</v>
      </c>
      <c r="AU358" s="233" t="s">
        <v>84</v>
      </c>
      <c r="AV358" s="13" t="s">
        <v>84</v>
      </c>
      <c r="AW358" s="13" t="s">
        <v>34</v>
      </c>
      <c r="AX358" s="13" t="s">
        <v>81</v>
      </c>
      <c r="AY358" s="233" t="s">
        <v>124</v>
      </c>
    </row>
    <row r="359" s="2" customFormat="1" ht="14.4" customHeight="1">
      <c r="A359" s="39"/>
      <c r="B359" s="40"/>
      <c r="C359" s="205" t="s">
        <v>497</v>
      </c>
      <c r="D359" s="205" t="s">
        <v>126</v>
      </c>
      <c r="E359" s="206" t="s">
        <v>498</v>
      </c>
      <c r="F359" s="207" t="s">
        <v>499</v>
      </c>
      <c r="G359" s="208" t="s">
        <v>271</v>
      </c>
      <c r="H359" s="209">
        <v>307</v>
      </c>
      <c r="I359" s="210"/>
      <c r="J359" s="211">
        <f>ROUND(I359*H359,2)</f>
        <v>0</v>
      </c>
      <c r="K359" s="207" t="s">
        <v>130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131</v>
      </c>
      <c r="AT359" s="216" t="s">
        <v>126</v>
      </c>
      <c r="AU359" s="216" t="s">
        <v>84</v>
      </c>
      <c r="AY359" s="18" t="s">
        <v>124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131</v>
      </c>
      <c r="BM359" s="216" t="s">
        <v>500</v>
      </c>
    </row>
    <row r="360" s="2" customFormat="1">
      <c r="A360" s="39"/>
      <c r="B360" s="40"/>
      <c r="C360" s="41"/>
      <c r="D360" s="218" t="s">
        <v>133</v>
      </c>
      <c r="E360" s="41"/>
      <c r="F360" s="219" t="s">
        <v>501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133</v>
      </c>
      <c r="AU360" s="18" t="s">
        <v>84</v>
      </c>
    </row>
    <row r="361" s="13" customFormat="1">
      <c r="A361" s="13"/>
      <c r="B361" s="223"/>
      <c r="C361" s="224"/>
      <c r="D361" s="218" t="s">
        <v>135</v>
      </c>
      <c r="E361" s="225" t="s">
        <v>19</v>
      </c>
      <c r="F361" s="226" t="s">
        <v>496</v>
      </c>
      <c r="G361" s="224"/>
      <c r="H361" s="227">
        <v>66</v>
      </c>
      <c r="I361" s="228"/>
      <c r="J361" s="224"/>
      <c r="K361" s="224"/>
      <c r="L361" s="229"/>
      <c r="M361" s="230"/>
      <c r="N361" s="231"/>
      <c r="O361" s="231"/>
      <c r="P361" s="231"/>
      <c r="Q361" s="231"/>
      <c r="R361" s="231"/>
      <c r="S361" s="231"/>
      <c r="T361" s="23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3" t="s">
        <v>135</v>
      </c>
      <c r="AU361" s="233" t="s">
        <v>84</v>
      </c>
      <c r="AV361" s="13" t="s">
        <v>84</v>
      </c>
      <c r="AW361" s="13" t="s">
        <v>34</v>
      </c>
      <c r="AX361" s="13" t="s">
        <v>73</v>
      </c>
      <c r="AY361" s="233" t="s">
        <v>124</v>
      </c>
    </row>
    <row r="362" s="13" customFormat="1">
      <c r="A362" s="13"/>
      <c r="B362" s="223"/>
      <c r="C362" s="224"/>
      <c r="D362" s="218" t="s">
        <v>135</v>
      </c>
      <c r="E362" s="225" t="s">
        <v>19</v>
      </c>
      <c r="F362" s="226" t="s">
        <v>502</v>
      </c>
      <c r="G362" s="224"/>
      <c r="H362" s="227">
        <v>11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135</v>
      </c>
      <c r="AU362" s="233" t="s">
        <v>84</v>
      </c>
      <c r="AV362" s="13" t="s">
        <v>84</v>
      </c>
      <c r="AW362" s="13" t="s">
        <v>34</v>
      </c>
      <c r="AX362" s="13" t="s">
        <v>73</v>
      </c>
      <c r="AY362" s="233" t="s">
        <v>124</v>
      </c>
    </row>
    <row r="363" s="13" customFormat="1">
      <c r="A363" s="13"/>
      <c r="B363" s="223"/>
      <c r="C363" s="224"/>
      <c r="D363" s="218" t="s">
        <v>135</v>
      </c>
      <c r="E363" s="225" t="s">
        <v>19</v>
      </c>
      <c r="F363" s="226" t="s">
        <v>503</v>
      </c>
      <c r="G363" s="224"/>
      <c r="H363" s="227">
        <v>230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135</v>
      </c>
      <c r="AU363" s="233" t="s">
        <v>84</v>
      </c>
      <c r="AV363" s="13" t="s">
        <v>84</v>
      </c>
      <c r="AW363" s="13" t="s">
        <v>34</v>
      </c>
      <c r="AX363" s="13" t="s">
        <v>73</v>
      </c>
      <c r="AY363" s="233" t="s">
        <v>124</v>
      </c>
    </row>
    <row r="364" s="15" customFormat="1">
      <c r="A364" s="15"/>
      <c r="B364" s="244"/>
      <c r="C364" s="245"/>
      <c r="D364" s="218" t="s">
        <v>135</v>
      </c>
      <c r="E364" s="246" t="s">
        <v>19</v>
      </c>
      <c r="F364" s="247" t="s">
        <v>157</v>
      </c>
      <c r="G364" s="245"/>
      <c r="H364" s="248">
        <v>307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4" t="s">
        <v>135</v>
      </c>
      <c r="AU364" s="254" t="s">
        <v>84</v>
      </c>
      <c r="AV364" s="15" t="s">
        <v>131</v>
      </c>
      <c r="AW364" s="15" t="s">
        <v>34</v>
      </c>
      <c r="AX364" s="15" t="s">
        <v>81</v>
      </c>
      <c r="AY364" s="254" t="s">
        <v>124</v>
      </c>
    </row>
    <row r="365" s="2" customFormat="1" ht="37.8" customHeight="1">
      <c r="A365" s="39"/>
      <c r="B365" s="40"/>
      <c r="C365" s="205" t="s">
        <v>504</v>
      </c>
      <c r="D365" s="205" t="s">
        <v>126</v>
      </c>
      <c r="E365" s="206" t="s">
        <v>505</v>
      </c>
      <c r="F365" s="207" t="s">
        <v>506</v>
      </c>
      <c r="G365" s="208" t="s">
        <v>271</v>
      </c>
      <c r="H365" s="209">
        <v>85</v>
      </c>
      <c r="I365" s="210"/>
      <c r="J365" s="211">
        <f>ROUND(I365*H365,2)</f>
        <v>0</v>
      </c>
      <c r="K365" s="207" t="s">
        <v>130</v>
      </c>
      <c r="L365" s="45"/>
      <c r="M365" s="212" t="s">
        <v>19</v>
      </c>
      <c r="N365" s="213" t="s">
        <v>44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0.19400000000000001</v>
      </c>
      <c r="T365" s="215">
        <f>S365*H365</f>
        <v>16.490000000000002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131</v>
      </c>
      <c r="AT365" s="216" t="s">
        <v>126</v>
      </c>
      <c r="AU365" s="216" t="s">
        <v>84</v>
      </c>
      <c r="AY365" s="18" t="s">
        <v>124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81</v>
      </c>
      <c r="BK365" s="217">
        <f>ROUND(I365*H365,2)</f>
        <v>0</v>
      </c>
      <c r="BL365" s="18" t="s">
        <v>131</v>
      </c>
      <c r="BM365" s="216" t="s">
        <v>507</v>
      </c>
    </row>
    <row r="366" s="2" customFormat="1">
      <c r="A366" s="39"/>
      <c r="B366" s="40"/>
      <c r="C366" s="41"/>
      <c r="D366" s="218" t="s">
        <v>133</v>
      </c>
      <c r="E366" s="41"/>
      <c r="F366" s="219" t="s">
        <v>508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133</v>
      </c>
      <c r="AU366" s="18" t="s">
        <v>84</v>
      </c>
    </row>
    <row r="367" s="14" customFormat="1">
      <c r="A367" s="14"/>
      <c r="B367" s="234"/>
      <c r="C367" s="235"/>
      <c r="D367" s="218" t="s">
        <v>135</v>
      </c>
      <c r="E367" s="236" t="s">
        <v>19</v>
      </c>
      <c r="F367" s="237" t="s">
        <v>509</v>
      </c>
      <c r="G367" s="235"/>
      <c r="H367" s="236" t="s">
        <v>19</v>
      </c>
      <c r="I367" s="238"/>
      <c r="J367" s="235"/>
      <c r="K367" s="235"/>
      <c r="L367" s="239"/>
      <c r="M367" s="240"/>
      <c r="N367" s="241"/>
      <c r="O367" s="241"/>
      <c r="P367" s="241"/>
      <c r="Q367" s="241"/>
      <c r="R367" s="241"/>
      <c r="S367" s="241"/>
      <c r="T367" s="24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3" t="s">
        <v>135</v>
      </c>
      <c r="AU367" s="243" t="s">
        <v>84</v>
      </c>
      <c r="AV367" s="14" t="s">
        <v>81</v>
      </c>
      <c r="AW367" s="14" t="s">
        <v>34</v>
      </c>
      <c r="AX367" s="14" t="s">
        <v>73</v>
      </c>
      <c r="AY367" s="243" t="s">
        <v>124</v>
      </c>
    </row>
    <row r="368" s="13" customFormat="1">
      <c r="A368" s="13"/>
      <c r="B368" s="223"/>
      <c r="C368" s="224"/>
      <c r="D368" s="218" t="s">
        <v>135</v>
      </c>
      <c r="E368" s="225" t="s">
        <v>19</v>
      </c>
      <c r="F368" s="226" t="s">
        <v>510</v>
      </c>
      <c r="G368" s="224"/>
      <c r="H368" s="227">
        <v>85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135</v>
      </c>
      <c r="AU368" s="233" t="s">
        <v>84</v>
      </c>
      <c r="AV368" s="13" t="s">
        <v>84</v>
      </c>
      <c r="AW368" s="13" t="s">
        <v>34</v>
      </c>
      <c r="AX368" s="13" t="s">
        <v>81</v>
      </c>
      <c r="AY368" s="233" t="s">
        <v>124</v>
      </c>
    </row>
    <row r="369" s="14" customFormat="1">
      <c r="A369" s="14"/>
      <c r="B369" s="234"/>
      <c r="C369" s="235"/>
      <c r="D369" s="218" t="s">
        <v>135</v>
      </c>
      <c r="E369" s="236" t="s">
        <v>19</v>
      </c>
      <c r="F369" s="237" t="s">
        <v>182</v>
      </c>
      <c r="G369" s="235"/>
      <c r="H369" s="236" t="s">
        <v>19</v>
      </c>
      <c r="I369" s="238"/>
      <c r="J369" s="235"/>
      <c r="K369" s="235"/>
      <c r="L369" s="239"/>
      <c r="M369" s="240"/>
      <c r="N369" s="241"/>
      <c r="O369" s="241"/>
      <c r="P369" s="241"/>
      <c r="Q369" s="241"/>
      <c r="R369" s="241"/>
      <c r="S369" s="241"/>
      <c r="T369" s="24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3" t="s">
        <v>135</v>
      </c>
      <c r="AU369" s="243" t="s">
        <v>84</v>
      </c>
      <c r="AV369" s="14" t="s">
        <v>81</v>
      </c>
      <c r="AW369" s="14" t="s">
        <v>34</v>
      </c>
      <c r="AX369" s="14" t="s">
        <v>73</v>
      </c>
      <c r="AY369" s="243" t="s">
        <v>124</v>
      </c>
    </row>
    <row r="370" s="2" customFormat="1" ht="37.8" customHeight="1">
      <c r="A370" s="39"/>
      <c r="B370" s="40"/>
      <c r="C370" s="205" t="s">
        <v>511</v>
      </c>
      <c r="D370" s="205" t="s">
        <v>126</v>
      </c>
      <c r="E370" s="206" t="s">
        <v>512</v>
      </c>
      <c r="F370" s="207" t="s">
        <v>513</v>
      </c>
      <c r="G370" s="208" t="s">
        <v>271</v>
      </c>
      <c r="H370" s="209">
        <v>9.5</v>
      </c>
      <c r="I370" s="210"/>
      <c r="J370" s="211">
        <f>ROUND(I370*H370,2)</f>
        <v>0</v>
      </c>
      <c r="K370" s="207" t="s">
        <v>130</v>
      </c>
      <c r="L370" s="45"/>
      <c r="M370" s="212" t="s">
        <v>19</v>
      </c>
      <c r="N370" s="213" t="s">
        <v>44</v>
      </c>
      <c r="O370" s="85"/>
      <c r="P370" s="214">
        <f>O370*H370</f>
        <v>0</v>
      </c>
      <c r="Q370" s="214">
        <v>0</v>
      </c>
      <c r="R370" s="214">
        <f>Q370*H370</f>
        <v>0</v>
      </c>
      <c r="S370" s="214">
        <v>0.085999999999999993</v>
      </c>
      <c r="T370" s="215">
        <f>S370*H370</f>
        <v>0.81699999999999995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131</v>
      </c>
      <c r="AT370" s="216" t="s">
        <v>126</v>
      </c>
      <c r="AU370" s="216" t="s">
        <v>84</v>
      </c>
      <c r="AY370" s="18" t="s">
        <v>124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81</v>
      </c>
      <c r="BK370" s="217">
        <f>ROUND(I370*H370,2)</f>
        <v>0</v>
      </c>
      <c r="BL370" s="18" t="s">
        <v>131</v>
      </c>
      <c r="BM370" s="216" t="s">
        <v>514</v>
      </c>
    </row>
    <row r="371" s="2" customFormat="1">
      <c r="A371" s="39"/>
      <c r="B371" s="40"/>
      <c r="C371" s="41"/>
      <c r="D371" s="218" t="s">
        <v>133</v>
      </c>
      <c r="E371" s="41"/>
      <c r="F371" s="219" t="s">
        <v>515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133</v>
      </c>
      <c r="AU371" s="18" t="s">
        <v>84</v>
      </c>
    </row>
    <row r="372" s="14" customFormat="1">
      <c r="A372" s="14"/>
      <c r="B372" s="234"/>
      <c r="C372" s="235"/>
      <c r="D372" s="218" t="s">
        <v>135</v>
      </c>
      <c r="E372" s="236" t="s">
        <v>19</v>
      </c>
      <c r="F372" s="237" t="s">
        <v>467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135</v>
      </c>
      <c r="AU372" s="243" t="s">
        <v>84</v>
      </c>
      <c r="AV372" s="14" t="s">
        <v>81</v>
      </c>
      <c r="AW372" s="14" t="s">
        <v>34</v>
      </c>
      <c r="AX372" s="14" t="s">
        <v>73</v>
      </c>
      <c r="AY372" s="243" t="s">
        <v>124</v>
      </c>
    </row>
    <row r="373" s="13" customFormat="1">
      <c r="A373" s="13"/>
      <c r="B373" s="223"/>
      <c r="C373" s="224"/>
      <c r="D373" s="218" t="s">
        <v>135</v>
      </c>
      <c r="E373" s="225" t="s">
        <v>19</v>
      </c>
      <c r="F373" s="226" t="s">
        <v>516</v>
      </c>
      <c r="G373" s="224"/>
      <c r="H373" s="227">
        <v>9.5</v>
      </c>
      <c r="I373" s="228"/>
      <c r="J373" s="224"/>
      <c r="K373" s="224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135</v>
      </c>
      <c r="AU373" s="233" t="s">
        <v>84</v>
      </c>
      <c r="AV373" s="13" t="s">
        <v>84</v>
      </c>
      <c r="AW373" s="13" t="s">
        <v>34</v>
      </c>
      <c r="AX373" s="13" t="s">
        <v>81</v>
      </c>
      <c r="AY373" s="233" t="s">
        <v>124</v>
      </c>
    </row>
    <row r="374" s="2" customFormat="1" ht="37.8" customHeight="1">
      <c r="A374" s="39"/>
      <c r="B374" s="40"/>
      <c r="C374" s="205" t="s">
        <v>517</v>
      </c>
      <c r="D374" s="205" t="s">
        <v>126</v>
      </c>
      <c r="E374" s="206" t="s">
        <v>518</v>
      </c>
      <c r="F374" s="207" t="s">
        <v>519</v>
      </c>
      <c r="G374" s="208" t="s">
        <v>271</v>
      </c>
      <c r="H374" s="209">
        <v>33.5</v>
      </c>
      <c r="I374" s="210"/>
      <c r="J374" s="211">
        <f>ROUND(I374*H374,2)</f>
        <v>0</v>
      </c>
      <c r="K374" s="207" t="s">
        <v>130</v>
      </c>
      <c r="L374" s="45"/>
      <c r="M374" s="212" t="s">
        <v>19</v>
      </c>
      <c r="N374" s="213" t="s">
        <v>44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0.129</v>
      </c>
      <c r="T374" s="215">
        <f>S374*H374</f>
        <v>4.3215000000000003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131</v>
      </c>
      <c r="AT374" s="216" t="s">
        <v>126</v>
      </c>
      <c r="AU374" s="216" t="s">
        <v>84</v>
      </c>
      <c r="AY374" s="18" t="s">
        <v>124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131</v>
      </c>
      <c r="BM374" s="216" t="s">
        <v>520</v>
      </c>
    </row>
    <row r="375" s="2" customFormat="1">
      <c r="A375" s="39"/>
      <c r="B375" s="40"/>
      <c r="C375" s="41"/>
      <c r="D375" s="218" t="s">
        <v>133</v>
      </c>
      <c r="E375" s="41"/>
      <c r="F375" s="219" t="s">
        <v>515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133</v>
      </c>
      <c r="AU375" s="18" t="s">
        <v>84</v>
      </c>
    </row>
    <row r="376" s="14" customFormat="1">
      <c r="A376" s="14"/>
      <c r="B376" s="234"/>
      <c r="C376" s="235"/>
      <c r="D376" s="218" t="s">
        <v>135</v>
      </c>
      <c r="E376" s="236" t="s">
        <v>19</v>
      </c>
      <c r="F376" s="237" t="s">
        <v>521</v>
      </c>
      <c r="G376" s="235"/>
      <c r="H376" s="236" t="s">
        <v>19</v>
      </c>
      <c r="I376" s="238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3" t="s">
        <v>135</v>
      </c>
      <c r="AU376" s="243" t="s">
        <v>84</v>
      </c>
      <c r="AV376" s="14" t="s">
        <v>81</v>
      </c>
      <c r="AW376" s="14" t="s">
        <v>34</v>
      </c>
      <c r="AX376" s="14" t="s">
        <v>73</v>
      </c>
      <c r="AY376" s="243" t="s">
        <v>124</v>
      </c>
    </row>
    <row r="377" s="13" customFormat="1">
      <c r="A377" s="13"/>
      <c r="B377" s="223"/>
      <c r="C377" s="224"/>
      <c r="D377" s="218" t="s">
        <v>135</v>
      </c>
      <c r="E377" s="225" t="s">
        <v>19</v>
      </c>
      <c r="F377" s="226" t="s">
        <v>522</v>
      </c>
      <c r="G377" s="224"/>
      <c r="H377" s="227">
        <v>25</v>
      </c>
      <c r="I377" s="228"/>
      <c r="J377" s="224"/>
      <c r="K377" s="224"/>
      <c r="L377" s="229"/>
      <c r="M377" s="230"/>
      <c r="N377" s="231"/>
      <c r="O377" s="231"/>
      <c r="P377" s="231"/>
      <c r="Q377" s="231"/>
      <c r="R377" s="231"/>
      <c r="S377" s="231"/>
      <c r="T377" s="23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3" t="s">
        <v>135</v>
      </c>
      <c r="AU377" s="233" t="s">
        <v>84</v>
      </c>
      <c r="AV377" s="13" t="s">
        <v>84</v>
      </c>
      <c r="AW377" s="13" t="s">
        <v>34</v>
      </c>
      <c r="AX377" s="13" t="s">
        <v>73</v>
      </c>
      <c r="AY377" s="233" t="s">
        <v>124</v>
      </c>
    </row>
    <row r="378" s="13" customFormat="1">
      <c r="A378" s="13"/>
      <c r="B378" s="223"/>
      <c r="C378" s="224"/>
      <c r="D378" s="218" t="s">
        <v>135</v>
      </c>
      <c r="E378" s="225" t="s">
        <v>19</v>
      </c>
      <c r="F378" s="226" t="s">
        <v>523</v>
      </c>
      <c r="G378" s="224"/>
      <c r="H378" s="227">
        <v>8.5</v>
      </c>
      <c r="I378" s="228"/>
      <c r="J378" s="224"/>
      <c r="K378" s="224"/>
      <c r="L378" s="229"/>
      <c r="M378" s="230"/>
      <c r="N378" s="231"/>
      <c r="O378" s="231"/>
      <c r="P378" s="231"/>
      <c r="Q378" s="231"/>
      <c r="R378" s="231"/>
      <c r="S378" s="231"/>
      <c r="T378" s="23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3" t="s">
        <v>135</v>
      </c>
      <c r="AU378" s="233" t="s">
        <v>84</v>
      </c>
      <c r="AV378" s="13" t="s">
        <v>84</v>
      </c>
      <c r="AW378" s="13" t="s">
        <v>34</v>
      </c>
      <c r="AX378" s="13" t="s">
        <v>73</v>
      </c>
      <c r="AY378" s="233" t="s">
        <v>124</v>
      </c>
    </row>
    <row r="379" s="15" customFormat="1">
      <c r="A379" s="15"/>
      <c r="B379" s="244"/>
      <c r="C379" s="245"/>
      <c r="D379" s="218" t="s">
        <v>135</v>
      </c>
      <c r="E379" s="246" t="s">
        <v>19</v>
      </c>
      <c r="F379" s="247" t="s">
        <v>157</v>
      </c>
      <c r="G379" s="245"/>
      <c r="H379" s="248">
        <v>33.5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4" t="s">
        <v>135</v>
      </c>
      <c r="AU379" s="254" t="s">
        <v>84</v>
      </c>
      <c r="AV379" s="15" t="s">
        <v>131</v>
      </c>
      <c r="AW379" s="15" t="s">
        <v>34</v>
      </c>
      <c r="AX379" s="15" t="s">
        <v>81</v>
      </c>
      <c r="AY379" s="254" t="s">
        <v>124</v>
      </c>
    </row>
    <row r="380" s="2" customFormat="1" ht="14.4" customHeight="1">
      <c r="A380" s="39"/>
      <c r="B380" s="40"/>
      <c r="C380" s="205" t="s">
        <v>524</v>
      </c>
      <c r="D380" s="205" t="s">
        <v>126</v>
      </c>
      <c r="E380" s="206" t="s">
        <v>525</v>
      </c>
      <c r="F380" s="207" t="s">
        <v>526</v>
      </c>
      <c r="G380" s="208" t="s">
        <v>139</v>
      </c>
      <c r="H380" s="209">
        <v>5125</v>
      </c>
      <c r="I380" s="210"/>
      <c r="J380" s="211">
        <f>ROUND(I380*H380,2)</f>
        <v>0</v>
      </c>
      <c r="K380" s="207" t="s">
        <v>130</v>
      </c>
      <c r="L380" s="45"/>
      <c r="M380" s="212" t="s">
        <v>19</v>
      </c>
      <c r="N380" s="213" t="s">
        <v>44</v>
      </c>
      <c r="O380" s="85"/>
      <c r="P380" s="214">
        <f>O380*H380</f>
        <v>0</v>
      </c>
      <c r="Q380" s="214">
        <v>0</v>
      </c>
      <c r="R380" s="214">
        <f>Q380*H380</f>
        <v>0</v>
      </c>
      <c r="S380" s="214">
        <v>0.01</v>
      </c>
      <c r="T380" s="215">
        <f>S380*H380</f>
        <v>51.25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16" t="s">
        <v>131</v>
      </c>
      <c r="AT380" s="216" t="s">
        <v>126</v>
      </c>
      <c r="AU380" s="216" t="s">
        <v>84</v>
      </c>
      <c r="AY380" s="18" t="s">
        <v>124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18" t="s">
        <v>81</v>
      </c>
      <c r="BK380" s="217">
        <f>ROUND(I380*H380,2)</f>
        <v>0</v>
      </c>
      <c r="BL380" s="18" t="s">
        <v>131</v>
      </c>
      <c r="BM380" s="216" t="s">
        <v>527</v>
      </c>
    </row>
    <row r="381" s="2" customFormat="1">
      <c r="A381" s="39"/>
      <c r="B381" s="40"/>
      <c r="C381" s="41"/>
      <c r="D381" s="218" t="s">
        <v>133</v>
      </c>
      <c r="E381" s="41"/>
      <c r="F381" s="219" t="s">
        <v>528</v>
      </c>
      <c r="G381" s="41"/>
      <c r="H381" s="41"/>
      <c r="I381" s="220"/>
      <c r="J381" s="41"/>
      <c r="K381" s="41"/>
      <c r="L381" s="45"/>
      <c r="M381" s="221"/>
      <c r="N381" s="222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133</v>
      </c>
      <c r="AU381" s="18" t="s">
        <v>84</v>
      </c>
    </row>
    <row r="382" s="14" customFormat="1">
      <c r="A382" s="14"/>
      <c r="B382" s="234"/>
      <c r="C382" s="235"/>
      <c r="D382" s="218" t="s">
        <v>135</v>
      </c>
      <c r="E382" s="236" t="s">
        <v>19</v>
      </c>
      <c r="F382" s="237" t="s">
        <v>149</v>
      </c>
      <c r="G382" s="235"/>
      <c r="H382" s="236" t="s">
        <v>19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3" t="s">
        <v>135</v>
      </c>
      <c r="AU382" s="243" t="s">
        <v>84</v>
      </c>
      <c r="AV382" s="14" t="s">
        <v>81</v>
      </c>
      <c r="AW382" s="14" t="s">
        <v>34</v>
      </c>
      <c r="AX382" s="14" t="s">
        <v>73</v>
      </c>
      <c r="AY382" s="243" t="s">
        <v>124</v>
      </c>
    </row>
    <row r="383" s="13" customFormat="1">
      <c r="A383" s="13"/>
      <c r="B383" s="223"/>
      <c r="C383" s="224"/>
      <c r="D383" s="218" t="s">
        <v>135</v>
      </c>
      <c r="E383" s="225" t="s">
        <v>19</v>
      </c>
      <c r="F383" s="226" t="s">
        <v>168</v>
      </c>
      <c r="G383" s="224"/>
      <c r="H383" s="227">
        <v>4390</v>
      </c>
      <c r="I383" s="228"/>
      <c r="J383" s="224"/>
      <c r="K383" s="224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135</v>
      </c>
      <c r="AU383" s="233" t="s">
        <v>84</v>
      </c>
      <c r="AV383" s="13" t="s">
        <v>84</v>
      </c>
      <c r="AW383" s="13" t="s">
        <v>34</v>
      </c>
      <c r="AX383" s="13" t="s">
        <v>73</v>
      </c>
      <c r="AY383" s="233" t="s">
        <v>124</v>
      </c>
    </row>
    <row r="384" s="13" customFormat="1">
      <c r="A384" s="13"/>
      <c r="B384" s="223"/>
      <c r="C384" s="224"/>
      <c r="D384" s="218" t="s">
        <v>135</v>
      </c>
      <c r="E384" s="225" t="s">
        <v>19</v>
      </c>
      <c r="F384" s="226" t="s">
        <v>155</v>
      </c>
      <c r="G384" s="224"/>
      <c r="H384" s="227">
        <v>45</v>
      </c>
      <c r="I384" s="228"/>
      <c r="J384" s="224"/>
      <c r="K384" s="224"/>
      <c r="L384" s="229"/>
      <c r="M384" s="230"/>
      <c r="N384" s="231"/>
      <c r="O384" s="231"/>
      <c r="P384" s="231"/>
      <c r="Q384" s="231"/>
      <c r="R384" s="231"/>
      <c r="S384" s="231"/>
      <c r="T384" s="23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3" t="s">
        <v>135</v>
      </c>
      <c r="AU384" s="233" t="s">
        <v>84</v>
      </c>
      <c r="AV384" s="13" t="s">
        <v>84</v>
      </c>
      <c r="AW384" s="13" t="s">
        <v>34</v>
      </c>
      <c r="AX384" s="13" t="s">
        <v>73</v>
      </c>
      <c r="AY384" s="233" t="s">
        <v>124</v>
      </c>
    </row>
    <row r="385" s="13" customFormat="1">
      <c r="A385" s="13"/>
      <c r="B385" s="223"/>
      <c r="C385" s="224"/>
      <c r="D385" s="218" t="s">
        <v>135</v>
      </c>
      <c r="E385" s="225" t="s">
        <v>19</v>
      </c>
      <c r="F385" s="226" t="s">
        <v>150</v>
      </c>
      <c r="G385" s="224"/>
      <c r="H385" s="227">
        <v>480</v>
      </c>
      <c r="I385" s="228"/>
      <c r="J385" s="224"/>
      <c r="K385" s="224"/>
      <c r="L385" s="229"/>
      <c r="M385" s="230"/>
      <c r="N385" s="231"/>
      <c r="O385" s="231"/>
      <c r="P385" s="231"/>
      <c r="Q385" s="231"/>
      <c r="R385" s="231"/>
      <c r="S385" s="231"/>
      <c r="T385" s="23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3" t="s">
        <v>135</v>
      </c>
      <c r="AU385" s="233" t="s">
        <v>84</v>
      </c>
      <c r="AV385" s="13" t="s">
        <v>84</v>
      </c>
      <c r="AW385" s="13" t="s">
        <v>34</v>
      </c>
      <c r="AX385" s="13" t="s">
        <v>73</v>
      </c>
      <c r="AY385" s="233" t="s">
        <v>124</v>
      </c>
    </row>
    <row r="386" s="13" customFormat="1">
      <c r="A386" s="13"/>
      <c r="B386" s="223"/>
      <c r="C386" s="224"/>
      <c r="D386" s="218" t="s">
        <v>135</v>
      </c>
      <c r="E386" s="225" t="s">
        <v>19</v>
      </c>
      <c r="F386" s="226" t="s">
        <v>156</v>
      </c>
      <c r="G386" s="224"/>
      <c r="H386" s="227">
        <v>210</v>
      </c>
      <c r="I386" s="228"/>
      <c r="J386" s="224"/>
      <c r="K386" s="224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135</v>
      </c>
      <c r="AU386" s="233" t="s">
        <v>84</v>
      </c>
      <c r="AV386" s="13" t="s">
        <v>84</v>
      </c>
      <c r="AW386" s="13" t="s">
        <v>34</v>
      </c>
      <c r="AX386" s="13" t="s">
        <v>73</v>
      </c>
      <c r="AY386" s="233" t="s">
        <v>124</v>
      </c>
    </row>
    <row r="387" s="15" customFormat="1">
      <c r="A387" s="15"/>
      <c r="B387" s="244"/>
      <c r="C387" s="245"/>
      <c r="D387" s="218" t="s">
        <v>135</v>
      </c>
      <c r="E387" s="246" t="s">
        <v>19</v>
      </c>
      <c r="F387" s="247" t="s">
        <v>157</v>
      </c>
      <c r="G387" s="245"/>
      <c r="H387" s="248">
        <v>5125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4" t="s">
        <v>135</v>
      </c>
      <c r="AU387" s="254" t="s">
        <v>84</v>
      </c>
      <c r="AV387" s="15" t="s">
        <v>131</v>
      </c>
      <c r="AW387" s="15" t="s">
        <v>34</v>
      </c>
      <c r="AX387" s="15" t="s">
        <v>81</v>
      </c>
      <c r="AY387" s="254" t="s">
        <v>124</v>
      </c>
    </row>
    <row r="388" s="2" customFormat="1" ht="24.15" customHeight="1">
      <c r="A388" s="39"/>
      <c r="B388" s="40"/>
      <c r="C388" s="205" t="s">
        <v>529</v>
      </c>
      <c r="D388" s="205" t="s">
        <v>126</v>
      </c>
      <c r="E388" s="206" t="s">
        <v>530</v>
      </c>
      <c r="F388" s="207" t="s">
        <v>531</v>
      </c>
      <c r="G388" s="208" t="s">
        <v>139</v>
      </c>
      <c r="H388" s="209">
        <v>5125</v>
      </c>
      <c r="I388" s="210"/>
      <c r="J388" s="211">
        <f>ROUND(I388*H388,2)</f>
        <v>0</v>
      </c>
      <c r="K388" s="207" t="s">
        <v>130</v>
      </c>
      <c r="L388" s="45"/>
      <c r="M388" s="212" t="s">
        <v>19</v>
      </c>
      <c r="N388" s="213" t="s">
        <v>44</v>
      </c>
      <c r="O388" s="85"/>
      <c r="P388" s="214">
        <f>O388*H388</f>
        <v>0</v>
      </c>
      <c r="Q388" s="214">
        <v>0</v>
      </c>
      <c r="R388" s="214">
        <f>Q388*H388</f>
        <v>0</v>
      </c>
      <c r="S388" s="214">
        <v>0.02</v>
      </c>
      <c r="T388" s="215">
        <f>S388*H388</f>
        <v>102.5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6" t="s">
        <v>131</v>
      </c>
      <c r="AT388" s="216" t="s">
        <v>126</v>
      </c>
      <c r="AU388" s="216" t="s">
        <v>84</v>
      </c>
      <c r="AY388" s="18" t="s">
        <v>124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18" t="s">
        <v>81</v>
      </c>
      <c r="BK388" s="217">
        <f>ROUND(I388*H388,2)</f>
        <v>0</v>
      </c>
      <c r="BL388" s="18" t="s">
        <v>131</v>
      </c>
      <c r="BM388" s="216" t="s">
        <v>532</v>
      </c>
    </row>
    <row r="389" s="2" customFormat="1">
      <c r="A389" s="39"/>
      <c r="B389" s="40"/>
      <c r="C389" s="41"/>
      <c r="D389" s="218" t="s">
        <v>133</v>
      </c>
      <c r="E389" s="41"/>
      <c r="F389" s="219" t="s">
        <v>528</v>
      </c>
      <c r="G389" s="41"/>
      <c r="H389" s="41"/>
      <c r="I389" s="220"/>
      <c r="J389" s="41"/>
      <c r="K389" s="41"/>
      <c r="L389" s="45"/>
      <c r="M389" s="221"/>
      <c r="N389" s="222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133</v>
      </c>
      <c r="AU389" s="18" t="s">
        <v>84</v>
      </c>
    </row>
    <row r="390" s="14" customFormat="1">
      <c r="A390" s="14"/>
      <c r="B390" s="234"/>
      <c r="C390" s="235"/>
      <c r="D390" s="218" t="s">
        <v>135</v>
      </c>
      <c r="E390" s="236" t="s">
        <v>19</v>
      </c>
      <c r="F390" s="237" t="s">
        <v>149</v>
      </c>
      <c r="G390" s="235"/>
      <c r="H390" s="236" t="s">
        <v>19</v>
      </c>
      <c r="I390" s="238"/>
      <c r="J390" s="235"/>
      <c r="K390" s="235"/>
      <c r="L390" s="239"/>
      <c r="M390" s="240"/>
      <c r="N390" s="241"/>
      <c r="O390" s="241"/>
      <c r="P390" s="241"/>
      <c r="Q390" s="241"/>
      <c r="R390" s="241"/>
      <c r="S390" s="241"/>
      <c r="T390" s="24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3" t="s">
        <v>135</v>
      </c>
      <c r="AU390" s="243" t="s">
        <v>84</v>
      </c>
      <c r="AV390" s="14" t="s">
        <v>81</v>
      </c>
      <c r="AW390" s="14" t="s">
        <v>34</v>
      </c>
      <c r="AX390" s="14" t="s">
        <v>73</v>
      </c>
      <c r="AY390" s="243" t="s">
        <v>124</v>
      </c>
    </row>
    <row r="391" s="13" customFormat="1">
      <c r="A391" s="13"/>
      <c r="B391" s="223"/>
      <c r="C391" s="224"/>
      <c r="D391" s="218" t="s">
        <v>135</v>
      </c>
      <c r="E391" s="225" t="s">
        <v>19</v>
      </c>
      <c r="F391" s="226" t="s">
        <v>168</v>
      </c>
      <c r="G391" s="224"/>
      <c r="H391" s="227">
        <v>4390</v>
      </c>
      <c r="I391" s="228"/>
      <c r="J391" s="224"/>
      <c r="K391" s="224"/>
      <c r="L391" s="229"/>
      <c r="M391" s="230"/>
      <c r="N391" s="231"/>
      <c r="O391" s="231"/>
      <c r="P391" s="231"/>
      <c r="Q391" s="231"/>
      <c r="R391" s="231"/>
      <c r="S391" s="231"/>
      <c r="T391" s="23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3" t="s">
        <v>135</v>
      </c>
      <c r="AU391" s="233" t="s">
        <v>84</v>
      </c>
      <c r="AV391" s="13" t="s">
        <v>84</v>
      </c>
      <c r="AW391" s="13" t="s">
        <v>34</v>
      </c>
      <c r="AX391" s="13" t="s">
        <v>73</v>
      </c>
      <c r="AY391" s="233" t="s">
        <v>124</v>
      </c>
    </row>
    <row r="392" s="13" customFormat="1">
      <c r="A392" s="13"/>
      <c r="B392" s="223"/>
      <c r="C392" s="224"/>
      <c r="D392" s="218" t="s">
        <v>135</v>
      </c>
      <c r="E392" s="225" t="s">
        <v>19</v>
      </c>
      <c r="F392" s="226" t="s">
        <v>155</v>
      </c>
      <c r="G392" s="224"/>
      <c r="H392" s="227">
        <v>45</v>
      </c>
      <c r="I392" s="228"/>
      <c r="J392" s="224"/>
      <c r="K392" s="224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135</v>
      </c>
      <c r="AU392" s="233" t="s">
        <v>84</v>
      </c>
      <c r="AV392" s="13" t="s">
        <v>84</v>
      </c>
      <c r="AW392" s="13" t="s">
        <v>34</v>
      </c>
      <c r="AX392" s="13" t="s">
        <v>73</v>
      </c>
      <c r="AY392" s="233" t="s">
        <v>124</v>
      </c>
    </row>
    <row r="393" s="13" customFormat="1">
      <c r="A393" s="13"/>
      <c r="B393" s="223"/>
      <c r="C393" s="224"/>
      <c r="D393" s="218" t="s">
        <v>135</v>
      </c>
      <c r="E393" s="225" t="s">
        <v>19</v>
      </c>
      <c r="F393" s="226" t="s">
        <v>150</v>
      </c>
      <c r="G393" s="224"/>
      <c r="H393" s="227">
        <v>480</v>
      </c>
      <c r="I393" s="228"/>
      <c r="J393" s="224"/>
      <c r="K393" s="224"/>
      <c r="L393" s="229"/>
      <c r="M393" s="230"/>
      <c r="N393" s="231"/>
      <c r="O393" s="231"/>
      <c r="P393" s="231"/>
      <c r="Q393" s="231"/>
      <c r="R393" s="231"/>
      <c r="S393" s="231"/>
      <c r="T393" s="23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3" t="s">
        <v>135</v>
      </c>
      <c r="AU393" s="233" t="s">
        <v>84</v>
      </c>
      <c r="AV393" s="13" t="s">
        <v>84</v>
      </c>
      <c r="AW393" s="13" t="s">
        <v>34</v>
      </c>
      <c r="AX393" s="13" t="s">
        <v>73</v>
      </c>
      <c r="AY393" s="233" t="s">
        <v>124</v>
      </c>
    </row>
    <row r="394" s="13" customFormat="1">
      <c r="A394" s="13"/>
      <c r="B394" s="223"/>
      <c r="C394" s="224"/>
      <c r="D394" s="218" t="s">
        <v>135</v>
      </c>
      <c r="E394" s="225" t="s">
        <v>19</v>
      </c>
      <c r="F394" s="226" t="s">
        <v>156</v>
      </c>
      <c r="G394" s="224"/>
      <c r="H394" s="227">
        <v>210</v>
      </c>
      <c r="I394" s="228"/>
      <c r="J394" s="224"/>
      <c r="K394" s="224"/>
      <c r="L394" s="229"/>
      <c r="M394" s="230"/>
      <c r="N394" s="231"/>
      <c r="O394" s="231"/>
      <c r="P394" s="231"/>
      <c r="Q394" s="231"/>
      <c r="R394" s="231"/>
      <c r="S394" s="231"/>
      <c r="T394" s="23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3" t="s">
        <v>135</v>
      </c>
      <c r="AU394" s="233" t="s">
        <v>84</v>
      </c>
      <c r="AV394" s="13" t="s">
        <v>84</v>
      </c>
      <c r="AW394" s="13" t="s">
        <v>34</v>
      </c>
      <c r="AX394" s="13" t="s">
        <v>73</v>
      </c>
      <c r="AY394" s="233" t="s">
        <v>124</v>
      </c>
    </row>
    <row r="395" s="15" customFormat="1">
      <c r="A395" s="15"/>
      <c r="B395" s="244"/>
      <c r="C395" s="245"/>
      <c r="D395" s="218" t="s">
        <v>135</v>
      </c>
      <c r="E395" s="246" t="s">
        <v>19</v>
      </c>
      <c r="F395" s="247" t="s">
        <v>157</v>
      </c>
      <c r="G395" s="245"/>
      <c r="H395" s="248">
        <v>5125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4" t="s">
        <v>135</v>
      </c>
      <c r="AU395" s="254" t="s">
        <v>84</v>
      </c>
      <c r="AV395" s="15" t="s">
        <v>131</v>
      </c>
      <c r="AW395" s="15" t="s">
        <v>34</v>
      </c>
      <c r="AX395" s="15" t="s">
        <v>81</v>
      </c>
      <c r="AY395" s="254" t="s">
        <v>124</v>
      </c>
    </row>
    <row r="396" s="2" customFormat="1" ht="37.8" customHeight="1">
      <c r="A396" s="39"/>
      <c r="B396" s="40"/>
      <c r="C396" s="205" t="s">
        <v>533</v>
      </c>
      <c r="D396" s="205" t="s">
        <v>126</v>
      </c>
      <c r="E396" s="206" t="s">
        <v>534</v>
      </c>
      <c r="F396" s="207" t="s">
        <v>535</v>
      </c>
      <c r="G396" s="208" t="s">
        <v>139</v>
      </c>
      <c r="H396" s="209">
        <v>650</v>
      </c>
      <c r="I396" s="210"/>
      <c r="J396" s="211">
        <f>ROUND(I396*H396,2)</f>
        <v>0</v>
      </c>
      <c r="K396" s="207" t="s">
        <v>130</v>
      </c>
      <c r="L396" s="45"/>
      <c r="M396" s="212" t="s">
        <v>19</v>
      </c>
      <c r="N396" s="213" t="s">
        <v>44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0.126</v>
      </c>
      <c r="T396" s="215">
        <f>S396*H396</f>
        <v>81.900000000000006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131</v>
      </c>
      <c r="AT396" s="216" t="s">
        <v>126</v>
      </c>
      <c r="AU396" s="216" t="s">
        <v>84</v>
      </c>
      <c r="AY396" s="18" t="s">
        <v>124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81</v>
      </c>
      <c r="BK396" s="217">
        <f>ROUND(I396*H396,2)</f>
        <v>0</v>
      </c>
      <c r="BL396" s="18" t="s">
        <v>131</v>
      </c>
      <c r="BM396" s="216" t="s">
        <v>536</v>
      </c>
    </row>
    <row r="397" s="2" customFormat="1">
      <c r="A397" s="39"/>
      <c r="B397" s="40"/>
      <c r="C397" s="41"/>
      <c r="D397" s="218" t="s">
        <v>133</v>
      </c>
      <c r="E397" s="41"/>
      <c r="F397" s="219" t="s">
        <v>537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133</v>
      </c>
      <c r="AU397" s="18" t="s">
        <v>84</v>
      </c>
    </row>
    <row r="398" s="14" customFormat="1">
      <c r="A398" s="14"/>
      <c r="B398" s="234"/>
      <c r="C398" s="235"/>
      <c r="D398" s="218" t="s">
        <v>135</v>
      </c>
      <c r="E398" s="236" t="s">
        <v>19</v>
      </c>
      <c r="F398" s="237" t="s">
        <v>317</v>
      </c>
      <c r="G398" s="235"/>
      <c r="H398" s="236" t="s">
        <v>19</v>
      </c>
      <c r="I398" s="238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3" t="s">
        <v>135</v>
      </c>
      <c r="AU398" s="243" t="s">
        <v>84</v>
      </c>
      <c r="AV398" s="14" t="s">
        <v>81</v>
      </c>
      <c r="AW398" s="14" t="s">
        <v>34</v>
      </c>
      <c r="AX398" s="14" t="s">
        <v>73</v>
      </c>
      <c r="AY398" s="243" t="s">
        <v>124</v>
      </c>
    </row>
    <row r="399" s="13" customFormat="1">
      <c r="A399" s="13"/>
      <c r="B399" s="223"/>
      <c r="C399" s="224"/>
      <c r="D399" s="218" t="s">
        <v>135</v>
      </c>
      <c r="E399" s="225" t="s">
        <v>19</v>
      </c>
      <c r="F399" s="226" t="s">
        <v>538</v>
      </c>
      <c r="G399" s="224"/>
      <c r="H399" s="227">
        <v>325</v>
      </c>
      <c r="I399" s="228"/>
      <c r="J399" s="224"/>
      <c r="K399" s="224"/>
      <c r="L399" s="229"/>
      <c r="M399" s="230"/>
      <c r="N399" s="231"/>
      <c r="O399" s="231"/>
      <c r="P399" s="231"/>
      <c r="Q399" s="231"/>
      <c r="R399" s="231"/>
      <c r="S399" s="231"/>
      <c r="T399" s="23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3" t="s">
        <v>135</v>
      </c>
      <c r="AU399" s="233" t="s">
        <v>84</v>
      </c>
      <c r="AV399" s="13" t="s">
        <v>84</v>
      </c>
      <c r="AW399" s="13" t="s">
        <v>34</v>
      </c>
      <c r="AX399" s="13" t="s">
        <v>73</v>
      </c>
      <c r="AY399" s="233" t="s">
        <v>124</v>
      </c>
    </row>
    <row r="400" s="13" customFormat="1">
      <c r="A400" s="13"/>
      <c r="B400" s="223"/>
      <c r="C400" s="224"/>
      <c r="D400" s="218" t="s">
        <v>135</v>
      </c>
      <c r="E400" s="225" t="s">
        <v>19</v>
      </c>
      <c r="F400" s="226" t="s">
        <v>319</v>
      </c>
      <c r="G400" s="224"/>
      <c r="H400" s="227">
        <v>325</v>
      </c>
      <c r="I400" s="228"/>
      <c r="J400" s="224"/>
      <c r="K400" s="224"/>
      <c r="L400" s="229"/>
      <c r="M400" s="230"/>
      <c r="N400" s="231"/>
      <c r="O400" s="231"/>
      <c r="P400" s="231"/>
      <c r="Q400" s="231"/>
      <c r="R400" s="231"/>
      <c r="S400" s="231"/>
      <c r="T400" s="23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3" t="s">
        <v>135</v>
      </c>
      <c r="AU400" s="233" t="s">
        <v>84</v>
      </c>
      <c r="AV400" s="13" t="s">
        <v>84</v>
      </c>
      <c r="AW400" s="13" t="s">
        <v>34</v>
      </c>
      <c r="AX400" s="13" t="s">
        <v>73</v>
      </c>
      <c r="AY400" s="233" t="s">
        <v>124</v>
      </c>
    </row>
    <row r="401" s="15" customFormat="1">
      <c r="A401" s="15"/>
      <c r="B401" s="244"/>
      <c r="C401" s="245"/>
      <c r="D401" s="218" t="s">
        <v>135</v>
      </c>
      <c r="E401" s="246" t="s">
        <v>19</v>
      </c>
      <c r="F401" s="247" t="s">
        <v>157</v>
      </c>
      <c r="G401" s="245"/>
      <c r="H401" s="248">
        <v>650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4" t="s">
        <v>135</v>
      </c>
      <c r="AU401" s="254" t="s">
        <v>84</v>
      </c>
      <c r="AV401" s="15" t="s">
        <v>131</v>
      </c>
      <c r="AW401" s="15" t="s">
        <v>34</v>
      </c>
      <c r="AX401" s="15" t="s">
        <v>81</v>
      </c>
      <c r="AY401" s="254" t="s">
        <v>124</v>
      </c>
    </row>
    <row r="402" s="2" customFormat="1" ht="24.15" customHeight="1">
      <c r="A402" s="39"/>
      <c r="B402" s="40"/>
      <c r="C402" s="205" t="s">
        <v>539</v>
      </c>
      <c r="D402" s="205" t="s">
        <v>126</v>
      </c>
      <c r="E402" s="206" t="s">
        <v>540</v>
      </c>
      <c r="F402" s="207" t="s">
        <v>541</v>
      </c>
      <c r="G402" s="208" t="s">
        <v>271</v>
      </c>
      <c r="H402" s="209">
        <v>7.5</v>
      </c>
      <c r="I402" s="210"/>
      <c r="J402" s="211">
        <f>ROUND(I402*H402,2)</f>
        <v>0</v>
      </c>
      <c r="K402" s="207" t="s">
        <v>130</v>
      </c>
      <c r="L402" s="45"/>
      <c r="M402" s="212" t="s">
        <v>19</v>
      </c>
      <c r="N402" s="213" t="s">
        <v>44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0.753</v>
      </c>
      <c r="T402" s="215">
        <f>S402*H402</f>
        <v>5.6475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131</v>
      </c>
      <c r="AT402" s="216" t="s">
        <v>126</v>
      </c>
      <c r="AU402" s="216" t="s">
        <v>84</v>
      </c>
      <c r="AY402" s="18" t="s">
        <v>124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81</v>
      </c>
      <c r="BK402" s="217">
        <f>ROUND(I402*H402,2)</f>
        <v>0</v>
      </c>
      <c r="BL402" s="18" t="s">
        <v>131</v>
      </c>
      <c r="BM402" s="216" t="s">
        <v>542</v>
      </c>
    </row>
    <row r="403" s="2" customFormat="1">
      <c r="A403" s="39"/>
      <c r="B403" s="40"/>
      <c r="C403" s="41"/>
      <c r="D403" s="218" t="s">
        <v>133</v>
      </c>
      <c r="E403" s="41"/>
      <c r="F403" s="219" t="s">
        <v>543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133</v>
      </c>
      <c r="AU403" s="18" t="s">
        <v>84</v>
      </c>
    </row>
    <row r="404" s="14" customFormat="1">
      <c r="A404" s="14"/>
      <c r="B404" s="234"/>
      <c r="C404" s="235"/>
      <c r="D404" s="218" t="s">
        <v>135</v>
      </c>
      <c r="E404" s="236" t="s">
        <v>19</v>
      </c>
      <c r="F404" s="237" t="s">
        <v>467</v>
      </c>
      <c r="G404" s="235"/>
      <c r="H404" s="236" t="s">
        <v>19</v>
      </c>
      <c r="I404" s="238"/>
      <c r="J404" s="235"/>
      <c r="K404" s="235"/>
      <c r="L404" s="239"/>
      <c r="M404" s="240"/>
      <c r="N404" s="241"/>
      <c r="O404" s="241"/>
      <c r="P404" s="241"/>
      <c r="Q404" s="241"/>
      <c r="R404" s="241"/>
      <c r="S404" s="241"/>
      <c r="T404" s="24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3" t="s">
        <v>135</v>
      </c>
      <c r="AU404" s="243" t="s">
        <v>84</v>
      </c>
      <c r="AV404" s="14" t="s">
        <v>81</v>
      </c>
      <c r="AW404" s="14" t="s">
        <v>34</v>
      </c>
      <c r="AX404" s="14" t="s">
        <v>73</v>
      </c>
      <c r="AY404" s="243" t="s">
        <v>124</v>
      </c>
    </row>
    <row r="405" s="13" customFormat="1">
      <c r="A405" s="13"/>
      <c r="B405" s="223"/>
      <c r="C405" s="224"/>
      <c r="D405" s="218" t="s">
        <v>135</v>
      </c>
      <c r="E405" s="225" t="s">
        <v>19</v>
      </c>
      <c r="F405" s="226" t="s">
        <v>544</v>
      </c>
      <c r="G405" s="224"/>
      <c r="H405" s="227">
        <v>7.5</v>
      </c>
      <c r="I405" s="228"/>
      <c r="J405" s="224"/>
      <c r="K405" s="224"/>
      <c r="L405" s="229"/>
      <c r="M405" s="230"/>
      <c r="N405" s="231"/>
      <c r="O405" s="231"/>
      <c r="P405" s="231"/>
      <c r="Q405" s="231"/>
      <c r="R405" s="231"/>
      <c r="S405" s="231"/>
      <c r="T405" s="23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3" t="s">
        <v>135</v>
      </c>
      <c r="AU405" s="233" t="s">
        <v>84</v>
      </c>
      <c r="AV405" s="13" t="s">
        <v>84</v>
      </c>
      <c r="AW405" s="13" t="s">
        <v>34</v>
      </c>
      <c r="AX405" s="13" t="s">
        <v>81</v>
      </c>
      <c r="AY405" s="233" t="s">
        <v>124</v>
      </c>
    </row>
    <row r="406" s="12" customFormat="1" ht="22.8" customHeight="1">
      <c r="A406" s="12"/>
      <c r="B406" s="189"/>
      <c r="C406" s="190"/>
      <c r="D406" s="191" t="s">
        <v>72</v>
      </c>
      <c r="E406" s="203" t="s">
        <v>545</v>
      </c>
      <c r="F406" s="203" t="s">
        <v>546</v>
      </c>
      <c r="G406" s="190"/>
      <c r="H406" s="190"/>
      <c r="I406" s="193"/>
      <c r="J406" s="204">
        <f>BK406</f>
        <v>0</v>
      </c>
      <c r="K406" s="190"/>
      <c r="L406" s="195"/>
      <c r="M406" s="196"/>
      <c r="N406" s="197"/>
      <c r="O406" s="197"/>
      <c r="P406" s="198">
        <f>SUM(P407:P431)</f>
        <v>0</v>
      </c>
      <c r="Q406" s="197"/>
      <c r="R406" s="198">
        <f>SUM(R407:R431)</f>
        <v>0</v>
      </c>
      <c r="S406" s="197"/>
      <c r="T406" s="199">
        <f>SUM(T407:T431)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00" t="s">
        <v>81</v>
      </c>
      <c r="AT406" s="201" t="s">
        <v>72</v>
      </c>
      <c r="AU406" s="201" t="s">
        <v>81</v>
      </c>
      <c r="AY406" s="200" t="s">
        <v>124</v>
      </c>
      <c r="BK406" s="202">
        <f>SUM(BK407:BK431)</f>
        <v>0</v>
      </c>
    </row>
    <row r="407" s="2" customFormat="1" ht="24.15" customHeight="1">
      <c r="A407" s="39"/>
      <c r="B407" s="40"/>
      <c r="C407" s="205" t="s">
        <v>547</v>
      </c>
      <c r="D407" s="205" t="s">
        <v>126</v>
      </c>
      <c r="E407" s="206" t="s">
        <v>548</v>
      </c>
      <c r="F407" s="207" t="s">
        <v>549</v>
      </c>
      <c r="G407" s="208" t="s">
        <v>550</v>
      </c>
      <c r="H407" s="209">
        <v>262.39999999999998</v>
      </c>
      <c r="I407" s="210"/>
      <c r="J407" s="211">
        <f>ROUND(I407*H407,2)</f>
        <v>0</v>
      </c>
      <c r="K407" s="207" t="s">
        <v>130</v>
      </c>
      <c r="L407" s="45"/>
      <c r="M407" s="212" t="s">
        <v>19</v>
      </c>
      <c r="N407" s="213" t="s">
        <v>44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131</v>
      </c>
      <c r="AT407" s="216" t="s">
        <v>126</v>
      </c>
      <c r="AU407" s="216" t="s">
        <v>84</v>
      </c>
      <c r="AY407" s="18" t="s">
        <v>124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81</v>
      </c>
      <c r="BK407" s="217">
        <f>ROUND(I407*H407,2)</f>
        <v>0</v>
      </c>
      <c r="BL407" s="18" t="s">
        <v>131</v>
      </c>
      <c r="BM407" s="216" t="s">
        <v>551</v>
      </c>
    </row>
    <row r="408" s="2" customFormat="1">
      <c r="A408" s="39"/>
      <c r="B408" s="40"/>
      <c r="C408" s="41"/>
      <c r="D408" s="218" t="s">
        <v>133</v>
      </c>
      <c r="E408" s="41"/>
      <c r="F408" s="219" t="s">
        <v>552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133</v>
      </c>
      <c r="AU408" s="18" t="s">
        <v>84</v>
      </c>
    </row>
    <row r="409" s="13" customFormat="1">
      <c r="A409" s="13"/>
      <c r="B409" s="223"/>
      <c r="C409" s="224"/>
      <c r="D409" s="218" t="s">
        <v>135</v>
      </c>
      <c r="E409" s="225" t="s">
        <v>19</v>
      </c>
      <c r="F409" s="226" t="s">
        <v>553</v>
      </c>
      <c r="G409" s="224"/>
      <c r="H409" s="227">
        <v>10.199999999999999</v>
      </c>
      <c r="I409" s="228"/>
      <c r="J409" s="224"/>
      <c r="K409" s="224"/>
      <c r="L409" s="229"/>
      <c r="M409" s="230"/>
      <c r="N409" s="231"/>
      <c r="O409" s="231"/>
      <c r="P409" s="231"/>
      <c r="Q409" s="231"/>
      <c r="R409" s="231"/>
      <c r="S409" s="231"/>
      <c r="T409" s="23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3" t="s">
        <v>135</v>
      </c>
      <c r="AU409" s="233" t="s">
        <v>84</v>
      </c>
      <c r="AV409" s="13" t="s">
        <v>84</v>
      </c>
      <c r="AW409" s="13" t="s">
        <v>34</v>
      </c>
      <c r="AX409" s="13" t="s">
        <v>73</v>
      </c>
      <c r="AY409" s="233" t="s">
        <v>124</v>
      </c>
    </row>
    <row r="410" s="13" customFormat="1">
      <c r="A410" s="13"/>
      <c r="B410" s="223"/>
      <c r="C410" s="224"/>
      <c r="D410" s="218" t="s">
        <v>135</v>
      </c>
      <c r="E410" s="225" t="s">
        <v>19</v>
      </c>
      <c r="F410" s="226" t="s">
        <v>554</v>
      </c>
      <c r="G410" s="224"/>
      <c r="H410" s="227">
        <v>153.80000000000001</v>
      </c>
      <c r="I410" s="228"/>
      <c r="J410" s="224"/>
      <c r="K410" s="224"/>
      <c r="L410" s="229"/>
      <c r="M410" s="230"/>
      <c r="N410" s="231"/>
      <c r="O410" s="231"/>
      <c r="P410" s="231"/>
      <c r="Q410" s="231"/>
      <c r="R410" s="231"/>
      <c r="S410" s="231"/>
      <c r="T410" s="23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3" t="s">
        <v>135</v>
      </c>
      <c r="AU410" s="233" t="s">
        <v>84</v>
      </c>
      <c r="AV410" s="13" t="s">
        <v>84</v>
      </c>
      <c r="AW410" s="13" t="s">
        <v>34</v>
      </c>
      <c r="AX410" s="13" t="s">
        <v>73</v>
      </c>
      <c r="AY410" s="233" t="s">
        <v>124</v>
      </c>
    </row>
    <row r="411" s="13" customFormat="1">
      <c r="A411" s="13"/>
      <c r="B411" s="223"/>
      <c r="C411" s="224"/>
      <c r="D411" s="218" t="s">
        <v>135</v>
      </c>
      <c r="E411" s="225" t="s">
        <v>19</v>
      </c>
      <c r="F411" s="226" t="s">
        <v>555</v>
      </c>
      <c r="G411" s="224"/>
      <c r="H411" s="227">
        <v>16.5</v>
      </c>
      <c r="I411" s="228"/>
      <c r="J411" s="224"/>
      <c r="K411" s="224"/>
      <c r="L411" s="229"/>
      <c r="M411" s="230"/>
      <c r="N411" s="231"/>
      <c r="O411" s="231"/>
      <c r="P411" s="231"/>
      <c r="Q411" s="231"/>
      <c r="R411" s="231"/>
      <c r="S411" s="231"/>
      <c r="T411" s="23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3" t="s">
        <v>135</v>
      </c>
      <c r="AU411" s="233" t="s">
        <v>84</v>
      </c>
      <c r="AV411" s="13" t="s">
        <v>84</v>
      </c>
      <c r="AW411" s="13" t="s">
        <v>34</v>
      </c>
      <c r="AX411" s="13" t="s">
        <v>73</v>
      </c>
      <c r="AY411" s="233" t="s">
        <v>124</v>
      </c>
    </row>
    <row r="412" s="13" customFormat="1">
      <c r="A412" s="13"/>
      <c r="B412" s="223"/>
      <c r="C412" s="224"/>
      <c r="D412" s="218" t="s">
        <v>135</v>
      </c>
      <c r="E412" s="225" t="s">
        <v>19</v>
      </c>
      <c r="F412" s="226" t="s">
        <v>556</v>
      </c>
      <c r="G412" s="224"/>
      <c r="H412" s="227">
        <v>81.900000000000006</v>
      </c>
      <c r="I412" s="228"/>
      <c r="J412" s="224"/>
      <c r="K412" s="224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135</v>
      </c>
      <c r="AU412" s="233" t="s">
        <v>84</v>
      </c>
      <c r="AV412" s="13" t="s">
        <v>84</v>
      </c>
      <c r="AW412" s="13" t="s">
        <v>34</v>
      </c>
      <c r="AX412" s="13" t="s">
        <v>73</v>
      </c>
      <c r="AY412" s="233" t="s">
        <v>124</v>
      </c>
    </row>
    <row r="413" s="15" customFormat="1">
      <c r="A413" s="15"/>
      <c r="B413" s="244"/>
      <c r="C413" s="245"/>
      <c r="D413" s="218" t="s">
        <v>135</v>
      </c>
      <c r="E413" s="246" t="s">
        <v>19</v>
      </c>
      <c r="F413" s="247" t="s">
        <v>157</v>
      </c>
      <c r="G413" s="245"/>
      <c r="H413" s="248">
        <v>262.39999999999998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4" t="s">
        <v>135</v>
      </c>
      <c r="AU413" s="254" t="s">
        <v>84</v>
      </c>
      <c r="AV413" s="15" t="s">
        <v>131</v>
      </c>
      <c r="AW413" s="15" t="s">
        <v>34</v>
      </c>
      <c r="AX413" s="15" t="s">
        <v>81</v>
      </c>
      <c r="AY413" s="254" t="s">
        <v>124</v>
      </c>
    </row>
    <row r="414" s="2" customFormat="1" ht="24.15" customHeight="1">
      <c r="A414" s="39"/>
      <c r="B414" s="40"/>
      <c r="C414" s="205" t="s">
        <v>557</v>
      </c>
      <c r="D414" s="205" t="s">
        <v>126</v>
      </c>
      <c r="E414" s="206" t="s">
        <v>558</v>
      </c>
      <c r="F414" s="207" t="s">
        <v>559</v>
      </c>
      <c r="G414" s="208" t="s">
        <v>550</v>
      </c>
      <c r="H414" s="209">
        <v>787.20000000000005</v>
      </c>
      <c r="I414" s="210"/>
      <c r="J414" s="211">
        <f>ROUND(I414*H414,2)</f>
        <v>0</v>
      </c>
      <c r="K414" s="207" t="s">
        <v>130</v>
      </c>
      <c r="L414" s="45"/>
      <c r="M414" s="212" t="s">
        <v>19</v>
      </c>
      <c r="N414" s="213" t="s">
        <v>44</v>
      </c>
      <c r="O414" s="85"/>
      <c r="P414" s="214">
        <f>O414*H414</f>
        <v>0</v>
      </c>
      <c r="Q414" s="214">
        <v>0</v>
      </c>
      <c r="R414" s="214">
        <f>Q414*H414</f>
        <v>0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131</v>
      </c>
      <c r="AT414" s="216" t="s">
        <v>126</v>
      </c>
      <c r="AU414" s="216" t="s">
        <v>84</v>
      </c>
      <c r="AY414" s="18" t="s">
        <v>124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81</v>
      </c>
      <c r="BK414" s="217">
        <f>ROUND(I414*H414,2)</f>
        <v>0</v>
      </c>
      <c r="BL414" s="18" t="s">
        <v>131</v>
      </c>
      <c r="BM414" s="216" t="s">
        <v>560</v>
      </c>
    </row>
    <row r="415" s="2" customFormat="1">
      <c r="A415" s="39"/>
      <c r="B415" s="40"/>
      <c r="C415" s="41"/>
      <c r="D415" s="218" t="s">
        <v>133</v>
      </c>
      <c r="E415" s="41"/>
      <c r="F415" s="219" t="s">
        <v>552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133</v>
      </c>
      <c r="AU415" s="18" t="s">
        <v>84</v>
      </c>
    </row>
    <row r="416" s="14" customFormat="1">
      <c r="A416" s="14"/>
      <c r="B416" s="234"/>
      <c r="C416" s="235"/>
      <c r="D416" s="218" t="s">
        <v>135</v>
      </c>
      <c r="E416" s="236" t="s">
        <v>19</v>
      </c>
      <c r="F416" s="237" t="s">
        <v>561</v>
      </c>
      <c r="G416" s="235"/>
      <c r="H416" s="236" t="s">
        <v>19</v>
      </c>
      <c r="I416" s="238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3" t="s">
        <v>135</v>
      </c>
      <c r="AU416" s="243" t="s">
        <v>84</v>
      </c>
      <c r="AV416" s="14" t="s">
        <v>81</v>
      </c>
      <c r="AW416" s="14" t="s">
        <v>34</v>
      </c>
      <c r="AX416" s="14" t="s">
        <v>73</v>
      </c>
      <c r="AY416" s="243" t="s">
        <v>124</v>
      </c>
    </row>
    <row r="417" s="13" customFormat="1">
      <c r="A417" s="13"/>
      <c r="B417" s="223"/>
      <c r="C417" s="224"/>
      <c r="D417" s="218" t="s">
        <v>135</v>
      </c>
      <c r="E417" s="225" t="s">
        <v>19</v>
      </c>
      <c r="F417" s="226" t="s">
        <v>562</v>
      </c>
      <c r="G417" s="224"/>
      <c r="H417" s="227">
        <v>30.600000000000001</v>
      </c>
      <c r="I417" s="228"/>
      <c r="J417" s="224"/>
      <c r="K417" s="224"/>
      <c r="L417" s="229"/>
      <c r="M417" s="230"/>
      <c r="N417" s="231"/>
      <c r="O417" s="231"/>
      <c r="P417" s="231"/>
      <c r="Q417" s="231"/>
      <c r="R417" s="231"/>
      <c r="S417" s="231"/>
      <c r="T417" s="23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3" t="s">
        <v>135</v>
      </c>
      <c r="AU417" s="233" t="s">
        <v>84</v>
      </c>
      <c r="AV417" s="13" t="s">
        <v>84</v>
      </c>
      <c r="AW417" s="13" t="s">
        <v>34</v>
      </c>
      <c r="AX417" s="13" t="s">
        <v>73</v>
      </c>
      <c r="AY417" s="233" t="s">
        <v>124</v>
      </c>
    </row>
    <row r="418" s="13" customFormat="1">
      <c r="A418" s="13"/>
      <c r="B418" s="223"/>
      <c r="C418" s="224"/>
      <c r="D418" s="218" t="s">
        <v>135</v>
      </c>
      <c r="E418" s="225" t="s">
        <v>19</v>
      </c>
      <c r="F418" s="226" t="s">
        <v>563</v>
      </c>
      <c r="G418" s="224"/>
      <c r="H418" s="227">
        <v>461.39999999999998</v>
      </c>
      <c r="I418" s="228"/>
      <c r="J418" s="224"/>
      <c r="K418" s="224"/>
      <c r="L418" s="229"/>
      <c r="M418" s="230"/>
      <c r="N418" s="231"/>
      <c r="O418" s="231"/>
      <c r="P418" s="231"/>
      <c r="Q418" s="231"/>
      <c r="R418" s="231"/>
      <c r="S418" s="231"/>
      <c r="T418" s="23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3" t="s">
        <v>135</v>
      </c>
      <c r="AU418" s="233" t="s">
        <v>84</v>
      </c>
      <c r="AV418" s="13" t="s">
        <v>84</v>
      </c>
      <c r="AW418" s="13" t="s">
        <v>34</v>
      </c>
      <c r="AX418" s="13" t="s">
        <v>73</v>
      </c>
      <c r="AY418" s="233" t="s">
        <v>124</v>
      </c>
    </row>
    <row r="419" s="13" customFormat="1">
      <c r="A419" s="13"/>
      <c r="B419" s="223"/>
      <c r="C419" s="224"/>
      <c r="D419" s="218" t="s">
        <v>135</v>
      </c>
      <c r="E419" s="225" t="s">
        <v>19</v>
      </c>
      <c r="F419" s="226" t="s">
        <v>564</v>
      </c>
      <c r="G419" s="224"/>
      <c r="H419" s="227">
        <v>245.69999999999999</v>
      </c>
      <c r="I419" s="228"/>
      <c r="J419" s="224"/>
      <c r="K419" s="224"/>
      <c r="L419" s="229"/>
      <c r="M419" s="230"/>
      <c r="N419" s="231"/>
      <c r="O419" s="231"/>
      <c r="P419" s="231"/>
      <c r="Q419" s="231"/>
      <c r="R419" s="231"/>
      <c r="S419" s="231"/>
      <c r="T419" s="23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3" t="s">
        <v>135</v>
      </c>
      <c r="AU419" s="233" t="s">
        <v>84</v>
      </c>
      <c r="AV419" s="13" t="s">
        <v>84</v>
      </c>
      <c r="AW419" s="13" t="s">
        <v>34</v>
      </c>
      <c r="AX419" s="13" t="s">
        <v>73</v>
      </c>
      <c r="AY419" s="233" t="s">
        <v>124</v>
      </c>
    </row>
    <row r="420" s="13" customFormat="1">
      <c r="A420" s="13"/>
      <c r="B420" s="223"/>
      <c r="C420" s="224"/>
      <c r="D420" s="218" t="s">
        <v>135</v>
      </c>
      <c r="E420" s="225" t="s">
        <v>19</v>
      </c>
      <c r="F420" s="226" t="s">
        <v>565</v>
      </c>
      <c r="G420" s="224"/>
      <c r="H420" s="227">
        <v>49.5</v>
      </c>
      <c r="I420" s="228"/>
      <c r="J420" s="224"/>
      <c r="K420" s="224"/>
      <c r="L420" s="229"/>
      <c r="M420" s="230"/>
      <c r="N420" s="231"/>
      <c r="O420" s="231"/>
      <c r="P420" s="231"/>
      <c r="Q420" s="231"/>
      <c r="R420" s="231"/>
      <c r="S420" s="231"/>
      <c r="T420" s="23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3" t="s">
        <v>135</v>
      </c>
      <c r="AU420" s="233" t="s">
        <v>84</v>
      </c>
      <c r="AV420" s="13" t="s">
        <v>84</v>
      </c>
      <c r="AW420" s="13" t="s">
        <v>34</v>
      </c>
      <c r="AX420" s="13" t="s">
        <v>73</v>
      </c>
      <c r="AY420" s="233" t="s">
        <v>124</v>
      </c>
    </row>
    <row r="421" s="15" customFormat="1">
      <c r="A421" s="15"/>
      <c r="B421" s="244"/>
      <c r="C421" s="245"/>
      <c r="D421" s="218" t="s">
        <v>135</v>
      </c>
      <c r="E421" s="246" t="s">
        <v>19</v>
      </c>
      <c r="F421" s="247" t="s">
        <v>157</v>
      </c>
      <c r="G421" s="245"/>
      <c r="H421" s="248">
        <v>787.20000000000005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4" t="s">
        <v>135</v>
      </c>
      <c r="AU421" s="254" t="s">
        <v>84</v>
      </c>
      <c r="AV421" s="15" t="s">
        <v>131</v>
      </c>
      <c r="AW421" s="15" t="s">
        <v>34</v>
      </c>
      <c r="AX421" s="15" t="s">
        <v>81</v>
      </c>
      <c r="AY421" s="254" t="s">
        <v>124</v>
      </c>
    </row>
    <row r="422" s="2" customFormat="1" ht="14.4" customHeight="1">
      <c r="A422" s="39"/>
      <c r="B422" s="40"/>
      <c r="C422" s="205" t="s">
        <v>566</v>
      </c>
      <c r="D422" s="205" t="s">
        <v>126</v>
      </c>
      <c r="E422" s="206" t="s">
        <v>567</v>
      </c>
      <c r="F422" s="207" t="s">
        <v>568</v>
      </c>
      <c r="G422" s="208" t="s">
        <v>550</v>
      </c>
      <c r="H422" s="209">
        <v>9</v>
      </c>
      <c r="I422" s="210"/>
      <c r="J422" s="211">
        <f>ROUND(I422*H422,2)</f>
        <v>0</v>
      </c>
      <c r="K422" s="207" t="s">
        <v>19</v>
      </c>
      <c r="L422" s="45"/>
      <c r="M422" s="212" t="s">
        <v>19</v>
      </c>
      <c r="N422" s="213" t="s">
        <v>44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131</v>
      </c>
      <c r="AT422" s="216" t="s">
        <v>126</v>
      </c>
      <c r="AU422" s="216" t="s">
        <v>84</v>
      </c>
      <c r="AY422" s="18" t="s">
        <v>124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81</v>
      </c>
      <c r="BK422" s="217">
        <f>ROUND(I422*H422,2)</f>
        <v>0</v>
      </c>
      <c r="BL422" s="18" t="s">
        <v>131</v>
      </c>
      <c r="BM422" s="216" t="s">
        <v>569</v>
      </c>
    </row>
    <row r="423" s="2" customFormat="1">
      <c r="A423" s="39"/>
      <c r="B423" s="40"/>
      <c r="C423" s="41"/>
      <c r="D423" s="218" t="s">
        <v>133</v>
      </c>
      <c r="E423" s="41"/>
      <c r="F423" s="219" t="s">
        <v>570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133</v>
      </c>
      <c r="AU423" s="18" t="s">
        <v>84</v>
      </c>
    </row>
    <row r="424" s="13" customFormat="1">
      <c r="A424" s="13"/>
      <c r="B424" s="223"/>
      <c r="C424" s="224"/>
      <c r="D424" s="218" t="s">
        <v>135</v>
      </c>
      <c r="E424" s="225" t="s">
        <v>19</v>
      </c>
      <c r="F424" s="226" t="s">
        <v>571</v>
      </c>
      <c r="G424" s="224"/>
      <c r="H424" s="227">
        <v>5.7000000000000002</v>
      </c>
      <c r="I424" s="228"/>
      <c r="J424" s="224"/>
      <c r="K424" s="224"/>
      <c r="L424" s="229"/>
      <c r="M424" s="230"/>
      <c r="N424" s="231"/>
      <c r="O424" s="231"/>
      <c r="P424" s="231"/>
      <c r="Q424" s="231"/>
      <c r="R424" s="231"/>
      <c r="S424" s="231"/>
      <c r="T424" s="23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3" t="s">
        <v>135</v>
      </c>
      <c r="AU424" s="233" t="s">
        <v>84</v>
      </c>
      <c r="AV424" s="13" t="s">
        <v>84</v>
      </c>
      <c r="AW424" s="13" t="s">
        <v>34</v>
      </c>
      <c r="AX424" s="13" t="s">
        <v>73</v>
      </c>
      <c r="AY424" s="233" t="s">
        <v>124</v>
      </c>
    </row>
    <row r="425" s="13" customFormat="1">
      <c r="A425" s="13"/>
      <c r="B425" s="223"/>
      <c r="C425" s="224"/>
      <c r="D425" s="218" t="s">
        <v>135</v>
      </c>
      <c r="E425" s="225" t="s">
        <v>19</v>
      </c>
      <c r="F425" s="226" t="s">
        <v>572</v>
      </c>
      <c r="G425" s="224"/>
      <c r="H425" s="227">
        <v>3.2999999999999998</v>
      </c>
      <c r="I425" s="228"/>
      <c r="J425" s="224"/>
      <c r="K425" s="224"/>
      <c r="L425" s="229"/>
      <c r="M425" s="230"/>
      <c r="N425" s="231"/>
      <c r="O425" s="231"/>
      <c r="P425" s="231"/>
      <c r="Q425" s="231"/>
      <c r="R425" s="231"/>
      <c r="S425" s="231"/>
      <c r="T425" s="23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3" t="s">
        <v>135</v>
      </c>
      <c r="AU425" s="233" t="s">
        <v>84</v>
      </c>
      <c r="AV425" s="13" t="s">
        <v>84</v>
      </c>
      <c r="AW425" s="13" t="s">
        <v>34</v>
      </c>
      <c r="AX425" s="13" t="s">
        <v>73</v>
      </c>
      <c r="AY425" s="233" t="s">
        <v>124</v>
      </c>
    </row>
    <row r="426" s="15" customFormat="1">
      <c r="A426" s="15"/>
      <c r="B426" s="244"/>
      <c r="C426" s="245"/>
      <c r="D426" s="218" t="s">
        <v>135</v>
      </c>
      <c r="E426" s="246" t="s">
        <v>19</v>
      </c>
      <c r="F426" s="247" t="s">
        <v>157</v>
      </c>
      <c r="G426" s="245"/>
      <c r="H426" s="248">
        <v>9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4" t="s">
        <v>135</v>
      </c>
      <c r="AU426" s="254" t="s">
        <v>84</v>
      </c>
      <c r="AV426" s="15" t="s">
        <v>131</v>
      </c>
      <c r="AW426" s="15" t="s">
        <v>34</v>
      </c>
      <c r="AX426" s="15" t="s">
        <v>81</v>
      </c>
      <c r="AY426" s="254" t="s">
        <v>124</v>
      </c>
    </row>
    <row r="427" s="14" customFormat="1">
      <c r="A427" s="14"/>
      <c r="B427" s="234"/>
      <c r="C427" s="235"/>
      <c r="D427" s="218" t="s">
        <v>135</v>
      </c>
      <c r="E427" s="236" t="s">
        <v>19</v>
      </c>
      <c r="F427" s="237" t="s">
        <v>573</v>
      </c>
      <c r="G427" s="235"/>
      <c r="H427" s="236" t="s">
        <v>19</v>
      </c>
      <c r="I427" s="238"/>
      <c r="J427" s="235"/>
      <c r="K427" s="235"/>
      <c r="L427" s="239"/>
      <c r="M427" s="240"/>
      <c r="N427" s="241"/>
      <c r="O427" s="241"/>
      <c r="P427" s="241"/>
      <c r="Q427" s="241"/>
      <c r="R427" s="241"/>
      <c r="S427" s="241"/>
      <c r="T427" s="24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3" t="s">
        <v>135</v>
      </c>
      <c r="AU427" s="243" t="s">
        <v>84</v>
      </c>
      <c r="AV427" s="14" t="s">
        <v>81</v>
      </c>
      <c r="AW427" s="14" t="s">
        <v>34</v>
      </c>
      <c r="AX427" s="14" t="s">
        <v>73</v>
      </c>
      <c r="AY427" s="243" t="s">
        <v>124</v>
      </c>
    </row>
    <row r="428" s="2" customFormat="1" ht="14.4" customHeight="1">
      <c r="A428" s="39"/>
      <c r="B428" s="40"/>
      <c r="C428" s="205" t="s">
        <v>574</v>
      </c>
      <c r="D428" s="205" t="s">
        <v>126</v>
      </c>
      <c r="E428" s="206" t="s">
        <v>575</v>
      </c>
      <c r="F428" s="207" t="s">
        <v>576</v>
      </c>
      <c r="G428" s="208" t="s">
        <v>550</v>
      </c>
      <c r="H428" s="209">
        <v>462</v>
      </c>
      <c r="I428" s="210"/>
      <c r="J428" s="211">
        <f>ROUND(I428*H428,2)</f>
        <v>0</v>
      </c>
      <c r="K428" s="207" t="s">
        <v>19</v>
      </c>
      <c r="L428" s="45"/>
      <c r="M428" s="212" t="s">
        <v>19</v>
      </c>
      <c r="N428" s="213" t="s">
        <v>44</v>
      </c>
      <c r="O428" s="85"/>
      <c r="P428" s="214">
        <f>O428*H428</f>
        <v>0</v>
      </c>
      <c r="Q428" s="214">
        <v>0</v>
      </c>
      <c r="R428" s="214">
        <f>Q428*H428</f>
        <v>0</v>
      </c>
      <c r="S428" s="214">
        <v>0</v>
      </c>
      <c r="T428" s="21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16" t="s">
        <v>131</v>
      </c>
      <c r="AT428" s="216" t="s">
        <v>126</v>
      </c>
      <c r="AU428" s="216" t="s">
        <v>84</v>
      </c>
      <c r="AY428" s="18" t="s">
        <v>124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18" t="s">
        <v>81</v>
      </c>
      <c r="BK428" s="217">
        <f>ROUND(I428*H428,2)</f>
        <v>0</v>
      </c>
      <c r="BL428" s="18" t="s">
        <v>131</v>
      </c>
      <c r="BM428" s="216" t="s">
        <v>577</v>
      </c>
    </row>
    <row r="429" s="2" customFormat="1">
      <c r="A429" s="39"/>
      <c r="B429" s="40"/>
      <c r="C429" s="41"/>
      <c r="D429" s="218" t="s">
        <v>133</v>
      </c>
      <c r="E429" s="41"/>
      <c r="F429" s="219" t="s">
        <v>552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133</v>
      </c>
      <c r="AU429" s="18" t="s">
        <v>84</v>
      </c>
    </row>
    <row r="430" s="13" customFormat="1">
      <c r="A430" s="13"/>
      <c r="B430" s="223"/>
      <c r="C430" s="224"/>
      <c r="D430" s="218" t="s">
        <v>135</v>
      </c>
      <c r="E430" s="225" t="s">
        <v>19</v>
      </c>
      <c r="F430" s="226" t="s">
        <v>578</v>
      </c>
      <c r="G430" s="224"/>
      <c r="H430" s="227">
        <v>462</v>
      </c>
      <c r="I430" s="228"/>
      <c r="J430" s="224"/>
      <c r="K430" s="224"/>
      <c r="L430" s="229"/>
      <c r="M430" s="230"/>
      <c r="N430" s="231"/>
      <c r="O430" s="231"/>
      <c r="P430" s="231"/>
      <c r="Q430" s="231"/>
      <c r="R430" s="231"/>
      <c r="S430" s="231"/>
      <c r="T430" s="23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3" t="s">
        <v>135</v>
      </c>
      <c r="AU430" s="233" t="s">
        <v>84</v>
      </c>
      <c r="AV430" s="13" t="s">
        <v>84</v>
      </c>
      <c r="AW430" s="13" t="s">
        <v>34</v>
      </c>
      <c r="AX430" s="13" t="s">
        <v>81</v>
      </c>
      <c r="AY430" s="233" t="s">
        <v>124</v>
      </c>
    </row>
    <row r="431" s="14" customFormat="1">
      <c r="A431" s="14"/>
      <c r="B431" s="234"/>
      <c r="C431" s="235"/>
      <c r="D431" s="218" t="s">
        <v>135</v>
      </c>
      <c r="E431" s="236" t="s">
        <v>19</v>
      </c>
      <c r="F431" s="237" t="s">
        <v>573</v>
      </c>
      <c r="G431" s="235"/>
      <c r="H431" s="236" t="s">
        <v>19</v>
      </c>
      <c r="I431" s="238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3" t="s">
        <v>135</v>
      </c>
      <c r="AU431" s="243" t="s">
        <v>84</v>
      </c>
      <c r="AV431" s="14" t="s">
        <v>81</v>
      </c>
      <c r="AW431" s="14" t="s">
        <v>34</v>
      </c>
      <c r="AX431" s="14" t="s">
        <v>73</v>
      </c>
      <c r="AY431" s="243" t="s">
        <v>124</v>
      </c>
    </row>
    <row r="432" s="12" customFormat="1" ht="22.8" customHeight="1">
      <c r="A432" s="12"/>
      <c r="B432" s="189"/>
      <c r="C432" s="190"/>
      <c r="D432" s="191" t="s">
        <v>72</v>
      </c>
      <c r="E432" s="203" t="s">
        <v>579</v>
      </c>
      <c r="F432" s="203" t="s">
        <v>580</v>
      </c>
      <c r="G432" s="190"/>
      <c r="H432" s="190"/>
      <c r="I432" s="193"/>
      <c r="J432" s="204">
        <f>BK432</f>
        <v>0</v>
      </c>
      <c r="K432" s="190"/>
      <c r="L432" s="195"/>
      <c r="M432" s="196"/>
      <c r="N432" s="197"/>
      <c r="O432" s="197"/>
      <c r="P432" s="198">
        <f>SUM(P433:P434)</f>
        <v>0</v>
      </c>
      <c r="Q432" s="197"/>
      <c r="R432" s="198">
        <f>SUM(R433:R434)</f>
        <v>0</v>
      </c>
      <c r="S432" s="197"/>
      <c r="T432" s="199">
        <f>SUM(T433:T434)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0" t="s">
        <v>81</v>
      </c>
      <c r="AT432" s="201" t="s">
        <v>72</v>
      </c>
      <c r="AU432" s="201" t="s">
        <v>81</v>
      </c>
      <c r="AY432" s="200" t="s">
        <v>124</v>
      </c>
      <c r="BK432" s="202">
        <f>SUM(BK433:BK434)</f>
        <v>0</v>
      </c>
    </row>
    <row r="433" s="2" customFormat="1" ht="24.15" customHeight="1">
      <c r="A433" s="39"/>
      <c r="B433" s="40"/>
      <c r="C433" s="205" t="s">
        <v>581</v>
      </c>
      <c r="D433" s="205" t="s">
        <v>126</v>
      </c>
      <c r="E433" s="206" t="s">
        <v>582</v>
      </c>
      <c r="F433" s="207" t="s">
        <v>583</v>
      </c>
      <c r="G433" s="208" t="s">
        <v>550</v>
      </c>
      <c r="H433" s="209">
        <v>167.09700000000001</v>
      </c>
      <c r="I433" s="210"/>
      <c r="J433" s="211">
        <f>ROUND(I433*H433,2)</f>
        <v>0</v>
      </c>
      <c r="K433" s="207" t="s">
        <v>130</v>
      </c>
      <c r="L433" s="45"/>
      <c r="M433" s="212" t="s">
        <v>19</v>
      </c>
      <c r="N433" s="213" t="s">
        <v>44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131</v>
      </c>
      <c r="AT433" s="216" t="s">
        <v>126</v>
      </c>
      <c r="AU433" s="216" t="s">
        <v>84</v>
      </c>
      <c r="AY433" s="18" t="s">
        <v>124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81</v>
      </c>
      <c r="BK433" s="217">
        <f>ROUND(I433*H433,2)</f>
        <v>0</v>
      </c>
      <c r="BL433" s="18" t="s">
        <v>131</v>
      </c>
      <c r="BM433" s="216" t="s">
        <v>584</v>
      </c>
    </row>
    <row r="434" s="2" customFormat="1">
      <c r="A434" s="39"/>
      <c r="B434" s="40"/>
      <c r="C434" s="41"/>
      <c r="D434" s="218" t="s">
        <v>133</v>
      </c>
      <c r="E434" s="41"/>
      <c r="F434" s="219" t="s">
        <v>585</v>
      </c>
      <c r="G434" s="41"/>
      <c r="H434" s="41"/>
      <c r="I434" s="220"/>
      <c r="J434" s="41"/>
      <c r="K434" s="41"/>
      <c r="L434" s="45"/>
      <c r="M434" s="265"/>
      <c r="N434" s="266"/>
      <c r="O434" s="267"/>
      <c r="P434" s="267"/>
      <c r="Q434" s="267"/>
      <c r="R434" s="267"/>
      <c r="S434" s="267"/>
      <c r="T434" s="268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133</v>
      </c>
      <c r="AU434" s="18" t="s">
        <v>84</v>
      </c>
    </row>
    <row r="435" s="2" customFormat="1" ht="6.96" customHeight="1">
      <c r="A435" s="39"/>
      <c r="B435" s="60"/>
      <c r="C435" s="61"/>
      <c r="D435" s="61"/>
      <c r="E435" s="61"/>
      <c r="F435" s="61"/>
      <c r="G435" s="61"/>
      <c r="H435" s="61"/>
      <c r="I435" s="61"/>
      <c r="J435" s="61"/>
      <c r="K435" s="61"/>
      <c r="L435" s="45"/>
      <c r="M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</sheetData>
  <sheetProtection sheet="1" autoFilter="0" formatColumns="0" formatRows="0" objects="1" scenarios="1" spinCount="100000" saltValue="1y4Boz+kfZLX5rREq3m0CJRA9dFEjWEmYXgguwi8QSBkct6L0Pth5inEyWwPvrlaziukWwNeGU6H6/CWrT+/VQ==" hashValue="dMmHRUidNmWxPtV2uEUczKX+KY2GF5ZCMN3T1OfJDKAyuClM/X59ORkFPqmivia/UkQLT1ym4LCPNq+kEssJpg==" algorithmName="SHA-512" password="CC35"/>
  <autoFilter ref="C87:K43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III/1992 SVOJŠÍN - OTROČÍN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586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83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ROUND((SUM(BE86:BE375)),  2)</f>
        <v>0</v>
      </c>
      <c r="G33" s="39"/>
      <c r="H33" s="39"/>
      <c r="I33" s="149">
        <v>0.20999999999999999</v>
      </c>
      <c r="J33" s="148">
        <f>ROUND(((SUM(BE86:BE375))*I33),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ROUND((SUM(BF86:BF375)),  2)</f>
        <v>0</v>
      </c>
      <c r="G34" s="39"/>
      <c r="H34" s="39"/>
      <c r="I34" s="149">
        <v>0.14999999999999999</v>
      </c>
      <c r="J34" s="148">
        <f>ROUND(((SUM(BF86:BF375))*I34),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ROUND((SUM(BG86:BG375)),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ROUND((SUM(BH86:BH375)),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ROUND((SUM(BI86:BI375)),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III/1992 SVOJŠÍN - OTROČÍN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102 - SVOJŠÍN - OTROČÍN - EXTRAVILÁN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Svojšín, Otročín</v>
      </c>
      <c r="G52" s="41"/>
      <c r="H52" s="41"/>
      <c r="I52" s="33" t="s">
        <v>23</v>
      </c>
      <c r="J52" s="73" t="str">
        <f>IF(J12="","",J12)</f>
        <v>2. 11. 2021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J152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J229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106</v>
      </c>
      <c r="E64" s="175"/>
      <c r="F64" s="175"/>
      <c r="G64" s="175"/>
      <c r="H64" s="175"/>
      <c r="I64" s="175"/>
      <c r="J64" s="176">
        <f>J242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107</v>
      </c>
      <c r="E65" s="175"/>
      <c r="F65" s="175"/>
      <c r="G65" s="175"/>
      <c r="H65" s="175"/>
      <c r="I65" s="175"/>
      <c r="J65" s="176">
        <f>J352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108</v>
      </c>
      <c r="E66" s="175"/>
      <c r="F66" s="175"/>
      <c r="G66" s="175"/>
      <c r="H66" s="175"/>
      <c r="I66" s="175"/>
      <c r="J66" s="176">
        <f>J373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III/1992 SVOJŠÍN - OTROČÍN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93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102 - SVOJŠÍN - OTROČÍN - EXTRAVILÁN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Svojšín, Otročín</v>
      </c>
      <c r="G80" s="41"/>
      <c r="H80" s="41"/>
      <c r="I80" s="33" t="s">
        <v>23</v>
      </c>
      <c r="J80" s="73" t="str">
        <f>IF(J12="","",J12)</f>
        <v>2. 11. 2021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SÚS Plzeňského kraje, p.o.</v>
      </c>
      <c r="G82" s="41"/>
      <c r="H82" s="41"/>
      <c r="I82" s="33" t="s">
        <v>31</v>
      </c>
      <c r="J82" s="37" t="str">
        <f>E21</f>
        <v>Ing. Jaroslav Rojt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IF(E18="","",E18)</f>
        <v>Vyplň údaj</v>
      </c>
      <c r="G83" s="41"/>
      <c r="H83" s="41"/>
      <c r="I83" s="33" t="s">
        <v>35</v>
      </c>
      <c r="J83" s="37" t="str">
        <f>E24</f>
        <v>Jan Leinhäupel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110</v>
      </c>
      <c r="D85" s="181" t="s">
        <v>58</v>
      </c>
      <c r="E85" s="181" t="s">
        <v>54</v>
      </c>
      <c r="F85" s="181" t="s">
        <v>55</v>
      </c>
      <c r="G85" s="181" t="s">
        <v>111</v>
      </c>
      <c r="H85" s="181" t="s">
        <v>112</v>
      </c>
      <c r="I85" s="181" t="s">
        <v>113</v>
      </c>
      <c r="J85" s="181" t="s">
        <v>98</v>
      </c>
      <c r="K85" s="182" t="s">
        <v>114</v>
      </c>
      <c r="L85" s="183"/>
      <c r="M85" s="93" t="s">
        <v>19</v>
      </c>
      <c r="N85" s="94" t="s">
        <v>43</v>
      </c>
      <c r="O85" s="94" t="s">
        <v>115</v>
      </c>
      <c r="P85" s="94" t="s">
        <v>116</v>
      </c>
      <c r="Q85" s="94" t="s">
        <v>117</v>
      </c>
      <c r="R85" s="94" t="s">
        <v>118</v>
      </c>
      <c r="S85" s="94" t="s">
        <v>119</v>
      </c>
      <c r="T85" s="95" t="s">
        <v>120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121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</f>
        <v>0</v>
      </c>
      <c r="Q86" s="97"/>
      <c r="R86" s="186">
        <f>R87</f>
        <v>671.37524200000007</v>
      </c>
      <c r="S86" s="97"/>
      <c r="T86" s="187">
        <f>T87</f>
        <v>1880.0740000000001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99</v>
      </c>
      <c r="BK86" s="188">
        <f>BK87</f>
        <v>0</v>
      </c>
    </row>
    <row r="87" s="12" customFormat="1" ht="25.92" customHeight="1">
      <c r="A87" s="12"/>
      <c r="B87" s="189"/>
      <c r="C87" s="190"/>
      <c r="D87" s="191" t="s">
        <v>72</v>
      </c>
      <c r="E87" s="192" t="s">
        <v>122</v>
      </c>
      <c r="F87" s="192" t="s">
        <v>123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P88+P152+P229+P242+P352+P373</f>
        <v>0</v>
      </c>
      <c r="Q87" s="197"/>
      <c r="R87" s="198">
        <f>R88+R152+R229+R242+R352+R373</f>
        <v>671.37524200000007</v>
      </c>
      <c r="S87" s="197"/>
      <c r="T87" s="199">
        <f>T88+T152+T229+T242+T352+T373</f>
        <v>1880.0740000000001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73</v>
      </c>
      <c r="AY87" s="200" t="s">
        <v>124</v>
      </c>
      <c r="BK87" s="202">
        <f>BK88+BK152+BK229+BK242+BK352+BK373</f>
        <v>0</v>
      </c>
    </row>
    <row r="88" s="12" customFormat="1" ht="22.8" customHeight="1">
      <c r="A88" s="12"/>
      <c r="B88" s="189"/>
      <c r="C88" s="190"/>
      <c r="D88" s="191" t="s">
        <v>72</v>
      </c>
      <c r="E88" s="203" t="s">
        <v>81</v>
      </c>
      <c r="F88" s="203" t="s">
        <v>125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SUM(P89:P151)</f>
        <v>0</v>
      </c>
      <c r="Q88" s="197"/>
      <c r="R88" s="198">
        <f>SUM(R89:R151)</f>
        <v>0.21495000000000003</v>
      </c>
      <c r="S88" s="197"/>
      <c r="T88" s="199">
        <f>SUM(T89:T151)</f>
        <v>516.64999999999998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81</v>
      </c>
      <c r="AT88" s="201" t="s">
        <v>72</v>
      </c>
      <c r="AU88" s="201" t="s">
        <v>81</v>
      </c>
      <c r="AY88" s="200" t="s">
        <v>124</v>
      </c>
      <c r="BK88" s="202">
        <f>SUM(BK89:BK151)</f>
        <v>0</v>
      </c>
    </row>
    <row r="89" s="2" customFormat="1" ht="24.15" customHeight="1">
      <c r="A89" s="39"/>
      <c r="B89" s="40"/>
      <c r="C89" s="205" t="s">
        <v>81</v>
      </c>
      <c r="D89" s="205" t="s">
        <v>126</v>
      </c>
      <c r="E89" s="206" t="s">
        <v>587</v>
      </c>
      <c r="F89" s="207" t="s">
        <v>588</v>
      </c>
      <c r="G89" s="208" t="s">
        <v>139</v>
      </c>
      <c r="H89" s="209">
        <v>50</v>
      </c>
      <c r="I89" s="210"/>
      <c r="J89" s="211">
        <f>ROUND(I89*H89,2)</f>
        <v>0</v>
      </c>
      <c r="K89" s="207" t="s">
        <v>130</v>
      </c>
      <c r="L89" s="45"/>
      <c r="M89" s="212" t="s">
        <v>19</v>
      </c>
      <c r="N89" s="213" t="s">
        <v>44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131</v>
      </c>
      <c r="AT89" s="216" t="s">
        <v>126</v>
      </c>
      <c r="AU89" s="216" t="s">
        <v>84</v>
      </c>
      <c r="AY89" s="18" t="s">
        <v>124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81</v>
      </c>
      <c r="BK89" s="217">
        <f>ROUND(I89*H89,2)</f>
        <v>0</v>
      </c>
      <c r="BL89" s="18" t="s">
        <v>131</v>
      </c>
      <c r="BM89" s="216" t="s">
        <v>589</v>
      </c>
    </row>
    <row r="90" s="2" customFormat="1">
      <c r="A90" s="39"/>
      <c r="B90" s="40"/>
      <c r="C90" s="41"/>
      <c r="D90" s="218" t="s">
        <v>133</v>
      </c>
      <c r="E90" s="41"/>
      <c r="F90" s="219" t="s">
        <v>590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84</v>
      </c>
    </row>
    <row r="91" s="13" customFormat="1">
      <c r="A91" s="13"/>
      <c r="B91" s="223"/>
      <c r="C91" s="224"/>
      <c r="D91" s="218" t="s">
        <v>135</v>
      </c>
      <c r="E91" s="225" t="s">
        <v>19</v>
      </c>
      <c r="F91" s="226" t="s">
        <v>591</v>
      </c>
      <c r="G91" s="224"/>
      <c r="H91" s="227">
        <v>50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135</v>
      </c>
      <c r="AU91" s="233" t="s">
        <v>84</v>
      </c>
      <c r="AV91" s="13" t="s">
        <v>84</v>
      </c>
      <c r="AW91" s="13" t="s">
        <v>34</v>
      </c>
      <c r="AX91" s="13" t="s">
        <v>81</v>
      </c>
      <c r="AY91" s="233" t="s">
        <v>124</v>
      </c>
    </row>
    <row r="92" s="2" customFormat="1" ht="14.4" customHeight="1">
      <c r="A92" s="39"/>
      <c r="B92" s="40"/>
      <c r="C92" s="205" t="s">
        <v>84</v>
      </c>
      <c r="D92" s="205" t="s">
        <v>126</v>
      </c>
      <c r="E92" s="206" t="s">
        <v>592</v>
      </c>
      <c r="F92" s="207" t="s">
        <v>593</v>
      </c>
      <c r="G92" s="208" t="s">
        <v>129</v>
      </c>
      <c r="H92" s="209">
        <v>35</v>
      </c>
      <c r="I92" s="210"/>
      <c r="J92" s="211">
        <f>ROUND(I92*H92,2)</f>
        <v>0</v>
      </c>
      <c r="K92" s="207" t="s">
        <v>130</v>
      </c>
      <c r="L92" s="45"/>
      <c r="M92" s="212" t="s">
        <v>19</v>
      </c>
      <c r="N92" s="213" t="s">
        <v>44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131</v>
      </c>
      <c r="AT92" s="216" t="s">
        <v>126</v>
      </c>
      <c r="AU92" s="216" t="s">
        <v>84</v>
      </c>
      <c r="AY92" s="18" t="s">
        <v>124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81</v>
      </c>
      <c r="BK92" s="217">
        <f>ROUND(I92*H92,2)</f>
        <v>0</v>
      </c>
      <c r="BL92" s="18" t="s">
        <v>131</v>
      </c>
      <c r="BM92" s="216" t="s">
        <v>594</v>
      </c>
    </row>
    <row r="93" s="2" customFormat="1">
      <c r="A93" s="39"/>
      <c r="B93" s="40"/>
      <c r="C93" s="41"/>
      <c r="D93" s="218" t="s">
        <v>133</v>
      </c>
      <c r="E93" s="41"/>
      <c r="F93" s="219" t="s">
        <v>595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133</v>
      </c>
      <c r="AU93" s="18" t="s">
        <v>84</v>
      </c>
    </row>
    <row r="94" s="13" customFormat="1">
      <c r="A94" s="13"/>
      <c r="B94" s="223"/>
      <c r="C94" s="224"/>
      <c r="D94" s="218" t="s">
        <v>135</v>
      </c>
      <c r="E94" s="225" t="s">
        <v>19</v>
      </c>
      <c r="F94" s="226" t="s">
        <v>596</v>
      </c>
      <c r="G94" s="224"/>
      <c r="H94" s="227">
        <v>35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135</v>
      </c>
      <c r="AU94" s="233" t="s">
        <v>84</v>
      </c>
      <c r="AV94" s="13" t="s">
        <v>84</v>
      </c>
      <c r="AW94" s="13" t="s">
        <v>34</v>
      </c>
      <c r="AX94" s="13" t="s">
        <v>81</v>
      </c>
      <c r="AY94" s="233" t="s">
        <v>124</v>
      </c>
    </row>
    <row r="95" s="2" customFormat="1" ht="14.4" customHeight="1">
      <c r="A95" s="39"/>
      <c r="B95" s="40"/>
      <c r="C95" s="205" t="s">
        <v>144</v>
      </c>
      <c r="D95" s="205" t="s">
        <v>126</v>
      </c>
      <c r="E95" s="206" t="s">
        <v>597</v>
      </c>
      <c r="F95" s="207" t="s">
        <v>598</v>
      </c>
      <c r="G95" s="208" t="s">
        <v>129</v>
      </c>
      <c r="H95" s="209">
        <v>35</v>
      </c>
      <c r="I95" s="210"/>
      <c r="J95" s="211">
        <f>ROUND(I95*H95,2)</f>
        <v>0</v>
      </c>
      <c r="K95" s="207" t="s">
        <v>130</v>
      </c>
      <c r="L95" s="45"/>
      <c r="M95" s="212" t="s">
        <v>19</v>
      </c>
      <c r="N95" s="213" t="s">
        <v>44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131</v>
      </c>
      <c r="AT95" s="216" t="s">
        <v>126</v>
      </c>
      <c r="AU95" s="216" t="s">
        <v>84</v>
      </c>
      <c r="AY95" s="18" t="s">
        <v>124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81</v>
      </c>
      <c r="BK95" s="217">
        <f>ROUND(I95*H95,2)</f>
        <v>0</v>
      </c>
      <c r="BL95" s="18" t="s">
        <v>131</v>
      </c>
      <c r="BM95" s="216" t="s">
        <v>599</v>
      </c>
    </row>
    <row r="96" s="2" customFormat="1">
      <c r="A96" s="39"/>
      <c r="B96" s="40"/>
      <c r="C96" s="41"/>
      <c r="D96" s="218" t="s">
        <v>133</v>
      </c>
      <c r="E96" s="41"/>
      <c r="F96" s="219" t="s">
        <v>600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84</v>
      </c>
    </row>
    <row r="97" s="13" customFormat="1">
      <c r="A97" s="13"/>
      <c r="B97" s="223"/>
      <c r="C97" s="224"/>
      <c r="D97" s="218" t="s">
        <v>135</v>
      </c>
      <c r="E97" s="225" t="s">
        <v>19</v>
      </c>
      <c r="F97" s="226" t="s">
        <v>601</v>
      </c>
      <c r="G97" s="224"/>
      <c r="H97" s="227">
        <v>35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135</v>
      </c>
      <c r="AU97" s="233" t="s">
        <v>84</v>
      </c>
      <c r="AV97" s="13" t="s">
        <v>84</v>
      </c>
      <c r="AW97" s="13" t="s">
        <v>34</v>
      </c>
      <c r="AX97" s="13" t="s">
        <v>81</v>
      </c>
      <c r="AY97" s="233" t="s">
        <v>124</v>
      </c>
    </row>
    <row r="98" s="2" customFormat="1" ht="24.15" customHeight="1">
      <c r="A98" s="39"/>
      <c r="B98" s="40"/>
      <c r="C98" s="205" t="s">
        <v>131</v>
      </c>
      <c r="D98" s="205" t="s">
        <v>126</v>
      </c>
      <c r="E98" s="206" t="s">
        <v>602</v>
      </c>
      <c r="F98" s="207" t="s">
        <v>603</v>
      </c>
      <c r="G98" s="208" t="s">
        <v>139</v>
      </c>
      <c r="H98" s="209">
        <v>55</v>
      </c>
      <c r="I98" s="210"/>
      <c r="J98" s="211">
        <f>ROUND(I98*H98,2)</f>
        <v>0</v>
      </c>
      <c r="K98" s="207" t="s">
        <v>130</v>
      </c>
      <c r="L98" s="45"/>
      <c r="M98" s="212" t="s">
        <v>19</v>
      </c>
      <c r="N98" s="213" t="s">
        <v>44</v>
      </c>
      <c r="O98" s="85"/>
      <c r="P98" s="214">
        <f>O98*H98</f>
        <v>0</v>
      </c>
      <c r="Q98" s="214">
        <v>9.0000000000000006E-05</v>
      </c>
      <c r="R98" s="214">
        <f>Q98*H98</f>
        <v>0.0049500000000000004</v>
      </c>
      <c r="S98" s="214">
        <v>0.23000000000000001</v>
      </c>
      <c r="T98" s="215">
        <f>S98*H98</f>
        <v>12.65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131</v>
      </c>
      <c r="AT98" s="216" t="s">
        <v>126</v>
      </c>
      <c r="AU98" s="216" t="s">
        <v>84</v>
      </c>
      <c r="AY98" s="18" t="s">
        <v>124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81</v>
      </c>
      <c r="BK98" s="217">
        <f>ROUND(I98*H98,2)</f>
        <v>0</v>
      </c>
      <c r="BL98" s="18" t="s">
        <v>131</v>
      </c>
      <c r="BM98" s="216" t="s">
        <v>604</v>
      </c>
    </row>
    <row r="99" s="2" customFormat="1">
      <c r="A99" s="39"/>
      <c r="B99" s="40"/>
      <c r="C99" s="41"/>
      <c r="D99" s="218" t="s">
        <v>133</v>
      </c>
      <c r="E99" s="41"/>
      <c r="F99" s="219" t="s">
        <v>148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133</v>
      </c>
      <c r="AU99" s="18" t="s">
        <v>84</v>
      </c>
    </row>
    <row r="100" s="14" customFormat="1">
      <c r="A100" s="14"/>
      <c r="B100" s="234"/>
      <c r="C100" s="235"/>
      <c r="D100" s="218" t="s">
        <v>135</v>
      </c>
      <c r="E100" s="236" t="s">
        <v>19</v>
      </c>
      <c r="F100" s="237" t="s">
        <v>605</v>
      </c>
      <c r="G100" s="235"/>
      <c r="H100" s="236" t="s">
        <v>19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135</v>
      </c>
      <c r="AU100" s="243" t="s">
        <v>84</v>
      </c>
      <c r="AV100" s="14" t="s">
        <v>81</v>
      </c>
      <c r="AW100" s="14" t="s">
        <v>34</v>
      </c>
      <c r="AX100" s="14" t="s">
        <v>73</v>
      </c>
      <c r="AY100" s="243" t="s">
        <v>124</v>
      </c>
    </row>
    <row r="101" s="13" customFormat="1">
      <c r="A101" s="13"/>
      <c r="B101" s="223"/>
      <c r="C101" s="224"/>
      <c r="D101" s="218" t="s">
        <v>135</v>
      </c>
      <c r="E101" s="225" t="s">
        <v>19</v>
      </c>
      <c r="F101" s="226" t="s">
        <v>606</v>
      </c>
      <c r="G101" s="224"/>
      <c r="H101" s="227">
        <v>30</v>
      </c>
      <c r="I101" s="228"/>
      <c r="J101" s="224"/>
      <c r="K101" s="224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135</v>
      </c>
      <c r="AU101" s="233" t="s">
        <v>84</v>
      </c>
      <c r="AV101" s="13" t="s">
        <v>84</v>
      </c>
      <c r="AW101" s="13" t="s">
        <v>34</v>
      </c>
      <c r="AX101" s="13" t="s">
        <v>73</v>
      </c>
      <c r="AY101" s="233" t="s">
        <v>124</v>
      </c>
    </row>
    <row r="102" s="13" customFormat="1">
      <c r="A102" s="13"/>
      <c r="B102" s="223"/>
      <c r="C102" s="224"/>
      <c r="D102" s="218" t="s">
        <v>135</v>
      </c>
      <c r="E102" s="225" t="s">
        <v>19</v>
      </c>
      <c r="F102" s="226" t="s">
        <v>607</v>
      </c>
      <c r="G102" s="224"/>
      <c r="H102" s="227">
        <v>25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135</v>
      </c>
      <c r="AU102" s="233" t="s">
        <v>84</v>
      </c>
      <c r="AV102" s="13" t="s">
        <v>84</v>
      </c>
      <c r="AW102" s="13" t="s">
        <v>34</v>
      </c>
      <c r="AX102" s="13" t="s">
        <v>73</v>
      </c>
      <c r="AY102" s="233" t="s">
        <v>124</v>
      </c>
    </row>
    <row r="103" s="15" customFormat="1">
      <c r="A103" s="15"/>
      <c r="B103" s="244"/>
      <c r="C103" s="245"/>
      <c r="D103" s="218" t="s">
        <v>135</v>
      </c>
      <c r="E103" s="246" t="s">
        <v>19</v>
      </c>
      <c r="F103" s="247" t="s">
        <v>157</v>
      </c>
      <c r="G103" s="245"/>
      <c r="H103" s="248">
        <v>55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4" t="s">
        <v>135</v>
      </c>
      <c r="AU103" s="254" t="s">
        <v>84</v>
      </c>
      <c r="AV103" s="15" t="s">
        <v>131</v>
      </c>
      <c r="AW103" s="15" t="s">
        <v>34</v>
      </c>
      <c r="AX103" s="15" t="s">
        <v>81</v>
      </c>
      <c r="AY103" s="254" t="s">
        <v>124</v>
      </c>
    </row>
    <row r="104" s="2" customFormat="1" ht="24.15" customHeight="1">
      <c r="A104" s="39"/>
      <c r="B104" s="40"/>
      <c r="C104" s="205" t="s">
        <v>158</v>
      </c>
      <c r="D104" s="205" t="s">
        <v>126</v>
      </c>
      <c r="E104" s="206" t="s">
        <v>608</v>
      </c>
      <c r="F104" s="207" t="s">
        <v>609</v>
      </c>
      <c r="G104" s="208" t="s">
        <v>139</v>
      </c>
      <c r="H104" s="209">
        <v>4200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44</v>
      </c>
      <c r="O104" s="85"/>
      <c r="P104" s="214">
        <f>O104*H104</f>
        <v>0</v>
      </c>
      <c r="Q104" s="214">
        <v>5.0000000000000002E-05</v>
      </c>
      <c r="R104" s="214">
        <f>Q104*H104</f>
        <v>0.21000000000000002</v>
      </c>
      <c r="S104" s="214">
        <v>0.12</v>
      </c>
      <c r="T104" s="215">
        <f>S104*H104</f>
        <v>504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131</v>
      </c>
      <c r="AT104" s="216" t="s">
        <v>126</v>
      </c>
      <c r="AU104" s="216" t="s">
        <v>84</v>
      </c>
      <c r="AY104" s="18" t="s">
        <v>124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81</v>
      </c>
      <c r="BK104" s="217">
        <f>ROUND(I104*H104,2)</f>
        <v>0</v>
      </c>
      <c r="BL104" s="18" t="s">
        <v>131</v>
      </c>
      <c r="BM104" s="216" t="s">
        <v>610</v>
      </c>
    </row>
    <row r="105" s="2" customFormat="1">
      <c r="A105" s="39"/>
      <c r="B105" s="40"/>
      <c r="C105" s="41"/>
      <c r="D105" s="218" t="s">
        <v>133</v>
      </c>
      <c r="E105" s="41"/>
      <c r="F105" s="219" t="s">
        <v>148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133</v>
      </c>
      <c r="AU105" s="18" t="s">
        <v>84</v>
      </c>
    </row>
    <row r="106" s="14" customFormat="1">
      <c r="A106" s="14"/>
      <c r="B106" s="234"/>
      <c r="C106" s="235"/>
      <c r="D106" s="218" t="s">
        <v>135</v>
      </c>
      <c r="E106" s="236" t="s">
        <v>19</v>
      </c>
      <c r="F106" s="237" t="s">
        <v>611</v>
      </c>
      <c r="G106" s="235"/>
      <c r="H106" s="236" t="s">
        <v>19</v>
      </c>
      <c r="I106" s="238"/>
      <c r="J106" s="235"/>
      <c r="K106" s="235"/>
      <c r="L106" s="239"/>
      <c r="M106" s="240"/>
      <c r="N106" s="241"/>
      <c r="O106" s="241"/>
      <c r="P106" s="241"/>
      <c r="Q106" s="241"/>
      <c r="R106" s="241"/>
      <c r="S106" s="241"/>
      <c r="T106" s="24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3" t="s">
        <v>135</v>
      </c>
      <c r="AU106" s="243" t="s">
        <v>84</v>
      </c>
      <c r="AV106" s="14" t="s">
        <v>81</v>
      </c>
      <c r="AW106" s="14" t="s">
        <v>34</v>
      </c>
      <c r="AX106" s="14" t="s">
        <v>73</v>
      </c>
      <c r="AY106" s="243" t="s">
        <v>124</v>
      </c>
    </row>
    <row r="107" s="13" customFormat="1">
      <c r="A107" s="13"/>
      <c r="B107" s="223"/>
      <c r="C107" s="224"/>
      <c r="D107" s="218" t="s">
        <v>135</v>
      </c>
      <c r="E107" s="225" t="s">
        <v>19</v>
      </c>
      <c r="F107" s="226" t="s">
        <v>612</v>
      </c>
      <c r="G107" s="224"/>
      <c r="H107" s="227">
        <v>4200</v>
      </c>
      <c r="I107" s="228"/>
      <c r="J107" s="224"/>
      <c r="K107" s="224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135</v>
      </c>
      <c r="AU107" s="233" t="s">
        <v>84</v>
      </c>
      <c r="AV107" s="13" t="s">
        <v>84</v>
      </c>
      <c r="AW107" s="13" t="s">
        <v>34</v>
      </c>
      <c r="AX107" s="13" t="s">
        <v>81</v>
      </c>
      <c r="AY107" s="233" t="s">
        <v>124</v>
      </c>
    </row>
    <row r="108" s="14" customFormat="1">
      <c r="A108" s="14"/>
      <c r="B108" s="234"/>
      <c r="C108" s="235"/>
      <c r="D108" s="218" t="s">
        <v>135</v>
      </c>
      <c r="E108" s="236" t="s">
        <v>19</v>
      </c>
      <c r="F108" s="237" t="s">
        <v>163</v>
      </c>
      <c r="G108" s="235"/>
      <c r="H108" s="236" t="s">
        <v>19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3" t="s">
        <v>135</v>
      </c>
      <c r="AU108" s="243" t="s">
        <v>84</v>
      </c>
      <c r="AV108" s="14" t="s">
        <v>81</v>
      </c>
      <c r="AW108" s="14" t="s">
        <v>34</v>
      </c>
      <c r="AX108" s="14" t="s">
        <v>73</v>
      </c>
      <c r="AY108" s="243" t="s">
        <v>124</v>
      </c>
    </row>
    <row r="109" s="2" customFormat="1" ht="14.4" customHeight="1">
      <c r="A109" s="39"/>
      <c r="B109" s="40"/>
      <c r="C109" s="205" t="s">
        <v>164</v>
      </c>
      <c r="D109" s="205" t="s">
        <v>126</v>
      </c>
      <c r="E109" s="206" t="s">
        <v>176</v>
      </c>
      <c r="F109" s="207" t="s">
        <v>177</v>
      </c>
      <c r="G109" s="208" t="s">
        <v>178</v>
      </c>
      <c r="H109" s="209">
        <v>87</v>
      </c>
      <c r="I109" s="210"/>
      <c r="J109" s="211">
        <f>ROUND(I109*H109,2)</f>
        <v>0</v>
      </c>
      <c r="K109" s="207" t="s">
        <v>130</v>
      </c>
      <c r="L109" s="45"/>
      <c r="M109" s="212" t="s">
        <v>19</v>
      </c>
      <c r="N109" s="213" t="s">
        <v>44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131</v>
      </c>
      <c r="AT109" s="216" t="s">
        <v>126</v>
      </c>
      <c r="AU109" s="216" t="s">
        <v>84</v>
      </c>
      <c r="AY109" s="18" t="s">
        <v>124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81</v>
      </c>
      <c r="BK109" s="217">
        <f>ROUND(I109*H109,2)</f>
        <v>0</v>
      </c>
      <c r="BL109" s="18" t="s">
        <v>131</v>
      </c>
      <c r="BM109" s="216" t="s">
        <v>613</v>
      </c>
    </row>
    <row r="110" s="2" customFormat="1">
      <c r="A110" s="39"/>
      <c r="B110" s="40"/>
      <c r="C110" s="41"/>
      <c r="D110" s="218" t="s">
        <v>133</v>
      </c>
      <c r="E110" s="41"/>
      <c r="F110" s="219" t="s">
        <v>180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133</v>
      </c>
      <c r="AU110" s="18" t="s">
        <v>84</v>
      </c>
    </row>
    <row r="111" s="14" customFormat="1">
      <c r="A111" s="14"/>
      <c r="B111" s="234"/>
      <c r="C111" s="235"/>
      <c r="D111" s="218" t="s">
        <v>135</v>
      </c>
      <c r="E111" s="236" t="s">
        <v>19</v>
      </c>
      <c r="F111" s="237" t="s">
        <v>614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3" t="s">
        <v>135</v>
      </c>
      <c r="AU111" s="243" t="s">
        <v>84</v>
      </c>
      <c r="AV111" s="14" t="s">
        <v>81</v>
      </c>
      <c r="AW111" s="14" t="s">
        <v>34</v>
      </c>
      <c r="AX111" s="14" t="s">
        <v>73</v>
      </c>
      <c r="AY111" s="243" t="s">
        <v>124</v>
      </c>
    </row>
    <row r="112" s="13" customFormat="1">
      <c r="A112" s="13"/>
      <c r="B112" s="223"/>
      <c r="C112" s="224"/>
      <c r="D112" s="218" t="s">
        <v>135</v>
      </c>
      <c r="E112" s="225" t="s">
        <v>19</v>
      </c>
      <c r="F112" s="226" t="s">
        <v>615</v>
      </c>
      <c r="G112" s="224"/>
      <c r="H112" s="227">
        <v>55</v>
      </c>
      <c r="I112" s="228"/>
      <c r="J112" s="224"/>
      <c r="K112" s="224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135</v>
      </c>
      <c r="AU112" s="233" t="s">
        <v>84</v>
      </c>
      <c r="AV112" s="13" t="s">
        <v>84</v>
      </c>
      <c r="AW112" s="13" t="s">
        <v>34</v>
      </c>
      <c r="AX112" s="13" t="s">
        <v>73</v>
      </c>
      <c r="AY112" s="233" t="s">
        <v>124</v>
      </c>
    </row>
    <row r="113" s="13" customFormat="1">
      <c r="A113" s="13"/>
      <c r="B113" s="223"/>
      <c r="C113" s="224"/>
      <c r="D113" s="218" t="s">
        <v>135</v>
      </c>
      <c r="E113" s="225" t="s">
        <v>19</v>
      </c>
      <c r="F113" s="226" t="s">
        <v>616</v>
      </c>
      <c r="G113" s="224"/>
      <c r="H113" s="227">
        <v>32</v>
      </c>
      <c r="I113" s="228"/>
      <c r="J113" s="224"/>
      <c r="K113" s="224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135</v>
      </c>
      <c r="AU113" s="233" t="s">
        <v>84</v>
      </c>
      <c r="AV113" s="13" t="s">
        <v>84</v>
      </c>
      <c r="AW113" s="13" t="s">
        <v>34</v>
      </c>
      <c r="AX113" s="13" t="s">
        <v>73</v>
      </c>
      <c r="AY113" s="233" t="s">
        <v>124</v>
      </c>
    </row>
    <row r="114" s="15" customFormat="1">
      <c r="A114" s="15"/>
      <c r="B114" s="244"/>
      <c r="C114" s="245"/>
      <c r="D114" s="218" t="s">
        <v>135</v>
      </c>
      <c r="E114" s="246" t="s">
        <v>19</v>
      </c>
      <c r="F114" s="247" t="s">
        <v>157</v>
      </c>
      <c r="G114" s="245"/>
      <c r="H114" s="248">
        <v>87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4" t="s">
        <v>135</v>
      </c>
      <c r="AU114" s="254" t="s">
        <v>84</v>
      </c>
      <c r="AV114" s="15" t="s">
        <v>131</v>
      </c>
      <c r="AW114" s="15" t="s">
        <v>34</v>
      </c>
      <c r="AX114" s="15" t="s">
        <v>81</v>
      </c>
      <c r="AY114" s="254" t="s">
        <v>124</v>
      </c>
    </row>
    <row r="115" s="14" customFormat="1">
      <c r="A115" s="14"/>
      <c r="B115" s="234"/>
      <c r="C115" s="235"/>
      <c r="D115" s="218" t="s">
        <v>135</v>
      </c>
      <c r="E115" s="236" t="s">
        <v>19</v>
      </c>
      <c r="F115" s="237" t="s">
        <v>182</v>
      </c>
      <c r="G115" s="235"/>
      <c r="H115" s="236" t="s">
        <v>19</v>
      </c>
      <c r="I115" s="238"/>
      <c r="J115" s="235"/>
      <c r="K115" s="235"/>
      <c r="L115" s="239"/>
      <c r="M115" s="240"/>
      <c r="N115" s="241"/>
      <c r="O115" s="241"/>
      <c r="P115" s="241"/>
      <c r="Q115" s="241"/>
      <c r="R115" s="241"/>
      <c r="S115" s="241"/>
      <c r="T115" s="24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3" t="s">
        <v>135</v>
      </c>
      <c r="AU115" s="243" t="s">
        <v>84</v>
      </c>
      <c r="AV115" s="14" t="s">
        <v>81</v>
      </c>
      <c r="AW115" s="14" t="s">
        <v>34</v>
      </c>
      <c r="AX115" s="14" t="s">
        <v>73</v>
      </c>
      <c r="AY115" s="243" t="s">
        <v>124</v>
      </c>
    </row>
    <row r="116" s="2" customFormat="1" ht="24.15" customHeight="1">
      <c r="A116" s="39"/>
      <c r="B116" s="40"/>
      <c r="C116" s="205" t="s">
        <v>169</v>
      </c>
      <c r="D116" s="205" t="s">
        <v>126</v>
      </c>
      <c r="E116" s="206" t="s">
        <v>192</v>
      </c>
      <c r="F116" s="207" t="s">
        <v>193</v>
      </c>
      <c r="G116" s="208" t="s">
        <v>178</v>
      </c>
      <c r="H116" s="209">
        <v>1</v>
      </c>
      <c r="I116" s="210"/>
      <c r="J116" s="211">
        <f>ROUND(I116*H116,2)</f>
        <v>0</v>
      </c>
      <c r="K116" s="207" t="s">
        <v>130</v>
      </c>
      <c r="L116" s="45"/>
      <c r="M116" s="212" t="s">
        <v>19</v>
      </c>
      <c r="N116" s="213" t="s">
        <v>44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131</v>
      </c>
      <c r="AT116" s="216" t="s">
        <v>126</v>
      </c>
      <c r="AU116" s="216" t="s">
        <v>84</v>
      </c>
      <c r="AY116" s="18" t="s">
        <v>124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81</v>
      </c>
      <c r="BK116" s="217">
        <f>ROUND(I116*H116,2)</f>
        <v>0</v>
      </c>
      <c r="BL116" s="18" t="s">
        <v>131</v>
      </c>
      <c r="BM116" s="216" t="s">
        <v>617</v>
      </c>
    </row>
    <row r="117" s="2" customFormat="1">
      <c r="A117" s="39"/>
      <c r="B117" s="40"/>
      <c r="C117" s="41"/>
      <c r="D117" s="218" t="s">
        <v>133</v>
      </c>
      <c r="E117" s="41"/>
      <c r="F117" s="219" t="s">
        <v>195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133</v>
      </c>
      <c r="AU117" s="18" t="s">
        <v>84</v>
      </c>
    </row>
    <row r="118" s="14" customFormat="1">
      <c r="A118" s="14"/>
      <c r="B118" s="234"/>
      <c r="C118" s="235"/>
      <c r="D118" s="218" t="s">
        <v>135</v>
      </c>
      <c r="E118" s="236" t="s">
        <v>19</v>
      </c>
      <c r="F118" s="237" t="s">
        <v>618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3" t="s">
        <v>135</v>
      </c>
      <c r="AU118" s="243" t="s">
        <v>84</v>
      </c>
      <c r="AV118" s="14" t="s">
        <v>81</v>
      </c>
      <c r="AW118" s="14" t="s">
        <v>34</v>
      </c>
      <c r="AX118" s="14" t="s">
        <v>73</v>
      </c>
      <c r="AY118" s="243" t="s">
        <v>124</v>
      </c>
    </row>
    <row r="119" s="13" customFormat="1">
      <c r="A119" s="13"/>
      <c r="B119" s="223"/>
      <c r="C119" s="224"/>
      <c r="D119" s="218" t="s">
        <v>135</v>
      </c>
      <c r="E119" s="225" t="s">
        <v>19</v>
      </c>
      <c r="F119" s="226" t="s">
        <v>619</v>
      </c>
      <c r="G119" s="224"/>
      <c r="H119" s="227">
        <v>1</v>
      </c>
      <c r="I119" s="228"/>
      <c r="J119" s="224"/>
      <c r="K119" s="224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135</v>
      </c>
      <c r="AU119" s="233" t="s">
        <v>84</v>
      </c>
      <c r="AV119" s="13" t="s">
        <v>84</v>
      </c>
      <c r="AW119" s="13" t="s">
        <v>34</v>
      </c>
      <c r="AX119" s="13" t="s">
        <v>81</v>
      </c>
      <c r="AY119" s="233" t="s">
        <v>124</v>
      </c>
    </row>
    <row r="120" s="2" customFormat="1" ht="24.15" customHeight="1">
      <c r="A120" s="39"/>
      <c r="B120" s="40"/>
      <c r="C120" s="205" t="s">
        <v>175</v>
      </c>
      <c r="D120" s="205" t="s">
        <v>126</v>
      </c>
      <c r="E120" s="206" t="s">
        <v>209</v>
      </c>
      <c r="F120" s="207" t="s">
        <v>210</v>
      </c>
      <c r="G120" s="208" t="s">
        <v>129</v>
      </c>
      <c r="H120" s="209">
        <v>35</v>
      </c>
      <c r="I120" s="210"/>
      <c r="J120" s="211">
        <f>ROUND(I120*H120,2)</f>
        <v>0</v>
      </c>
      <c r="K120" s="207" t="s">
        <v>130</v>
      </c>
      <c r="L120" s="45"/>
      <c r="M120" s="212" t="s">
        <v>19</v>
      </c>
      <c r="N120" s="213" t="s">
        <v>44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131</v>
      </c>
      <c r="AT120" s="216" t="s">
        <v>126</v>
      </c>
      <c r="AU120" s="216" t="s">
        <v>84</v>
      </c>
      <c r="AY120" s="18" t="s">
        <v>124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81</v>
      </c>
      <c r="BK120" s="217">
        <f>ROUND(I120*H120,2)</f>
        <v>0</v>
      </c>
      <c r="BL120" s="18" t="s">
        <v>131</v>
      </c>
      <c r="BM120" s="216" t="s">
        <v>620</v>
      </c>
    </row>
    <row r="121" s="2" customFormat="1">
      <c r="A121" s="39"/>
      <c r="B121" s="40"/>
      <c r="C121" s="41"/>
      <c r="D121" s="218" t="s">
        <v>133</v>
      </c>
      <c r="E121" s="41"/>
      <c r="F121" s="219" t="s">
        <v>212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133</v>
      </c>
      <c r="AU121" s="18" t="s">
        <v>84</v>
      </c>
    </row>
    <row r="122" s="13" customFormat="1">
      <c r="A122" s="13"/>
      <c r="B122" s="223"/>
      <c r="C122" s="224"/>
      <c r="D122" s="218" t="s">
        <v>135</v>
      </c>
      <c r="E122" s="225" t="s">
        <v>19</v>
      </c>
      <c r="F122" s="226" t="s">
        <v>621</v>
      </c>
      <c r="G122" s="224"/>
      <c r="H122" s="227">
        <v>35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135</v>
      </c>
      <c r="AU122" s="233" t="s">
        <v>84</v>
      </c>
      <c r="AV122" s="13" t="s">
        <v>84</v>
      </c>
      <c r="AW122" s="13" t="s">
        <v>34</v>
      </c>
      <c r="AX122" s="13" t="s">
        <v>81</v>
      </c>
      <c r="AY122" s="233" t="s">
        <v>124</v>
      </c>
    </row>
    <row r="123" s="14" customFormat="1">
      <c r="A123" s="14"/>
      <c r="B123" s="234"/>
      <c r="C123" s="235"/>
      <c r="D123" s="218" t="s">
        <v>135</v>
      </c>
      <c r="E123" s="236" t="s">
        <v>19</v>
      </c>
      <c r="F123" s="237" t="s">
        <v>214</v>
      </c>
      <c r="G123" s="235"/>
      <c r="H123" s="236" t="s">
        <v>19</v>
      </c>
      <c r="I123" s="238"/>
      <c r="J123" s="235"/>
      <c r="K123" s="235"/>
      <c r="L123" s="239"/>
      <c r="M123" s="240"/>
      <c r="N123" s="241"/>
      <c r="O123" s="241"/>
      <c r="P123" s="241"/>
      <c r="Q123" s="241"/>
      <c r="R123" s="241"/>
      <c r="S123" s="241"/>
      <c r="T123" s="24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3" t="s">
        <v>135</v>
      </c>
      <c r="AU123" s="243" t="s">
        <v>84</v>
      </c>
      <c r="AV123" s="14" t="s">
        <v>81</v>
      </c>
      <c r="AW123" s="14" t="s">
        <v>34</v>
      </c>
      <c r="AX123" s="14" t="s">
        <v>73</v>
      </c>
      <c r="AY123" s="243" t="s">
        <v>124</v>
      </c>
    </row>
    <row r="124" s="2" customFormat="1" ht="24.15" customHeight="1">
      <c r="A124" s="39"/>
      <c r="B124" s="40"/>
      <c r="C124" s="205" t="s">
        <v>183</v>
      </c>
      <c r="D124" s="205" t="s">
        <v>126</v>
      </c>
      <c r="E124" s="206" t="s">
        <v>622</v>
      </c>
      <c r="F124" s="207" t="s">
        <v>623</v>
      </c>
      <c r="G124" s="208" t="s">
        <v>129</v>
      </c>
      <c r="H124" s="209">
        <v>35</v>
      </c>
      <c r="I124" s="210"/>
      <c r="J124" s="211">
        <f>ROUND(I124*H124,2)</f>
        <v>0</v>
      </c>
      <c r="K124" s="207" t="s">
        <v>130</v>
      </c>
      <c r="L124" s="45"/>
      <c r="M124" s="212" t="s">
        <v>19</v>
      </c>
      <c r="N124" s="213" t="s">
        <v>44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131</v>
      </c>
      <c r="AT124" s="216" t="s">
        <v>126</v>
      </c>
      <c r="AU124" s="216" t="s">
        <v>84</v>
      </c>
      <c r="AY124" s="18" t="s">
        <v>124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81</v>
      </c>
      <c r="BK124" s="217">
        <f>ROUND(I124*H124,2)</f>
        <v>0</v>
      </c>
      <c r="BL124" s="18" t="s">
        <v>131</v>
      </c>
      <c r="BM124" s="216" t="s">
        <v>624</v>
      </c>
    </row>
    <row r="125" s="2" customFormat="1">
      <c r="A125" s="39"/>
      <c r="B125" s="40"/>
      <c r="C125" s="41"/>
      <c r="D125" s="218" t="s">
        <v>133</v>
      </c>
      <c r="E125" s="41"/>
      <c r="F125" s="219" t="s">
        <v>212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133</v>
      </c>
      <c r="AU125" s="18" t="s">
        <v>84</v>
      </c>
    </row>
    <row r="126" s="13" customFormat="1">
      <c r="A126" s="13"/>
      <c r="B126" s="223"/>
      <c r="C126" s="224"/>
      <c r="D126" s="218" t="s">
        <v>135</v>
      </c>
      <c r="E126" s="225" t="s">
        <v>19</v>
      </c>
      <c r="F126" s="226" t="s">
        <v>621</v>
      </c>
      <c r="G126" s="224"/>
      <c r="H126" s="227">
        <v>35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135</v>
      </c>
      <c r="AU126" s="233" t="s">
        <v>84</v>
      </c>
      <c r="AV126" s="13" t="s">
        <v>84</v>
      </c>
      <c r="AW126" s="13" t="s">
        <v>34</v>
      </c>
      <c r="AX126" s="13" t="s">
        <v>81</v>
      </c>
      <c r="AY126" s="233" t="s">
        <v>124</v>
      </c>
    </row>
    <row r="127" s="14" customFormat="1">
      <c r="A127" s="14"/>
      <c r="B127" s="234"/>
      <c r="C127" s="235"/>
      <c r="D127" s="218" t="s">
        <v>135</v>
      </c>
      <c r="E127" s="236" t="s">
        <v>19</v>
      </c>
      <c r="F127" s="237" t="s">
        <v>625</v>
      </c>
      <c r="G127" s="235"/>
      <c r="H127" s="236" t="s">
        <v>19</v>
      </c>
      <c r="I127" s="238"/>
      <c r="J127" s="235"/>
      <c r="K127" s="235"/>
      <c r="L127" s="239"/>
      <c r="M127" s="240"/>
      <c r="N127" s="241"/>
      <c r="O127" s="241"/>
      <c r="P127" s="241"/>
      <c r="Q127" s="241"/>
      <c r="R127" s="241"/>
      <c r="S127" s="241"/>
      <c r="T127" s="24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3" t="s">
        <v>135</v>
      </c>
      <c r="AU127" s="243" t="s">
        <v>84</v>
      </c>
      <c r="AV127" s="14" t="s">
        <v>81</v>
      </c>
      <c r="AW127" s="14" t="s">
        <v>34</v>
      </c>
      <c r="AX127" s="14" t="s">
        <v>73</v>
      </c>
      <c r="AY127" s="243" t="s">
        <v>124</v>
      </c>
    </row>
    <row r="128" s="2" customFormat="1" ht="24.15" customHeight="1">
      <c r="A128" s="39"/>
      <c r="B128" s="40"/>
      <c r="C128" s="205" t="s">
        <v>191</v>
      </c>
      <c r="D128" s="205" t="s">
        <v>126</v>
      </c>
      <c r="E128" s="206" t="s">
        <v>626</v>
      </c>
      <c r="F128" s="207" t="s">
        <v>627</v>
      </c>
      <c r="G128" s="208" t="s">
        <v>129</v>
      </c>
      <c r="H128" s="209">
        <v>35</v>
      </c>
      <c r="I128" s="210"/>
      <c r="J128" s="211">
        <f>ROUND(I128*H128,2)</f>
        <v>0</v>
      </c>
      <c r="K128" s="207" t="s">
        <v>130</v>
      </c>
      <c r="L128" s="45"/>
      <c r="M128" s="212" t="s">
        <v>19</v>
      </c>
      <c r="N128" s="213" t="s">
        <v>44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131</v>
      </c>
      <c r="AT128" s="216" t="s">
        <v>126</v>
      </c>
      <c r="AU128" s="216" t="s">
        <v>84</v>
      </c>
      <c r="AY128" s="18" t="s">
        <v>124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81</v>
      </c>
      <c r="BK128" s="217">
        <f>ROUND(I128*H128,2)</f>
        <v>0</v>
      </c>
      <c r="BL128" s="18" t="s">
        <v>131</v>
      </c>
      <c r="BM128" s="216" t="s">
        <v>628</v>
      </c>
    </row>
    <row r="129" s="2" customFormat="1">
      <c r="A129" s="39"/>
      <c r="B129" s="40"/>
      <c r="C129" s="41"/>
      <c r="D129" s="218" t="s">
        <v>133</v>
      </c>
      <c r="E129" s="41"/>
      <c r="F129" s="219" t="s">
        <v>212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133</v>
      </c>
      <c r="AU129" s="18" t="s">
        <v>84</v>
      </c>
    </row>
    <row r="130" s="13" customFormat="1">
      <c r="A130" s="13"/>
      <c r="B130" s="223"/>
      <c r="C130" s="224"/>
      <c r="D130" s="218" t="s">
        <v>135</v>
      </c>
      <c r="E130" s="225" t="s">
        <v>19</v>
      </c>
      <c r="F130" s="226" t="s">
        <v>621</v>
      </c>
      <c r="G130" s="224"/>
      <c r="H130" s="227">
        <v>35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135</v>
      </c>
      <c r="AU130" s="233" t="s">
        <v>84</v>
      </c>
      <c r="AV130" s="13" t="s">
        <v>84</v>
      </c>
      <c r="AW130" s="13" t="s">
        <v>34</v>
      </c>
      <c r="AX130" s="13" t="s">
        <v>81</v>
      </c>
      <c r="AY130" s="233" t="s">
        <v>124</v>
      </c>
    </row>
    <row r="131" s="14" customFormat="1">
      <c r="A131" s="14"/>
      <c r="B131" s="234"/>
      <c r="C131" s="235"/>
      <c r="D131" s="218" t="s">
        <v>135</v>
      </c>
      <c r="E131" s="236" t="s">
        <v>19</v>
      </c>
      <c r="F131" s="237" t="s">
        <v>625</v>
      </c>
      <c r="G131" s="235"/>
      <c r="H131" s="236" t="s">
        <v>19</v>
      </c>
      <c r="I131" s="238"/>
      <c r="J131" s="235"/>
      <c r="K131" s="235"/>
      <c r="L131" s="239"/>
      <c r="M131" s="240"/>
      <c r="N131" s="241"/>
      <c r="O131" s="241"/>
      <c r="P131" s="241"/>
      <c r="Q131" s="241"/>
      <c r="R131" s="241"/>
      <c r="S131" s="241"/>
      <c r="T131" s="24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3" t="s">
        <v>135</v>
      </c>
      <c r="AU131" s="243" t="s">
        <v>84</v>
      </c>
      <c r="AV131" s="14" t="s">
        <v>81</v>
      </c>
      <c r="AW131" s="14" t="s">
        <v>34</v>
      </c>
      <c r="AX131" s="14" t="s">
        <v>73</v>
      </c>
      <c r="AY131" s="243" t="s">
        <v>124</v>
      </c>
    </row>
    <row r="132" s="2" customFormat="1" ht="14.4" customHeight="1">
      <c r="A132" s="39"/>
      <c r="B132" s="40"/>
      <c r="C132" s="205" t="s">
        <v>198</v>
      </c>
      <c r="D132" s="205" t="s">
        <v>126</v>
      </c>
      <c r="E132" s="206" t="s">
        <v>629</v>
      </c>
      <c r="F132" s="207" t="s">
        <v>630</v>
      </c>
      <c r="G132" s="208" t="s">
        <v>139</v>
      </c>
      <c r="H132" s="209">
        <v>50</v>
      </c>
      <c r="I132" s="210"/>
      <c r="J132" s="211">
        <f>ROUND(I132*H132,2)</f>
        <v>0</v>
      </c>
      <c r="K132" s="207" t="s">
        <v>130</v>
      </c>
      <c r="L132" s="45"/>
      <c r="M132" s="212" t="s">
        <v>19</v>
      </c>
      <c r="N132" s="213" t="s">
        <v>44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131</v>
      </c>
      <c r="AT132" s="216" t="s">
        <v>126</v>
      </c>
      <c r="AU132" s="216" t="s">
        <v>84</v>
      </c>
      <c r="AY132" s="18" t="s">
        <v>124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81</v>
      </c>
      <c r="BK132" s="217">
        <f>ROUND(I132*H132,2)</f>
        <v>0</v>
      </c>
      <c r="BL132" s="18" t="s">
        <v>131</v>
      </c>
      <c r="BM132" s="216" t="s">
        <v>631</v>
      </c>
    </row>
    <row r="133" s="2" customFormat="1">
      <c r="A133" s="39"/>
      <c r="B133" s="40"/>
      <c r="C133" s="41"/>
      <c r="D133" s="218" t="s">
        <v>133</v>
      </c>
      <c r="E133" s="41"/>
      <c r="F133" s="219" t="s">
        <v>632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133</v>
      </c>
      <c r="AU133" s="18" t="s">
        <v>84</v>
      </c>
    </row>
    <row r="134" s="13" customFormat="1">
      <c r="A134" s="13"/>
      <c r="B134" s="223"/>
      <c r="C134" s="224"/>
      <c r="D134" s="218" t="s">
        <v>135</v>
      </c>
      <c r="E134" s="225" t="s">
        <v>19</v>
      </c>
      <c r="F134" s="226" t="s">
        <v>633</v>
      </c>
      <c r="G134" s="224"/>
      <c r="H134" s="227">
        <v>50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135</v>
      </c>
      <c r="AU134" s="233" t="s">
        <v>84</v>
      </c>
      <c r="AV134" s="13" t="s">
        <v>84</v>
      </c>
      <c r="AW134" s="13" t="s">
        <v>34</v>
      </c>
      <c r="AX134" s="13" t="s">
        <v>81</v>
      </c>
      <c r="AY134" s="233" t="s">
        <v>124</v>
      </c>
    </row>
    <row r="135" s="14" customFormat="1">
      <c r="A135" s="14"/>
      <c r="B135" s="234"/>
      <c r="C135" s="235"/>
      <c r="D135" s="218" t="s">
        <v>135</v>
      </c>
      <c r="E135" s="236" t="s">
        <v>19</v>
      </c>
      <c r="F135" s="237" t="s">
        <v>625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3" t="s">
        <v>135</v>
      </c>
      <c r="AU135" s="243" t="s">
        <v>84</v>
      </c>
      <c r="AV135" s="14" t="s">
        <v>81</v>
      </c>
      <c r="AW135" s="14" t="s">
        <v>34</v>
      </c>
      <c r="AX135" s="14" t="s">
        <v>73</v>
      </c>
      <c r="AY135" s="243" t="s">
        <v>124</v>
      </c>
    </row>
    <row r="136" s="2" customFormat="1" ht="37.8" customHeight="1">
      <c r="A136" s="39"/>
      <c r="B136" s="40"/>
      <c r="C136" s="205" t="s">
        <v>208</v>
      </c>
      <c r="D136" s="205" t="s">
        <v>126</v>
      </c>
      <c r="E136" s="206" t="s">
        <v>216</v>
      </c>
      <c r="F136" s="207" t="s">
        <v>217</v>
      </c>
      <c r="G136" s="208" t="s">
        <v>178</v>
      </c>
      <c r="H136" s="209">
        <v>88</v>
      </c>
      <c r="I136" s="210"/>
      <c r="J136" s="211">
        <f>ROUND(I136*H136,2)</f>
        <v>0</v>
      </c>
      <c r="K136" s="207" t="s">
        <v>130</v>
      </c>
      <c r="L136" s="45"/>
      <c r="M136" s="212" t="s">
        <v>19</v>
      </c>
      <c r="N136" s="213" t="s">
        <v>44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131</v>
      </c>
      <c r="AT136" s="216" t="s">
        <v>126</v>
      </c>
      <c r="AU136" s="216" t="s">
        <v>84</v>
      </c>
      <c r="AY136" s="18" t="s">
        <v>124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81</v>
      </c>
      <c r="BK136" s="217">
        <f>ROUND(I136*H136,2)</f>
        <v>0</v>
      </c>
      <c r="BL136" s="18" t="s">
        <v>131</v>
      </c>
      <c r="BM136" s="216" t="s">
        <v>634</v>
      </c>
    </row>
    <row r="137" s="2" customFormat="1">
      <c r="A137" s="39"/>
      <c r="B137" s="40"/>
      <c r="C137" s="41"/>
      <c r="D137" s="218" t="s">
        <v>133</v>
      </c>
      <c r="E137" s="41"/>
      <c r="F137" s="219" t="s">
        <v>219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133</v>
      </c>
      <c r="AU137" s="18" t="s">
        <v>84</v>
      </c>
    </row>
    <row r="138" s="14" customFormat="1">
      <c r="A138" s="14"/>
      <c r="B138" s="234"/>
      <c r="C138" s="235"/>
      <c r="D138" s="218" t="s">
        <v>135</v>
      </c>
      <c r="E138" s="236" t="s">
        <v>19</v>
      </c>
      <c r="F138" s="237" t="s">
        <v>220</v>
      </c>
      <c r="G138" s="235"/>
      <c r="H138" s="236" t="s">
        <v>19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135</v>
      </c>
      <c r="AU138" s="243" t="s">
        <v>84</v>
      </c>
      <c r="AV138" s="14" t="s">
        <v>81</v>
      </c>
      <c r="AW138" s="14" t="s">
        <v>34</v>
      </c>
      <c r="AX138" s="14" t="s">
        <v>73</v>
      </c>
      <c r="AY138" s="243" t="s">
        <v>124</v>
      </c>
    </row>
    <row r="139" s="13" customFormat="1">
      <c r="A139" s="13"/>
      <c r="B139" s="223"/>
      <c r="C139" s="224"/>
      <c r="D139" s="218" t="s">
        <v>135</v>
      </c>
      <c r="E139" s="225" t="s">
        <v>19</v>
      </c>
      <c r="F139" s="226" t="s">
        <v>635</v>
      </c>
      <c r="G139" s="224"/>
      <c r="H139" s="227">
        <v>88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135</v>
      </c>
      <c r="AU139" s="233" t="s">
        <v>84</v>
      </c>
      <c r="AV139" s="13" t="s">
        <v>84</v>
      </c>
      <c r="AW139" s="13" t="s">
        <v>34</v>
      </c>
      <c r="AX139" s="13" t="s">
        <v>81</v>
      </c>
      <c r="AY139" s="233" t="s">
        <v>124</v>
      </c>
    </row>
    <row r="140" s="14" customFormat="1">
      <c r="A140" s="14"/>
      <c r="B140" s="234"/>
      <c r="C140" s="235"/>
      <c r="D140" s="218" t="s">
        <v>135</v>
      </c>
      <c r="E140" s="236" t="s">
        <v>19</v>
      </c>
      <c r="F140" s="237" t="s">
        <v>214</v>
      </c>
      <c r="G140" s="235"/>
      <c r="H140" s="236" t="s">
        <v>19</v>
      </c>
      <c r="I140" s="238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135</v>
      </c>
      <c r="AU140" s="243" t="s">
        <v>84</v>
      </c>
      <c r="AV140" s="14" t="s">
        <v>81</v>
      </c>
      <c r="AW140" s="14" t="s">
        <v>34</v>
      </c>
      <c r="AX140" s="14" t="s">
        <v>73</v>
      </c>
      <c r="AY140" s="243" t="s">
        <v>124</v>
      </c>
    </row>
    <row r="141" s="2" customFormat="1" ht="24.15" customHeight="1">
      <c r="A141" s="39"/>
      <c r="B141" s="40"/>
      <c r="C141" s="205" t="s">
        <v>215</v>
      </c>
      <c r="D141" s="205" t="s">
        <v>126</v>
      </c>
      <c r="E141" s="206" t="s">
        <v>246</v>
      </c>
      <c r="F141" s="207" t="s">
        <v>247</v>
      </c>
      <c r="G141" s="208" t="s">
        <v>139</v>
      </c>
      <c r="H141" s="209">
        <v>276</v>
      </c>
      <c r="I141" s="210"/>
      <c r="J141" s="211">
        <f>ROUND(I141*H141,2)</f>
        <v>0</v>
      </c>
      <c r="K141" s="207" t="s">
        <v>130</v>
      </c>
      <c r="L141" s="45"/>
      <c r="M141" s="212" t="s">
        <v>19</v>
      </c>
      <c r="N141" s="213" t="s">
        <v>44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131</v>
      </c>
      <c r="AT141" s="216" t="s">
        <v>126</v>
      </c>
      <c r="AU141" s="216" t="s">
        <v>84</v>
      </c>
      <c r="AY141" s="18" t="s">
        <v>124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81</v>
      </c>
      <c r="BK141" s="217">
        <f>ROUND(I141*H141,2)</f>
        <v>0</v>
      </c>
      <c r="BL141" s="18" t="s">
        <v>131</v>
      </c>
      <c r="BM141" s="216" t="s">
        <v>636</v>
      </c>
    </row>
    <row r="142" s="2" customFormat="1">
      <c r="A142" s="39"/>
      <c r="B142" s="40"/>
      <c r="C142" s="41"/>
      <c r="D142" s="218" t="s">
        <v>133</v>
      </c>
      <c r="E142" s="41"/>
      <c r="F142" s="219" t="s">
        <v>249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133</v>
      </c>
      <c r="AU142" s="18" t="s">
        <v>84</v>
      </c>
    </row>
    <row r="143" s="14" customFormat="1">
      <c r="A143" s="14"/>
      <c r="B143" s="234"/>
      <c r="C143" s="235"/>
      <c r="D143" s="218" t="s">
        <v>135</v>
      </c>
      <c r="E143" s="236" t="s">
        <v>19</v>
      </c>
      <c r="F143" s="237" t="s">
        <v>614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135</v>
      </c>
      <c r="AU143" s="243" t="s">
        <v>84</v>
      </c>
      <c r="AV143" s="14" t="s">
        <v>81</v>
      </c>
      <c r="AW143" s="14" t="s">
        <v>34</v>
      </c>
      <c r="AX143" s="14" t="s">
        <v>73</v>
      </c>
      <c r="AY143" s="243" t="s">
        <v>124</v>
      </c>
    </row>
    <row r="144" s="13" customFormat="1">
      <c r="A144" s="13"/>
      <c r="B144" s="223"/>
      <c r="C144" s="224"/>
      <c r="D144" s="218" t="s">
        <v>135</v>
      </c>
      <c r="E144" s="225" t="s">
        <v>19</v>
      </c>
      <c r="F144" s="226" t="s">
        <v>637</v>
      </c>
      <c r="G144" s="224"/>
      <c r="H144" s="227">
        <v>196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135</v>
      </c>
      <c r="AU144" s="233" t="s">
        <v>84</v>
      </c>
      <c r="AV144" s="13" t="s">
        <v>84</v>
      </c>
      <c r="AW144" s="13" t="s">
        <v>34</v>
      </c>
      <c r="AX144" s="13" t="s">
        <v>73</v>
      </c>
      <c r="AY144" s="233" t="s">
        <v>124</v>
      </c>
    </row>
    <row r="145" s="13" customFormat="1">
      <c r="A145" s="13"/>
      <c r="B145" s="223"/>
      <c r="C145" s="224"/>
      <c r="D145" s="218" t="s">
        <v>135</v>
      </c>
      <c r="E145" s="225" t="s">
        <v>19</v>
      </c>
      <c r="F145" s="226" t="s">
        <v>638</v>
      </c>
      <c r="G145" s="224"/>
      <c r="H145" s="227">
        <v>80</v>
      </c>
      <c r="I145" s="228"/>
      <c r="J145" s="224"/>
      <c r="K145" s="224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135</v>
      </c>
      <c r="AU145" s="233" t="s">
        <v>84</v>
      </c>
      <c r="AV145" s="13" t="s">
        <v>84</v>
      </c>
      <c r="AW145" s="13" t="s">
        <v>34</v>
      </c>
      <c r="AX145" s="13" t="s">
        <v>73</v>
      </c>
      <c r="AY145" s="233" t="s">
        <v>124</v>
      </c>
    </row>
    <row r="146" s="15" customFormat="1">
      <c r="A146" s="15"/>
      <c r="B146" s="244"/>
      <c r="C146" s="245"/>
      <c r="D146" s="218" t="s">
        <v>135</v>
      </c>
      <c r="E146" s="246" t="s">
        <v>19</v>
      </c>
      <c r="F146" s="247" t="s">
        <v>157</v>
      </c>
      <c r="G146" s="245"/>
      <c r="H146" s="248">
        <v>276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4" t="s">
        <v>135</v>
      </c>
      <c r="AU146" s="254" t="s">
        <v>84</v>
      </c>
      <c r="AV146" s="15" t="s">
        <v>131</v>
      </c>
      <c r="AW146" s="15" t="s">
        <v>34</v>
      </c>
      <c r="AX146" s="15" t="s">
        <v>81</v>
      </c>
      <c r="AY146" s="254" t="s">
        <v>124</v>
      </c>
    </row>
    <row r="147" s="14" customFormat="1">
      <c r="A147" s="14"/>
      <c r="B147" s="234"/>
      <c r="C147" s="235"/>
      <c r="D147" s="218" t="s">
        <v>135</v>
      </c>
      <c r="E147" s="236" t="s">
        <v>19</v>
      </c>
      <c r="F147" s="237" t="s">
        <v>182</v>
      </c>
      <c r="G147" s="235"/>
      <c r="H147" s="236" t="s">
        <v>19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3" t="s">
        <v>135</v>
      </c>
      <c r="AU147" s="243" t="s">
        <v>84</v>
      </c>
      <c r="AV147" s="14" t="s">
        <v>81</v>
      </c>
      <c r="AW147" s="14" t="s">
        <v>34</v>
      </c>
      <c r="AX147" s="14" t="s">
        <v>73</v>
      </c>
      <c r="AY147" s="243" t="s">
        <v>124</v>
      </c>
    </row>
    <row r="148" s="2" customFormat="1" ht="24.15" customHeight="1">
      <c r="A148" s="39"/>
      <c r="B148" s="40"/>
      <c r="C148" s="205" t="s">
        <v>223</v>
      </c>
      <c r="D148" s="205" t="s">
        <v>126</v>
      </c>
      <c r="E148" s="206" t="s">
        <v>639</v>
      </c>
      <c r="F148" s="207" t="s">
        <v>640</v>
      </c>
      <c r="G148" s="208" t="s">
        <v>139</v>
      </c>
      <c r="H148" s="209">
        <v>980</v>
      </c>
      <c r="I148" s="210"/>
      <c r="J148" s="211">
        <f>ROUND(I148*H148,2)</f>
        <v>0</v>
      </c>
      <c r="K148" s="207" t="s">
        <v>130</v>
      </c>
      <c r="L148" s="45"/>
      <c r="M148" s="212" t="s">
        <v>19</v>
      </c>
      <c r="N148" s="213" t="s">
        <v>44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131</v>
      </c>
      <c r="AT148" s="216" t="s">
        <v>126</v>
      </c>
      <c r="AU148" s="216" t="s">
        <v>84</v>
      </c>
      <c r="AY148" s="18" t="s">
        <v>124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81</v>
      </c>
      <c r="BK148" s="217">
        <f>ROUND(I148*H148,2)</f>
        <v>0</v>
      </c>
      <c r="BL148" s="18" t="s">
        <v>131</v>
      </c>
      <c r="BM148" s="216" t="s">
        <v>641</v>
      </c>
    </row>
    <row r="149" s="2" customFormat="1">
      <c r="A149" s="39"/>
      <c r="B149" s="40"/>
      <c r="C149" s="41"/>
      <c r="D149" s="218" t="s">
        <v>133</v>
      </c>
      <c r="E149" s="41"/>
      <c r="F149" s="219" t="s">
        <v>249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133</v>
      </c>
      <c r="AU149" s="18" t="s">
        <v>84</v>
      </c>
    </row>
    <row r="150" s="13" customFormat="1">
      <c r="A150" s="13"/>
      <c r="B150" s="223"/>
      <c r="C150" s="224"/>
      <c r="D150" s="218" t="s">
        <v>135</v>
      </c>
      <c r="E150" s="225" t="s">
        <v>19</v>
      </c>
      <c r="F150" s="226" t="s">
        <v>642</v>
      </c>
      <c r="G150" s="224"/>
      <c r="H150" s="227">
        <v>980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135</v>
      </c>
      <c r="AU150" s="233" t="s">
        <v>84</v>
      </c>
      <c r="AV150" s="13" t="s">
        <v>84</v>
      </c>
      <c r="AW150" s="13" t="s">
        <v>34</v>
      </c>
      <c r="AX150" s="13" t="s">
        <v>81</v>
      </c>
      <c r="AY150" s="233" t="s">
        <v>124</v>
      </c>
    </row>
    <row r="151" s="14" customFormat="1">
      <c r="A151" s="14"/>
      <c r="B151" s="234"/>
      <c r="C151" s="235"/>
      <c r="D151" s="218" t="s">
        <v>135</v>
      </c>
      <c r="E151" s="236" t="s">
        <v>19</v>
      </c>
      <c r="F151" s="237" t="s">
        <v>182</v>
      </c>
      <c r="G151" s="235"/>
      <c r="H151" s="236" t="s">
        <v>19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135</v>
      </c>
      <c r="AU151" s="243" t="s">
        <v>84</v>
      </c>
      <c r="AV151" s="14" t="s">
        <v>81</v>
      </c>
      <c r="AW151" s="14" t="s">
        <v>34</v>
      </c>
      <c r="AX151" s="14" t="s">
        <v>73</v>
      </c>
      <c r="AY151" s="243" t="s">
        <v>124</v>
      </c>
    </row>
    <row r="152" s="12" customFormat="1" ht="22.8" customHeight="1">
      <c r="A152" s="12"/>
      <c r="B152" s="189"/>
      <c r="C152" s="190"/>
      <c r="D152" s="191" t="s">
        <v>72</v>
      </c>
      <c r="E152" s="203" t="s">
        <v>158</v>
      </c>
      <c r="F152" s="203" t="s">
        <v>302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SUM(P153:P228)</f>
        <v>0</v>
      </c>
      <c r="Q152" s="197"/>
      <c r="R152" s="198">
        <f>SUM(R153:R228)</f>
        <v>388.85200000000003</v>
      </c>
      <c r="S152" s="197"/>
      <c r="T152" s="199">
        <f>SUM(T153:T228)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81</v>
      </c>
      <c r="AT152" s="201" t="s">
        <v>72</v>
      </c>
      <c r="AU152" s="201" t="s">
        <v>81</v>
      </c>
      <c r="AY152" s="200" t="s">
        <v>124</v>
      </c>
      <c r="BK152" s="202">
        <f>SUM(BK153:BK228)</f>
        <v>0</v>
      </c>
    </row>
    <row r="153" s="2" customFormat="1" ht="24.15" customHeight="1">
      <c r="A153" s="39"/>
      <c r="B153" s="40"/>
      <c r="C153" s="205" t="s">
        <v>8</v>
      </c>
      <c r="D153" s="205" t="s">
        <v>126</v>
      </c>
      <c r="E153" s="206" t="s">
        <v>643</v>
      </c>
      <c r="F153" s="207" t="s">
        <v>644</v>
      </c>
      <c r="G153" s="208" t="s">
        <v>139</v>
      </c>
      <c r="H153" s="209">
        <v>4200</v>
      </c>
      <c r="I153" s="210"/>
      <c r="J153" s="211">
        <f>ROUND(I153*H153,2)</f>
        <v>0</v>
      </c>
      <c r="K153" s="207" t="s">
        <v>130</v>
      </c>
      <c r="L153" s="45"/>
      <c r="M153" s="212" t="s">
        <v>19</v>
      </c>
      <c r="N153" s="213" t="s">
        <v>44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131</v>
      </c>
      <c r="AT153" s="216" t="s">
        <v>126</v>
      </c>
      <c r="AU153" s="216" t="s">
        <v>84</v>
      </c>
      <c r="AY153" s="18" t="s">
        <v>124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81</v>
      </c>
      <c r="BK153" s="217">
        <f>ROUND(I153*H153,2)</f>
        <v>0</v>
      </c>
      <c r="BL153" s="18" t="s">
        <v>131</v>
      </c>
      <c r="BM153" s="216" t="s">
        <v>645</v>
      </c>
    </row>
    <row r="154" s="2" customFormat="1">
      <c r="A154" s="39"/>
      <c r="B154" s="40"/>
      <c r="C154" s="41"/>
      <c r="D154" s="218" t="s">
        <v>133</v>
      </c>
      <c r="E154" s="41"/>
      <c r="F154" s="219" t="s">
        <v>646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133</v>
      </c>
      <c r="AU154" s="18" t="s">
        <v>84</v>
      </c>
    </row>
    <row r="155" s="14" customFormat="1">
      <c r="A155" s="14"/>
      <c r="B155" s="234"/>
      <c r="C155" s="235"/>
      <c r="D155" s="218" t="s">
        <v>135</v>
      </c>
      <c r="E155" s="236" t="s">
        <v>19</v>
      </c>
      <c r="F155" s="237" t="s">
        <v>611</v>
      </c>
      <c r="G155" s="235"/>
      <c r="H155" s="236" t="s">
        <v>19</v>
      </c>
      <c r="I155" s="238"/>
      <c r="J155" s="235"/>
      <c r="K155" s="235"/>
      <c r="L155" s="239"/>
      <c r="M155" s="240"/>
      <c r="N155" s="241"/>
      <c r="O155" s="241"/>
      <c r="P155" s="241"/>
      <c r="Q155" s="241"/>
      <c r="R155" s="241"/>
      <c r="S155" s="241"/>
      <c r="T155" s="24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3" t="s">
        <v>135</v>
      </c>
      <c r="AU155" s="243" t="s">
        <v>84</v>
      </c>
      <c r="AV155" s="14" t="s">
        <v>81</v>
      </c>
      <c r="AW155" s="14" t="s">
        <v>34</v>
      </c>
      <c r="AX155" s="14" t="s">
        <v>73</v>
      </c>
      <c r="AY155" s="243" t="s">
        <v>124</v>
      </c>
    </row>
    <row r="156" s="13" customFormat="1">
      <c r="A156" s="13"/>
      <c r="B156" s="223"/>
      <c r="C156" s="224"/>
      <c r="D156" s="218" t="s">
        <v>135</v>
      </c>
      <c r="E156" s="225" t="s">
        <v>19</v>
      </c>
      <c r="F156" s="226" t="s">
        <v>612</v>
      </c>
      <c r="G156" s="224"/>
      <c r="H156" s="227">
        <v>4200</v>
      </c>
      <c r="I156" s="228"/>
      <c r="J156" s="224"/>
      <c r="K156" s="224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135</v>
      </c>
      <c r="AU156" s="233" t="s">
        <v>84</v>
      </c>
      <c r="AV156" s="13" t="s">
        <v>84</v>
      </c>
      <c r="AW156" s="13" t="s">
        <v>34</v>
      </c>
      <c r="AX156" s="13" t="s">
        <v>81</v>
      </c>
      <c r="AY156" s="233" t="s">
        <v>124</v>
      </c>
    </row>
    <row r="157" s="14" customFormat="1">
      <c r="A157" s="14"/>
      <c r="B157" s="234"/>
      <c r="C157" s="235"/>
      <c r="D157" s="218" t="s">
        <v>135</v>
      </c>
      <c r="E157" s="236" t="s">
        <v>19</v>
      </c>
      <c r="F157" s="237" t="s">
        <v>163</v>
      </c>
      <c r="G157" s="235"/>
      <c r="H157" s="236" t="s">
        <v>19</v>
      </c>
      <c r="I157" s="238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135</v>
      </c>
      <c r="AU157" s="243" t="s">
        <v>84</v>
      </c>
      <c r="AV157" s="14" t="s">
        <v>81</v>
      </c>
      <c r="AW157" s="14" t="s">
        <v>34</v>
      </c>
      <c r="AX157" s="14" t="s">
        <v>73</v>
      </c>
      <c r="AY157" s="243" t="s">
        <v>124</v>
      </c>
    </row>
    <row r="158" s="2" customFormat="1" ht="14.4" customHeight="1">
      <c r="A158" s="39"/>
      <c r="B158" s="40"/>
      <c r="C158" s="205" t="s">
        <v>233</v>
      </c>
      <c r="D158" s="205" t="s">
        <v>126</v>
      </c>
      <c r="E158" s="206" t="s">
        <v>647</v>
      </c>
      <c r="F158" s="207" t="s">
        <v>648</v>
      </c>
      <c r="G158" s="208" t="s">
        <v>139</v>
      </c>
      <c r="H158" s="209">
        <v>2110</v>
      </c>
      <c r="I158" s="210"/>
      <c r="J158" s="211">
        <f>ROUND(I158*H158,2)</f>
        <v>0</v>
      </c>
      <c r="K158" s="207" t="s">
        <v>130</v>
      </c>
      <c r="L158" s="45"/>
      <c r="M158" s="212" t="s">
        <v>19</v>
      </c>
      <c r="N158" s="213" t="s">
        <v>44</v>
      </c>
      <c r="O158" s="85"/>
      <c r="P158" s="214">
        <f>O158*H158</f>
        <v>0</v>
      </c>
      <c r="Q158" s="214">
        <v>0.184</v>
      </c>
      <c r="R158" s="214">
        <f>Q158*H158</f>
        <v>388.24000000000001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131</v>
      </c>
      <c r="AT158" s="216" t="s">
        <v>126</v>
      </c>
      <c r="AU158" s="216" t="s">
        <v>84</v>
      </c>
      <c r="AY158" s="18" t="s">
        <v>124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81</v>
      </c>
      <c r="BK158" s="217">
        <f>ROUND(I158*H158,2)</f>
        <v>0</v>
      </c>
      <c r="BL158" s="18" t="s">
        <v>131</v>
      </c>
      <c r="BM158" s="216" t="s">
        <v>649</v>
      </c>
    </row>
    <row r="159" s="2" customFormat="1">
      <c r="A159" s="39"/>
      <c r="B159" s="40"/>
      <c r="C159" s="41"/>
      <c r="D159" s="218" t="s">
        <v>133</v>
      </c>
      <c r="E159" s="41"/>
      <c r="F159" s="219" t="s">
        <v>316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133</v>
      </c>
      <c r="AU159" s="18" t="s">
        <v>84</v>
      </c>
    </row>
    <row r="160" s="14" customFormat="1">
      <c r="A160" s="14"/>
      <c r="B160" s="234"/>
      <c r="C160" s="235"/>
      <c r="D160" s="218" t="s">
        <v>135</v>
      </c>
      <c r="E160" s="236" t="s">
        <v>19</v>
      </c>
      <c r="F160" s="237" t="s">
        <v>317</v>
      </c>
      <c r="G160" s="235"/>
      <c r="H160" s="236" t="s">
        <v>19</v>
      </c>
      <c r="I160" s="238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135</v>
      </c>
      <c r="AU160" s="243" t="s">
        <v>84</v>
      </c>
      <c r="AV160" s="14" t="s">
        <v>81</v>
      </c>
      <c r="AW160" s="14" t="s">
        <v>34</v>
      </c>
      <c r="AX160" s="14" t="s">
        <v>73</v>
      </c>
      <c r="AY160" s="243" t="s">
        <v>124</v>
      </c>
    </row>
    <row r="161" s="13" customFormat="1">
      <c r="A161" s="13"/>
      <c r="B161" s="223"/>
      <c r="C161" s="224"/>
      <c r="D161" s="218" t="s">
        <v>135</v>
      </c>
      <c r="E161" s="225" t="s">
        <v>19</v>
      </c>
      <c r="F161" s="226" t="s">
        <v>650</v>
      </c>
      <c r="G161" s="224"/>
      <c r="H161" s="227">
        <v>2110</v>
      </c>
      <c r="I161" s="228"/>
      <c r="J161" s="224"/>
      <c r="K161" s="224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135</v>
      </c>
      <c r="AU161" s="233" t="s">
        <v>84</v>
      </c>
      <c r="AV161" s="13" t="s">
        <v>84</v>
      </c>
      <c r="AW161" s="13" t="s">
        <v>34</v>
      </c>
      <c r="AX161" s="13" t="s">
        <v>81</v>
      </c>
      <c r="AY161" s="233" t="s">
        <v>124</v>
      </c>
    </row>
    <row r="162" s="2" customFormat="1" ht="14.4" customHeight="1">
      <c r="A162" s="39"/>
      <c r="B162" s="40"/>
      <c r="C162" s="205" t="s">
        <v>238</v>
      </c>
      <c r="D162" s="205" t="s">
        <v>126</v>
      </c>
      <c r="E162" s="206" t="s">
        <v>326</v>
      </c>
      <c r="F162" s="207" t="s">
        <v>327</v>
      </c>
      <c r="G162" s="208" t="s">
        <v>271</v>
      </c>
      <c r="H162" s="209">
        <v>720</v>
      </c>
      <c r="I162" s="210"/>
      <c r="J162" s="211">
        <f>ROUND(I162*H162,2)</f>
        <v>0</v>
      </c>
      <c r="K162" s="207" t="s">
        <v>130</v>
      </c>
      <c r="L162" s="45"/>
      <c r="M162" s="212" t="s">
        <v>19</v>
      </c>
      <c r="N162" s="213" t="s">
        <v>44</v>
      </c>
      <c r="O162" s="85"/>
      <c r="P162" s="214">
        <f>O162*H162</f>
        <v>0</v>
      </c>
      <c r="Q162" s="214">
        <v>0.00084999999999999995</v>
      </c>
      <c r="R162" s="214">
        <f>Q162*H162</f>
        <v>0.61199999999999999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131</v>
      </c>
      <c r="AT162" s="216" t="s">
        <v>126</v>
      </c>
      <c r="AU162" s="216" t="s">
        <v>84</v>
      </c>
      <c r="AY162" s="18" t="s">
        <v>124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81</v>
      </c>
      <c r="BK162" s="217">
        <f>ROUND(I162*H162,2)</f>
        <v>0</v>
      </c>
      <c r="BL162" s="18" t="s">
        <v>131</v>
      </c>
      <c r="BM162" s="216" t="s">
        <v>328</v>
      </c>
    </row>
    <row r="163" s="2" customFormat="1">
      <c r="A163" s="39"/>
      <c r="B163" s="40"/>
      <c r="C163" s="41"/>
      <c r="D163" s="218" t="s">
        <v>133</v>
      </c>
      <c r="E163" s="41"/>
      <c r="F163" s="219" t="s">
        <v>329</v>
      </c>
      <c r="G163" s="41"/>
      <c r="H163" s="41"/>
      <c r="I163" s="220"/>
      <c r="J163" s="41"/>
      <c r="K163" s="41"/>
      <c r="L163" s="45"/>
      <c r="M163" s="221"/>
      <c r="N163" s="222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133</v>
      </c>
      <c r="AU163" s="18" t="s">
        <v>84</v>
      </c>
    </row>
    <row r="164" s="14" customFormat="1">
      <c r="A164" s="14"/>
      <c r="B164" s="234"/>
      <c r="C164" s="235"/>
      <c r="D164" s="218" t="s">
        <v>135</v>
      </c>
      <c r="E164" s="236" t="s">
        <v>19</v>
      </c>
      <c r="F164" s="237" t="s">
        <v>651</v>
      </c>
      <c r="G164" s="235"/>
      <c r="H164" s="236" t="s">
        <v>19</v>
      </c>
      <c r="I164" s="238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135</v>
      </c>
      <c r="AU164" s="243" t="s">
        <v>84</v>
      </c>
      <c r="AV164" s="14" t="s">
        <v>81</v>
      </c>
      <c r="AW164" s="14" t="s">
        <v>34</v>
      </c>
      <c r="AX164" s="14" t="s">
        <v>73</v>
      </c>
      <c r="AY164" s="243" t="s">
        <v>124</v>
      </c>
    </row>
    <row r="165" s="13" customFormat="1">
      <c r="A165" s="13"/>
      <c r="B165" s="223"/>
      <c r="C165" s="224"/>
      <c r="D165" s="218" t="s">
        <v>135</v>
      </c>
      <c r="E165" s="225" t="s">
        <v>19</v>
      </c>
      <c r="F165" s="226" t="s">
        <v>652</v>
      </c>
      <c r="G165" s="224"/>
      <c r="H165" s="227">
        <v>720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135</v>
      </c>
      <c r="AU165" s="233" t="s">
        <v>84</v>
      </c>
      <c r="AV165" s="13" t="s">
        <v>84</v>
      </c>
      <c r="AW165" s="13" t="s">
        <v>34</v>
      </c>
      <c r="AX165" s="13" t="s">
        <v>81</v>
      </c>
      <c r="AY165" s="233" t="s">
        <v>124</v>
      </c>
    </row>
    <row r="166" s="14" customFormat="1">
      <c r="A166" s="14"/>
      <c r="B166" s="234"/>
      <c r="C166" s="235"/>
      <c r="D166" s="218" t="s">
        <v>135</v>
      </c>
      <c r="E166" s="236" t="s">
        <v>19</v>
      </c>
      <c r="F166" s="237" t="s">
        <v>331</v>
      </c>
      <c r="G166" s="235"/>
      <c r="H166" s="236" t="s">
        <v>19</v>
      </c>
      <c r="I166" s="238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135</v>
      </c>
      <c r="AU166" s="243" t="s">
        <v>84</v>
      </c>
      <c r="AV166" s="14" t="s">
        <v>81</v>
      </c>
      <c r="AW166" s="14" t="s">
        <v>34</v>
      </c>
      <c r="AX166" s="14" t="s">
        <v>73</v>
      </c>
      <c r="AY166" s="243" t="s">
        <v>124</v>
      </c>
    </row>
    <row r="167" s="2" customFormat="1" ht="14.4" customHeight="1">
      <c r="A167" s="39"/>
      <c r="B167" s="40"/>
      <c r="C167" s="205" t="s">
        <v>245</v>
      </c>
      <c r="D167" s="205" t="s">
        <v>126</v>
      </c>
      <c r="E167" s="206" t="s">
        <v>653</v>
      </c>
      <c r="F167" s="207" t="s">
        <v>654</v>
      </c>
      <c r="G167" s="208" t="s">
        <v>139</v>
      </c>
      <c r="H167" s="209">
        <v>11900</v>
      </c>
      <c r="I167" s="210"/>
      <c r="J167" s="211">
        <f>ROUND(I167*H167,2)</f>
        <v>0</v>
      </c>
      <c r="K167" s="207" t="s">
        <v>130</v>
      </c>
      <c r="L167" s="45"/>
      <c r="M167" s="212" t="s">
        <v>19</v>
      </c>
      <c r="N167" s="213" t="s">
        <v>44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131</v>
      </c>
      <c r="AT167" s="216" t="s">
        <v>126</v>
      </c>
      <c r="AU167" s="216" t="s">
        <v>84</v>
      </c>
      <c r="AY167" s="18" t="s">
        <v>124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81</v>
      </c>
      <c r="BK167" s="217">
        <f>ROUND(I167*H167,2)</f>
        <v>0</v>
      </c>
      <c r="BL167" s="18" t="s">
        <v>131</v>
      </c>
      <c r="BM167" s="216" t="s">
        <v>655</v>
      </c>
    </row>
    <row r="168" s="14" customFormat="1">
      <c r="A168" s="14"/>
      <c r="B168" s="234"/>
      <c r="C168" s="235"/>
      <c r="D168" s="218" t="s">
        <v>135</v>
      </c>
      <c r="E168" s="236" t="s">
        <v>19</v>
      </c>
      <c r="F168" s="237" t="s">
        <v>656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135</v>
      </c>
      <c r="AU168" s="243" t="s">
        <v>84</v>
      </c>
      <c r="AV168" s="14" t="s">
        <v>81</v>
      </c>
      <c r="AW168" s="14" t="s">
        <v>34</v>
      </c>
      <c r="AX168" s="14" t="s">
        <v>73</v>
      </c>
      <c r="AY168" s="243" t="s">
        <v>124</v>
      </c>
    </row>
    <row r="169" s="13" customFormat="1">
      <c r="A169" s="13"/>
      <c r="B169" s="223"/>
      <c r="C169" s="224"/>
      <c r="D169" s="218" t="s">
        <v>135</v>
      </c>
      <c r="E169" s="225" t="s">
        <v>19</v>
      </c>
      <c r="F169" s="226" t="s">
        <v>657</v>
      </c>
      <c r="G169" s="224"/>
      <c r="H169" s="227">
        <v>11540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135</v>
      </c>
      <c r="AU169" s="233" t="s">
        <v>84</v>
      </c>
      <c r="AV169" s="13" t="s">
        <v>84</v>
      </c>
      <c r="AW169" s="13" t="s">
        <v>34</v>
      </c>
      <c r="AX169" s="13" t="s">
        <v>73</v>
      </c>
      <c r="AY169" s="233" t="s">
        <v>124</v>
      </c>
    </row>
    <row r="170" s="14" customFormat="1">
      <c r="A170" s="14"/>
      <c r="B170" s="234"/>
      <c r="C170" s="235"/>
      <c r="D170" s="218" t="s">
        <v>135</v>
      </c>
      <c r="E170" s="236" t="s">
        <v>19</v>
      </c>
      <c r="F170" s="237" t="s">
        <v>658</v>
      </c>
      <c r="G170" s="235"/>
      <c r="H170" s="236" t="s">
        <v>19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135</v>
      </c>
      <c r="AU170" s="243" t="s">
        <v>84</v>
      </c>
      <c r="AV170" s="14" t="s">
        <v>81</v>
      </c>
      <c r="AW170" s="14" t="s">
        <v>34</v>
      </c>
      <c r="AX170" s="14" t="s">
        <v>73</v>
      </c>
      <c r="AY170" s="243" t="s">
        <v>124</v>
      </c>
    </row>
    <row r="171" s="13" customFormat="1">
      <c r="A171" s="13"/>
      <c r="B171" s="223"/>
      <c r="C171" s="224"/>
      <c r="D171" s="218" t="s">
        <v>135</v>
      </c>
      <c r="E171" s="225" t="s">
        <v>19</v>
      </c>
      <c r="F171" s="226" t="s">
        <v>659</v>
      </c>
      <c r="G171" s="224"/>
      <c r="H171" s="227">
        <v>25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135</v>
      </c>
      <c r="AU171" s="233" t="s">
        <v>84</v>
      </c>
      <c r="AV171" s="13" t="s">
        <v>84</v>
      </c>
      <c r="AW171" s="13" t="s">
        <v>34</v>
      </c>
      <c r="AX171" s="13" t="s">
        <v>73</v>
      </c>
      <c r="AY171" s="233" t="s">
        <v>124</v>
      </c>
    </row>
    <row r="172" s="13" customFormat="1">
      <c r="A172" s="13"/>
      <c r="B172" s="223"/>
      <c r="C172" s="224"/>
      <c r="D172" s="218" t="s">
        <v>135</v>
      </c>
      <c r="E172" s="225" t="s">
        <v>19</v>
      </c>
      <c r="F172" s="226" t="s">
        <v>660</v>
      </c>
      <c r="G172" s="224"/>
      <c r="H172" s="227">
        <v>15</v>
      </c>
      <c r="I172" s="228"/>
      <c r="J172" s="224"/>
      <c r="K172" s="224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135</v>
      </c>
      <c r="AU172" s="233" t="s">
        <v>84</v>
      </c>
      <c r="AV172" s="13" t="s">
        <v>84</v>
      </c>
      <c r="AW172" s="13" t="s">
        <v>34</v>
      </c>
      <c r="AX172" s="13" t="s">
        <v>73</v>
      </c>
      <c r="AY172" s="233" t="s">
        <v>124</v>
      </c>
    </row>
    <row r="173" s="13" customFormat="1">
      <c r="A173" s="13"/>
      <c r="B173" s="223"/>
      <c r="C173" s="224"/>
      <c r="D173" s="218" t="s">
        <v>135</v>
      </c>
      <c r="E173" s="225" t="s">
        <v>19</v>
      </c>
      <c r="F173" s="226" t="s">
        <v>661</v>
      </c>
      <c r="G173" s="224"/>
      <c r="H173" s="227">
        <v>20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135</v>
      </c>
      <c r="AU173" s="233" t="s">
        <v>84</v>
      </c>
      <c r="AV173" s="13" t="s">
        <v>84</v>
      </c>
      <c r="AW173" s="13" t="s">
        <v>34</v>
      </c>
      <c r="AX173" s="13" t="s">
        <v>73</v>
      </c>
      <c r="AY173" s="233" t="s">
        <v>124</v>
      </c>
    </row>
    <row r="174" s="13" customFormat="1">
      <c r="A174" s="13"/>
      <c r="B174" s="223"/>
      <c r="C174" s="224"/>
      <c r="D174" s="218" t="s">
        <v>135</v>
      </c>
      <c r="E174" s="225" t="s">
        <v>19</v>
      </c>
      <c r="F174" s="226" t="s">
        <v>662</v>
      </c>
      <c r="G174" s="224"/>
      <c r="H174" s="227">
        <v>40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135</v>
      </c>
      <c r="AU174" s="233" t="s">
        <v>84</v>
      </c>
      <c r="AV174" s="13" t="s">
        <v>84</v>
      </c>
      <c r="AW174" s="13" t="s">
        <v>34</v>
      </c>
      <c r="AX174" s="13" t="s">
        <v>73</v>
      </c>
      <c r="AY174" s="233" t="s">
        <v>124</v>
      </c>
    </row>
    <row r="175" s="13" customFormat="1">
      <c r="A175" s="13"/>
      <c r="B175" s="223"/>
      <c r="C175" s="224"/>
      <c r="D175" s="218" t="s">
        <v>135</v>
      </c>
      <c r="E175" s="225" t="s">
        <v>19</v>
      </c>
      <c r="F175" s="226" t="s">
        <v>663</v>
      </c>
      <c r="G175" s="224"/>
      <c r="H175" s="227">
        <v>10</v>
      </c>
      <c r="I175" s="228"/>
      <c r="J175" s="224"/>
      <c r="K175" s="224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135</v>
      </c>
      <c r="AU175" s="233" t="s">
        <v>84</v>
      </c>
      <c r="AV175" s="13" t="s">
        <v>84</v>
      </c>
      <c r="AW175" s="13" t="s">
        <v>34</v>
      </c>
      <c r="AX175" s="13" t="s">
        <v>73</v>
      </c>
      <c r="AY175" s="233" t="s">
        <v>124</v>
      </c>
    </row>
    <row r="176" s="13" customFormat="1">
      <c r="A176" s="13"/>
      <c r="B176" s="223"/>
      <c r="C176" s="224"/>
      <c r="D176" s="218" t="s">
        <v>135</v>
      </c>
      <c r="E176" s="225" t="s">
        <v>19</v>
      </c>
      <c r="F176" s="226" t="s">
        <v>664</v>
      </c>
      <c r="G176" s="224"/>
      <c r="H176" s="227">
        <v>15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135</v>
      </c>
      <c r="AU176" s="233" t="s">
        <v>84</v>
      </c>
      <c r="AV176" s="13" t="s">
        <v>84</v>
      </c>
      <c r="AW176" s="13" t="s">
        <v>34</v>
      </c>
      <c r="AX176" s="13" t="s">
        <v>73</v>
      </c>
      <c r="AY176" s="233" t="s">
        <v>124</v>
      </c>
    </row>
    <row r="177" s="13" customFormat="1">
      <c r="A177" s="13"/>
      <c r="B177" s="223"/>
      <c r="C177" s="224"/>
      <c r="D177" s="218" t="s">
        <v>135</v>
      </c>
      <c r="E177" s="225" t="s">
        <v>19</v>
      </c>
      <c r="F177" s="226" t="s">
        <v>665</v>
      </c>
      <c r="G177" s="224"/>
      <c r="H177" s="227">
        <v>100</v>
      </c>
      <c r="I177" s="228"/>
      <c r="J177" s="224"/>
      <c r="K177" s="224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135</v>
      </c>
      <c r="AU177" s="233" t="s">
        <v>84</v>
      </c>
      <c r="AV177" s="13" t="s">
        <v>84</v>
      </c>
      <c r="AW177" s="13" t="s">
        <v>34</v>
      </c>
      <c r="AX177" s="13" t="s">
        <v>73</v>
      </c>
      <c r="AY177" s="233" t="s">
        <v>124</v>
      </c>
    </row>
    <row r="178" s="13" customFormat="1">
      <c r="A178" s="13"/>
      <c r="B178" s="223"/>
      <c r="C178" s="224"/>
      <c r="D178" s="218" t="s">
        <v>135</v>
      </c>
      <c r="E178" s="225" t="s">
        <v>19</v>
      </c>
      <c r="F178" s="226" t="s">
        <v>666</v>
      </c>
      <c r="G178" s="224"/>
      <c r="H178" s="227">
        <v>110</v>
      </c>
      <c r="I178" s="228"/>
      <c r="J178" s="224"/>
      <c r="K178" s="224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135</v>
      </c>
      <c r="AU178" s="233" t="s">
        <v>84</v>
      </c>
      <c r="AV178" s="13" t="s">
        <v>84</v>
      </c>
      <c r="AW178" s="13" t="s">
        <v>34</v>
      </c>
      <c r="AX178" s="13" t="s">
        <v>73</v>
      </c>
      <c r="AY178" s="233" t="s">
        <v>124</v>
      </c>
    </row>
    <row r="179" s="13" customFormat="1">
      <c r="A179" s="13"/>
      <c r="B179" s="223"/>
      <c r="C179" s="224"/>
      <c r="D179" s="218" t="s">
        <v>135</v>
      </c>
      <c r="E179" s="225" t="s">
        <v>19</v>
      </c>
      <c r="F179" s="226" t="s">
        <v>667</v>
      </c>
      <c r="G179" s="224"/>
      <c r="H179" s="227">
        <v>10</v>
      </c>
      <c r="I179" s="228"/>
      <c r="J179" s="224"/>
      <c r="K179" s="224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135</v>
      </c>
      <c r="AU179" s="233" t="s">
        <v>84</v>
      </c>
      <c r="AV179" s="13" t="s">
        <v>84</v>
      </c>
      <c r="AW179" s="13" t="s">
        <v>34</v>
      </c>
      <c r="AX179" s="13" t="s">
        <v>73</v>
      </c>
      <c r="AY179" s="233" t="s">
        <v>124</v>
      </c>
    </row>
    <row r="180" s="13" customFormat="1">
      <c r="A180" s="13"/>
      <c r="B180" s="223"/>
      <c r="C180" s="224"/>
      <c r="D180" s="218" t="s">
        <v>135</v>
      </c>
      <c r="E180" s="225" t="s">
        <v>19</v>
      </c>
      <c r="F180" s="226" t="s">
        <v>668</v>
      </c>
      <c r="G180" s="224"/>
      <c r="H180" s="227">
        <v>15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135</v>
      </c>
      <c r="AU180" s="233" t="s">
        <v>84</v>
      </c>
      <c r="AV180" s="13" t="s">
        <v>84</v>
      </c>
      <c r="AW180" s="13" t="s">
        <v>34</v>
      </c>
      <c r="AX180" s="13" t="s">
        <v>73</v>
      </c>
      <c r="AY180" s="233" t="s">
        <v>124</v>
      </c>
    </row>
    <row r="181" s="15" customFormat="1">
      <c r="A181" s="15"/>
      <c r="B181" s="244"/>
      <c r="C181" s="245"/>
      <c r="D181" s="218" t="s">
        <v>135</v>
      </c>
      <c r="E181" s="246" t="s">
        <v>19</v>
      </c>
      <c r="F181" s="247" t="s">
        <v>157</v>
      </c>
      <c r="G181" s="245"/>
      <c r="H181" s="248">
        <v>11900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4" t="s">
        <v>135</v>
      </c>
      <c r="AU181" s="254" t="s">
        <v>84</v>
      </c>
      <c r="AV181" s="15" t="s">
        <v>131</v>
      </c>
      <c r="AW181" s="15" t="s">
        <v>34</v>
      </c>
      <c r="AX181" s="15" t="s">
        <v>81</v>
      </c>
      <c r="AY181" s="254" t="s">
        <v>124</v>
      </c>
    </row>
    <row r="182" s="2" customFormat="1" ht="14.4" customHeight="1">
      <c r="A182" s="39"/>
      <c r="B182" s="40"/>
      <c r="C182" s="205" t="s">
        <v>251</v>
      </c>
      <c r="D182" s="205" t="s">
        <v>126</v>
      </c>
      <c r="E182" s="206" t="s">
        <v>333</v>
      </c>
      <c r="F182" s="207" t="s">
        <v>334</v>
      </c>
      <c r="G182" s="208" t="s">
        <v>139</v>
      </c>
      <c r="H182" s="209">
        <v>12115</v>
      </c>
      <c r="I182" s="210"/>
      <c r="J182" s="211">
        <f>ROUND(I182*H182,2)</f>
        <v>0</v>
      </c>
      <c r="K182" s="207" t="s">
        <v>130</v>
      </c>
      <c r="L182" s="45"/>
      <c r="M182" s="212" t="s">
        <v>19</v>
      </c>
      <c r="N182" s="213" t="s">
        <v>44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131</v>
      </c>
      <c r="AT182" s="216" t="s">
        <v>126</v>
      </c>
      <c r="AU182" s="216" t="s">
        <v>84</v>
      </c>
      <c r="AY182" s="18" t="s">
        <v>124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81</v>
      </c>
      <c r="BK182" s="217">
        <f>ROUND(I182*H182,2)</f>
        <v>0</v>
      </c>
      <c r="BL182" s="18" t="s">
        <v>131</v>
      </c>
      <c r="BM182" s="216" t="s">
        <v>335</v>
      </c>
    </row>
    <row r="183" s="14" customFormat="1">
      <c r="A183" s="14"/>
      <c r="B183" s="234"/>
      <c r="C183" s="235"/>
      <c r="D183" s="218" t="s">
        <v>135</v>
      </c>
      <c r="E183" s="236" t="s">
        <v>19</v>
      </c>
      <c r="F183" s="237" t="s">
        <v>656</v>
      </c>
      <c r="G183" s="235"/>
      <c r="H183" s="236" t="s">
        <v>19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135</v>
      </c>
      <c r="AU183" s="243" t="s">
        <v>84</v>
      </c>
      <c r="AV183" s="14" t="s">
        <v>81</v>
      </c>
      <c r="AW183" s="14" t="s">
        <v>34</v>
      </c>
      <c r="AX183" s="14" t="s">
        <v>73</v>
      </c>
      <c r="AY183" s="243" t="s">
        <v>124</v>
      </c>
    </row>
    <row r="184" s="13" customFormat="1">
      <c r="A184" s="13"/>
      <c r="B184" s="223"/>
      <c r="C184" s="224"/>
      <c r="D184" s="218" t="s">
        <v>135</v>
      </c>
      <c r="E184" s="225" t="s">
        <v>19</v>
      </c>
      <c r="F184" s="226" t="s">
        <v>669</v>
      </c>
      <c r="G184" s="224"/>
      <c r="H184" s="227">
        <v>11755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135</v>
      </c>
      <c r="AU184" s="233" t="s">
        <v>84</v>
      </c>
      <c r="AV184" s="13" t="s">
        <v>84</v>
      </c>
      <c r="AW184" s="13" t="s">
        <v>34</v>
      </c>
      <c r="AX184" s="13" t="s">
        <v>73</v>
      </c>
      <c r="AY184" s="233" t="s">
        <v>124</v>
      </c>
    </row>
    <row r="185" s="14" customFormat="1">
      <c r="A185" s="14"/>
      <c r="B185" s="234"/>
      <c r="C185" s="235"/>
      <c r="D185" s="218" t="s">
        <v>135</v>
      </c>
      <c r="E185" s="236" t="s">
        <v>19</v>
      </c>
      <c r="F185" s="237" t="s">
        <v>658</v>
      </c>
      <c r="G185" s="235"/>
      <c r="H185" s="236" t="s">
        <v>19</v>
      </c>
      <c r="I185" s="238"/>
      <c r="J185" s="235"/>
      <c r="K185" s="235"/>
      <c r="L185" s="239"/>
      <c r="M185" s="240"/>
      <c r="N185" s="241"/>
      <c r="O185" s="241"/>
      <c r="P185" s="241"/>
      <c r="Q185" s="241"/>
      <c r="R185" s="241"/>
      <c r="S185" s="241"/>
      <c r="T185" s="24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3" t="s">
        <v>135</v>
      </c>
      <c r="AU185" s="243" t="s">
        <v>84</v>
      </c>
      <c r="AV185" s="14" t="s">
        <v>81</v>
      </c>
      <c r="AW185" s="14" t="s">
        <v>34</v>
      </c>
      <c r="AX185" s="14" t="s">
        <v>73</v>
      </c>
      <c r="AY185" s="243" t="s">
        <v>124</v>
      </c>
    </row>
    <row r="186" s="13" customFormat="1">
      <c r="A186" s="13"/>
      <c r="B186" s="223"/>
      <c r="C186" s="224"/>
      <c r="D186" s="218" t="s">
        <v>135</v>
      </c>
      <c r="E186" s="225" t="s">
        <v>19</v>
      </c>
      <c r="F186" s="226" t="s">
        <v>659</v>
      </c>
      <c r="G186" s="224"/>
      <c r="H186" s="227">
        <v>25</v>
      </c>
      <c r="I186" s="228"/>
      <c r="J186" s="224"/>
      <c r="K186" s="224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135</v>
      </c>
      <c r="AU186" s="233" t="s">
        <v>84</v>
      </c>
      <c r="AV186" s="13" t="s">
        <v>84</v>
      </c>
      <c r="AW186" s="13" t="s">
        <v>34</v>
      </c>
      <c r="AX186" s="13" t="s">
        <v>73</v>
      </c>
      <c r="AY186" s="233" t="s">
        <v>124</v>
      </c>
    </row>
    <row r="187" s="13" customFormat="1">
      <c r="A187" s="13"/>
      <c r="B187" s="223"/>
      <c r="C187" s="224"/>
      <c r="D187" s="218" t="s">
        <v>135</v>
      </c>
      <c r="E187" s="225" t="s">
        <v>19</v>
      </c>
      <c r="F187" s="226" t="s">
        <v>660</v>
      </c>
      <c r="G187" s="224"/>
      <c r="H187" s="227">
        <v>15</v>
      </c>
      <c r="I187" s="228"/>
      <c r="J187" s="224"/>
      <c r="K187" s="224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135</v>
      </c>
      <c r="AU187" s="233" t="s">
        <v>84</v>
      </c>
      <c r="AV187" s="13" t="s">
        <v>84</v>
      </c>
      <c r="AW187" s="13" t="s">
        <v>34</v>
      </c>
      <c r="AX187" s="13" t="s">
        <v>73</v>
      </c>
      <c r="AY187" s="233" t="s">
        <v>124</v>
      </c>
    </row>
    <row r="188" s="13" customFormat="1">
      <c r="A188" s="13"/>
      <c r="B188" s="223"/>
      <c r="C188" s="224"/>
      <c r="D188" s="218" t="s">
        <v>135</v>
      </c>
      <c r="E188" s="225" t="s">
        <v>19</v>
      </c>
      <c r="F188" s="226" t="s">
        <v>661</v>
      </c>
      <c r="G188" s="224"/>
      <c r="H188" s="227">
        <v>20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135</v>
      </c>
      <c r="AU188" s="233" t="s">
        <v>84</v>
      </c>
      <c r="AV188" s="13" t="s">
        <v>84</v>
      </c>
      <c r="AW188" s="13" t="s">
        <v>34</v>
      </c>
      <c r="AX188" s="13" t="s">
        <v>73</v>
      </c>
      <c r="AY188" s="233" t="s">
        <v>124</v>
      </c>
    </row>
    <row r="189" s="13" customFormat="1">
      <c r="A189" s="13"/>
      <c r="B189" s="223"/>
      <c r="C189" s="224"/>
      <c r="D189" s="218" t="s">
        <v>135</v>
      </c>
      <c r="E189" s="225" t="s">
        <v>19</v>
      </c>
      <c r="F189" s="226" t="s">
        <v>662</v>
      </c>
      <c r="G189" s="224"/>
      <c r="H189" s="227">
        <v>40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135</v>
      </c>
      <c r="AU189" s="233" t="s">
        <v>84</v>
      </c>
      <c r="AV189" s="13" t="s">
        <v>84</v>
      </c>
      <c r="AW189" s="13" t="s">
        <v>34</v>
      </c>
      <c r="AX189" s="13" t="s">
        <v>73</v>
      </c>
      <c r="AY189" s="233" t="s">
        <v>124</v>
      </c>
    </row>
    <row r="190" s="13" customFormat="1">
      <c r="A190" s="13"/>
      <c r="B190" s="223"/>
      <c r="C190" s="224"/>
      <c r="D190" s="218" t="s">
        <v>135</v>
      </c>
      <c r="E190" s="225" t="s">
        <v>19</v>
      </c>
      <c r="F190" s="226" t="s">
        <v>663</v>
      </c>
      <c r="G190" s="224"/>
      <c r="H190" s="227">
        <v>10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135</v>
      </c>
      <c r="AU190" s="233" t="s">
        <v>84</v>
      </c>
      <c r="AV190" s="13" t="s">
        <v>84</v>
      </c>
      <c r="AW190" s="13" t="s">
        <v>34</v>
      </c>
      <c r="AX190" s="13" t="s">
        <v>73</v>
      </c>
      <c r="AY190" s="233" t="s">
        <v>124</v>
      </c>
    </row>
    <row r="191" s="13" customFormat="1">
      <c r="A191" s="13"/>
      <c r="B191" s="223"/>
      <c r="C191" s="224"/>
      <c r="D191" s="218" t="s">
        <v>135</v>
      </c>
      <c r="E191" s="225" t="s">
        <v>19</v>
      </c>
      <c r="F191" s="226" t="s">
        <v>664</v>
      </c>
      <c r="G191" s="224"/>
      <c r="H191" s="227">
        <v>15</v>
      </c>
      <c r="I191" s="228"/>
      <c r="J191" s="224"/>
      <c r="K191" s="224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135</v>
      </c>
      <c r="AU191" s="233" t="s">
        <v>84</v>
      </c>
      <c r="AV191" s="13" t="s">
        <v>84</v>
      </c>
      <c r="AW191" s="13" t="s">
        <v>34</v>
      </c>
      <c r="AX191" s="13" t="s">
        <v>73</v>
      </c>
      <c r="AY191" s="233" t="s">
        <v>124</v>
      </c>
    </row>
    <row r="192" s="13" customFormat="1">
      <c r="A192" s="13"/>
      <c r="B192" s="223"/>
      <c r="C192" s="224"/>
      <c r="D192" s="218" t="s">
        <v>135</v>
      </c>
      <c r="E192" s="225" t="s">
        <v>19</v>
      </c>
      <c r="F192" s="226" t="s">
        <v>665</v>
      </c>
      <c r="G192" s="224"/>
      <c r="H192" s="227">
        <v>100</v>
      </c>
      <c r="I192" s="228"/>
      <c r="J192" s="224"/>
      <c r="K192" s="224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135</v>
      </c>
      <c r="AU192" s="233" t="s">
        <v>84</v>
      </c>
      <c r="AV192" s="13" t="s">
        <v>84</v>
      </c>
      <c r="AW192" s="13" t="s">
        <v>34</v>
      </c>
      <c r="AX192" s="13" t="s">
        <v>73</v>
      </c>
      <c r="AY192" s="233" t="s">
        <v>124</v>
      </c>
    </row>
    <row r="193" s="13" customFormat="1">
      <c r="A193" s="13"/>
      <c r="B193" s="223"/>
      <c r="C193" s="224"/>
      <c r="D193" s="218" t="s">
        <v>135</v>
      </c>
      <c r="E193" s="225" t="s">
        <v>19</v>
      </c>
      <c r="F193" s="226" t="s">
        <v>666</v>
      </c>
      <c r="G193" s="224"/>
      <c r="H193" s="227">
        <v>110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135</v>
      </c>
      <c r="AU193" s="233" t="s">
        <v>84</v>
      </c>
      <c r="AV193" s="13" t="s">
        <v>84</v>
      </c>
      <c r="AW193" s="13" t="s">
        <v>34</v>
      </c>
      <c r="AX193" s="13" t="s">
        <v>73</v>
      </c>
      <c r="AY193" s="233" t="s">
        <v>124</v>
      </c>
    </row>
    <row r="194" s="13" customFormat="1">
      <c r="A194" s="13"/>
      <c r="B194" s="223"/>
      <c r="C194" s="224"/>
      <c r="D194" s="218" t="s">
        <v>135</v>
      </c>
      <c r="E194" s="225" t="s">
        <v>19</v>
      </c>
      <c r="F194" s="226" t="s">
        <v>667</v>
      </c>
      <c r="G194" s="224"/>
      <c r="H194" s="227">
        <v>10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135</v>
      </c>
      <c r="AU194" s="233" t="s">
        <v>84</v>
      </c>
      <c r="AV194" s="13" t="s">
        <v>84</v>
      </c>
      <c r="AW194" s="13" t="s">
        <v>34</v>
      </c>
      <c r="AX194" s="13" t="s">
        <v>73</v>
      </c>
      <c r="AY194" s="233" t="s">
        <v>124</v>
      </c>
    </row>
    <row r="195" s="13" customFormat="1">
      <c r="A195" s="13"/>
      <c r="B195" s="223"/>
      <c r="C195" s="224"/>
      <c r="D195" s="218" t="s">
        <v>135</v>
      </c>
      <c r="E195" s="225" t="s">
        <v>19</v>
      </c>
      <c r="F195" s="226" t="s">
        <v>668</v>
      </c>
      <c r="G195" s="224"/>
      <c r="H195" s="227">
        <v>15</v>
      </c>
      <c r="I195" s="228"/>
      <c r="J195" s="224"/>
      <c r="K195" s="224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135</v>
      </c>
      <c r="AU195" s="233" t="s">
        <v>84</v>
      </c>
      <c r="AV195" s="13" t="s">
        <v>84</v>
      </c>
      <c r="AW195" s="13" t="s">
        <v>34</v>
      </c>
      <c r="AX195" s="13" t="s">
        <v>73</v>
      </c>
      <c r="AY195" s="233" t="s">
        <v>124</v>
      </c>
    </row>
    <row r="196" s="15" customFormat="1">
      <c r="A196" s="15"/>
      <c r="B196" s="244"/>
      <c r="C196" s="245"/>
      <c r="D196" s="218" t="s">
        <v>135</v>
      </c>
      <c r="E196" s="246" t="s">
        <v>19</v>
      </c>
      <c r="F196" s="247" t="s">
        <v>157</v>
      </c>
      <c r="G196" s="245"/>
      <c r="H196" s="248">
        <v>12115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4" t="s">
        <v>135</v>
      </c>
      <c r="AU196" s="254" t="s">
        <v>84</v>
      </c>
      <c r="AV196" s="15" t="s">
        <v>131</v>
      </c>
      <c r="AW196" s="15" t="s">
        <v>34</v>
      </c>
      <c r="AX196" s="15" t="s">
        <v>81</v>
      </c>
      <c r="AY196" s="254" t="s">
        <v>124</v>
      </c>
    </row>
    <row r="197" s="2" customFormat="1" ht="24.15" customHeight="1">
      <c r="A197" s="39"/>
      <c r="B197" s="40"/>
      <c r="C197" s="205" t="s">
        <v>257</v>
      </c>
      <c r="D197" s="205" t="s">
        <v>126</v>
      </c>
      <c r="E197" s="206" t="s">
        <v>337</v>
      </c>
      <c r="F197" s="207" t="s">
        <v>338</v>
      </c>
      <c r="G197" s="208" t="s">
        <v>139</v>
      </c>
      <c r="H197" s="209">
        <v>11900</v>
      </c>
      <c r="I197" s="210"/>
      <c r="J197" s="211">
        <f>ROUND(I197*H197,2)</f>
        <v>0</v>
      </c>
      <c r="K197" s="207" t="s">
        <v>130</v>
      </c>
      <c r="L197" s="45"/>
      <c r="M197" s="212" t="s">
        <v>19</v>
      </c>
      <c r="N197" s="213" t="s">
        <v>44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131</v>
      </c>
      <c r="AT197" s="216" t="s">
        <v>126</v>
      </c>
      <c r="AU197" s="216" t="s">
        <v>84</v>
      </c>
      <c r="AY197" s="18" t="s">
        <v>124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81</v>
      </c>
      <c r="BK197" s="217">
        <f>ROUND(I197*H197,2)</f>
        <v>0</v>
      </c>
      <c r="BL197" s="18" t="s">
        <v>131</v>
      </c>
      <c r="BM197" s="216" t="s">
        <v>339</v>
      </c>
    </row>
    <row r="198" s="2" customFormat="1">
      <c r="A198" s="39"/>
      <c r="B198" s="40"/>
      <c r="C198" s="41"/>
      <c r="D198" s="218" t="s">
        <v>133</v>
      </c>
      <c r="E198" s="41"/>
      <c r="F198" s="219" t="s">
        <v>340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133</v>
      </c>
      <c r="AU198" s="18" t="s">
        <v>84</v>
      </c>
    </row>
    <row r="199" s="14" customFormat="1">
      <c r="A199" s="14"/>
      <c r="B199" s="234"/>
      <c r="C199" s="235"/>
      <c r="D199" s="218" t="s">
        <v>135</v>
      </c>
      <c r="E199" s="236" t="s">
        <v>19</v>
      </c>
      <c r="F199" s="237" t="s">
        <v>656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3" t="s">
        <v>135</v>
      </c>
      <c r="AU199" s="243" t="s">
        <v>84</v>
      </c>
      <c r="AV199" s="14" t="s">
        <v>81</v>
      </c>
      <c r="AW199" s="14" t="s">
        <v>34</v>
      </c>
      <c r="AX199" s="14" t="s">
        <v>73</v>
      </c>
      <c r="AY199" s="243" t="s">
        <v>124</v>
      </c>
    </row>
    <row r="200" s="13" customFormat="1">
      <c r="A200" s="13"/>
      <c r="B200" s="223"/>
      <c r="C200" s="224"/>
      <c r="D200" s="218" t="s">
        <v>135</v>
      </c>
      <c r="E200" s="225" t="s">
        <v>19</v>
      </c>
      <c r="F200" s="226" t="s">
        <v>657</v>
      </c>
      <c r="G200" s="224"/>
      <c r="H200" s="227">
        <v>11540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135</v>
      </c>
      <c r="AU200" s="233" t="s">
        <v>84</v>
      </c>
      <c r="AV200" s="13" t="s">
        <v>84</v>
      </c>
      <c r="AW200" s="13" t="s">
        <v>34</v>
      </c>
      <c r="AX200" s="13" t="s">
        <v>73</v>
      </c>
      <c r="AY200" s="233" t="s">
        <v>124</v>
      </c>
    </row>
    <row r="201" s="14" customFormat="1">
      <c r="A201" s="14"/>
      <c r="B201" s="234"/>
      <c r="C201" s="235"/>
      <c r="D201" s="218" t="s">
        <v>135</v>
      </c>
      <c r="E201" s="236" t="s">
        <v>19</v>
      </c>
      <c r="F201" s="237" t="s">
        <v>658</v>
      </c>
      <c r="G201" s="235"/>
      <c r="H201" s="236" t="s">
        <v>19</v>
      </c>
      <c r="I201" s="238"/>
      <c r="J201" s="235"/>
      <c r="K201" s="235"/>
      <c r="L201" s="239"/>
      <c r="M201" s="240"/>
      <c r="N201" s="241"/>
      <c r="O201" s="241"/>
      <c r="P201" s="241"/>
      <c r="Q201" s="241"/>
      <c r="R201" s="241"/>
      <c r="S201" s="241"/>
      <c r="T201" s="24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3" t="s">
        <v>135</v>
      </c>
      <c r="AU201" s="243" t="s">
        <v>84</v>
      </c>
      <c r="AV201" s="14" t="s">
        <v>81</v>
      </c>
      <c r="AW201" s="14" t="s">
        <v>34</v>
      </c>
      <c r="AX201" s="14" t="s">
        <v>73</v>
      </c>
      <c r="AY201" s="243" t="s">
        <v>124</v>
      </c>
    </row>
    <row r="202" s="13" customFormat="1">
      <c r="A202" s="13"/>
      <c r="B202" s="223"/>
      <c r="C202" s="224"/>
      <c r="D202" s="218" t="s">
        <v>135</v>
      </c>
      <c r="E202" s="225" t="s">
        <v>19</v>
      </c>
      <c r="F202" s="226" t="s">
        <v>659</v>
      </c>
      <c r="G202" s="224"/>
      <c r="H202" s="227">
        <v>25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135</v>
      </c>
      <c r="AU202" s="233" t="s">
        <v>84</v>
      </c>
      <c r="AV202" s="13" t="s">
        <v>84</v>
      </c>
      <c r="AW202" s="13" t="s">
        <v>34</v>
      </c>
      <c r="AX202" s="13" t="s">
        <v>73</v>
      </c>
      <c r="AY202" s="233" t="s">
        <v>124</v>
      </c>
    </row>
    <row r="203" s="13" customFormat="1">
      <c r="A203" s="13"/>
      <c r="B203" s="223"/>
      <c r="C203" s="224"/>
      <c r="D203" s="218" t="s">
        <v>135</v>
      </c>
      <c r="E203" s="225" t="s">
        <v>19</v>
      </c>
      <c r="F203" s="226" t="s">
        <v>660</v>
      </c>
      <c r="G203" s="224"/>
      <c r="H203" s="227">
        <v>15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135</v>
      </c>
      <c r="AU203" s="233" t="s">
        <v>84</v>
      </c>
      <c r="AV203" s="13" t="s">
        <v>84</v>
      </c>
      <c r="AW203" s="13" t="s">
        <v>34</v>
      </c>
      <c r="AX203" s="13" t="s">
        <v>73</v>
      </c>
      <c r="AY203" s="233" t="s">
        <v>124</v>
      </c>
    </row>
    <row r="204" s="13" customFormat="1">
      <c r="A204" s="13"/>
      <c r="B204" s="223"/>
      <c r="C204" s="224"/>
      <c r="D204" s="218" t="s">
        <v>135</v>
      </c>
      <c r="E204" s="225" t="s">
        <v>19</v>
      </c>
      <c r="F204" s="226" t="s">
        <v>661</v>
      </c>
      <c r="G204" s="224"/>
      <c r="H204" s="227">
        <v>20</v>
      </c>
      <c r="I204" s="228"/>
      <c r="J204" s="224"/>
      <c r="K204" s="224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135</v>
      </c>
      <c r="AU204" s="233" t="s">
        <v>84</v>
      </c>
      <c r="AV204" s="13" t="s">
        <v>84</v>
      </c>
      <c r="AW204" s="13" t="s">
        <v>34</v>
      </c>
      <c r="AX204" s="13" t="s">
        <v>73</v>
      </c>
      <c r="AY204" s="233" t="s">
        <v>124</v>
      </c>
    </row>
    <row r="205" s="13" customFormat="1">
      <c r="A205" s="13"/>
      <c r="B205" s="223"/>
      <c r="C205" s="224"/>
      <c r="D205" s="218" t="s">
        <v>135</v>
      </c>
      <c r="E205" s="225" t="s">
        <v>19</v>
      </c>
      <c r="F205" s="226" t="s">
        <v>662</v>
      </c>
      <c r="G205" s="224"/>
      <c r="H205" s="227">
        <v>40</v>
      </c>
      <c r="I205" s="228"/>
      <c r="J205" s="224"/>
      <c r="K205" s="224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135</v>
      </c>
      <c r="AU205" s="233" t="s">
        <v>84</v>
      </c>
      <c r="AV205" s="13" t="s">
        <v>84</v>
      </c>
      <c r="AW205" s="13" t="s">
        <v>34</v>
      </c>
      <c r="AX205" s="13" t="s">
        <v>73</v>
      </c>
      <c r="AY205" s="233" t="s">
        <v>124</v>
      </c>
    </row>
    <row r="206" s="13" customFormat="1">
      <c r="A206" s="13"/>
      <c r="B206" s="223"/>
      <c r="C206" s="224"/>
      <c r="D206" s="218" t="s">
        <v>135</v>
      </c>
      <c r="E206" s="225" t="s">
        <v>19</v>
      </c>
      <c r="F206" s="226" t="s">
        <v>663</v>
      </c>
      <c r="G206" s="224"/>
      <c r="H206" s="227">
        <v>10</v>
      </c>
      <c r="I206" s="228"/>
      <c r="J206" s="224"/>
      <c r="K206" s="224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135</v>
      </c>
      <c r="AU206" s="233" t="s">
        <v>84</v>
      </c>
      <c r="AV206" s="13" t="s">
        <v>84</v>
      </c>
      <c r="AW206" s="13" t="s">
        <v>34</v>
      </c>
      <c r="AX206" s="13" t="s">
        <v>73</v>
      </c>
      <c r="AY206" s="233" t="s">
        <v>124</v>
      </c>
    </row>
    <row r="207" s="13" customFormat="1">
      <c r="A207" s="13"/>
      <c r="B207" s="223"/>
      <c r="C207" s="224"/>
      <c r="D207" s="218" t="s">
        <v>135</v>
      </c>
      <c r="E207" s="225" t="s">
        <v>19</v>
      </c>
      <c r="F207" s="226" t="s">
        <v>664</v>
      </c>
      <c r="G207" s="224"/>
      <c r="H207" s="227">
        <v>15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135</v>
      </c>
      <c r="AU207" s="233" t="s">
        <v>84</v>
      </c>
      <c r="AV207" s="13" t="s">
        <v>84</v>
      </c>
      <c r="AW207" s="13" t="s">
        <v>34</v>
      </c>
      <c r="AX207" s="13" t="s">
        <v>73</v>
      </c>
      <c r="AY207" s="233" t="s">
        <v>124</v>
      </c>
    </row>
    <row r="208" s="13" customFormat="1">
      <c r="A208" s="13"/>
      <c r="B208" s="223"/>
      <c r="C208" s="224"/>
      <c r="D208" s="218" t="s">
        <v>135</v>
      </c>
      <c r="E208" s="225" t="s">
        <v>19</v>
      </c>
      <c r="F208" s="226" t="s">
        <v>665</v>
      </c>
      <c r="G208" s="224"/>
      <c r="H208" s="227">
        <v>100</v>
      </c>
      <c r="I208" s="228"/>
      <c r="J208" s="224"/>
      <c r="K208" s="224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135</v>
      </c>
      <c r="AU208" s="233" t="s">
        <v>84</v>
      </c>
      <c r="AV208" s="13" t="s">
        <v>84</v>
      </c>
      <c r="AW208" s="13" t="s">
        <v>34</v>
      </c>
      <c r="AX208" s="13" t="s">
        <v>73</v>
      </c>
      <c r="AY208" s="233" t="s">
        <v>124</v>
      </c>
    </row>
    <row r="209" s="13" customFormat="1">
      <c r="A209" s="13"/>
      <c r="B209" s="223"/>
      <c r="C209" s="224"/>
      <c r="D209" s="218" t="s">
        <v>135</v>
      </c>
      <c r="E209" s="225" t="s">
        <v>19</v>
      </c>
      <c r="F209" s="226" t="s">
        <v>666</v>
      </c>
      <c r="G209" s="224"/>
      <c r="H209" s="227">
        <v>110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3" t="s">
        <v>135</v>
      </c>
      <c r="AU209" s="233" t="s">
        <v>84</v>
      </c>
      <c r="AV209" s="13" t="s">
        <v>84</v>
      </c>
      <c r="AW209" s="13" t="s">
        <v>34</v>
      </c>
      <c r="AX209" s="13" t="s">
        <v>73</v>
      </c>
      <c r="AY209" s="233" t="s">
        <v>124</v>
      </c>
    </row>
    <row r="210" s="13" customFormat="1">
      <c r="A210" s="13"/>
      <c r="B210" s="223"/>
      <c r="C210" s="224"/>
      <c r="D210" s="218" t="s">
        <v>135</v>
      </c>
      <c r="E210" s="225" t="s">
        <v>19</v>
      </c>
      <c r="F210" s="226" t="s">
        <v>667</v>
      </c>
      <c r="G210" s="224"/>
      <c r="H210" s="227">
        <v>10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135</v>
      </c>
      <c r="AU210" s="233" t="s">
        <v>84</v>
      </c>
      <c r="AV210" s="13" t="s">
        <v>84</v>
      </c>
      <c r="AW210" s="13" t="s">
        <v>34</v>
      </c>
      <c r="AX210" s="13" t="s">
        <v>73</v>
      </c>
      <c r="AY210" s="233" t="s">
        <v>124</v>
      </c>
    </row>
    <row r="211" s="13" customFormat="1">
      <c r="A211" s="13"/>
      <c r="B211" s="223"/>
      <c r="C211" s="224"/>
      <c r="D211" s="218" t="s">
        <v>135</v>
      </c>
      <c r="E211" s="225" t="s">
        <v>19</v>
      </c>
      <c r="F211" s="226" t="s">
        <v>668</v>
      </c>
      <c r="G211" s="224"/>
      <c r="H211" s="227">
        <v>15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135</v>
      </c>
      <c r="AU211" s="233" t="s">
        <v>84</v>
      </c>
      <c r="AV211" s="13" t="s">
        <v>84</v>
      </c>
      <c r="AW211" s="13" t="s">
        <v>34</v>
      </c>
      <c r="AX211" s="13" t="s">
        <v>73</v>
      </c>
      <c r="AY211" s="233" t="s">
        <v>124</v>
      </c>
    </row>
    <row r="212" s="15" customFormat="1">
      <c r="A212" s="15"/>
      <c r="B212" s="244"/>
      <c r="C212" s="245"/>
      <c r="D212" s="218" t="s">
        <v>135</v>
      </c>
      <c r="E212" s="246" t="s">
        <v>19</v>
      </c>
      <c r="F212" s="247" t="s">
        <v>157</v>
      </c>
      <c r="G212" s="245"/>
      <c r="H212" s="248">
        <v>11900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4" t="s">
        <v>135</v>
      </c>
      <c r="AU212" s="254" t="s">
        <v>84</v>
      </c>
      <c r="AV212" s="15" t="s">
        <v>131</v>
      </c>
      <c r="AW212" s="15" t="s">
        <v>34</v>
      </c>
      <c r="AX212" s="15" t="s">
        <v>81</v>
      </c>
      <c r="AY212" s="254" t="s">
        <v>124</v>
      </c>
    </row>
    <row r="213" s="2" customFormat="1" ht="24.15" customHeight="1">
      <c r="A213" s="39"/>
      <c r="B213" s="40"/>
      <c r="C213" s="205" t="s">
        <v>7</v>
      </c>
      <c r="D213" s="205" t="s">
        <v>126</v>
      </c>
      <c r="E213" s="206" t="s">
        <v>670</v>
      </c>
      <c r="F213" s="207" t="s">
        <v>671</v>
      </c>
      <c r="G213" s="208" t="s">
        <v>139</v>
      </c>
      <c r="H213" s="209">
        <v>12115</v>
      </c>
      <c r="I213" s="210"/>
      <c r="J213" s="211">
        <f>ROUND(I213*H213,2)</f>
        <v>0</v>
      </c>
      <c r="K213" s="207" t="s">
        <v>130</v>
      </c>
      <c r="L213" s="45"/>
      <c r="M213" s="212" t="s">
        <v>19</v>
      </c>
      <c r="N213" s="213" t="s">
        <v>44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131</v>
      </c>
      <c r="AT213" s="216" t="s">
        <v>126</v>
      </c>
      <c r="AU213" s="216" t="s">
        <v>84</v>
      </c>
      <c r="AY213" s="18" t="s">
        <v>124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81</v>
      </c>
      <c r="BK213" s="217">
        <f>ROUND(I213*H213,2)</f>
        <v>0</v>
      </c>
      <c r="BL213" s="18" t="s">
        <v>131</v>
      </c>
      <c r="BM213" s="216" t="s">
        <v>672</v>
      </c>
    </row>
    <row r="214" s="2" customFormat="1">
      <c r="A214" s="39"/>
      <c r="B214" s="40"/>
      <c r="C214" s="41"/>
      <c r="D214" s="218" t="s">
        <v>133</v>
      </c>
      <c r="E214" s="41"/>
      <c r="F214" s="219" t="s">
        <v>345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133</v>
      </c>
      <c r="AU214" s="18" t="s">
        <v>84</v>
      </c>
    </row>
    <row r="215" s="14" customFormat="1">
      <c r="A215" s="14"/>
      <c r="B215" s="234"/>
      <c r="C215" s="235"/>
      <c r="D215" s="218" t="s">
        <v>135</v>
      </c>
      <c r="E215" s="236" t="s">
        <v>19</v>
      </c>
      <c r="F215" s="237" t="s">
        <v>656</v>
      </c>
      <c r="G215" s="235"/>
      <c r="H215" s="236" t="s">
        <v>19</v>
      </c>
      <c r="I215" s="238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135</v>
      </c>
      <c r="AU215" s="243" t="s">
        <v>84</v>
      </c>
      <c r="AV215" s="14" t="s">
        <v>81</v>
      </c>
      <c r="AW215" s="14" t="s">
        <v>34</v>
      </c>
      <c r="AX215" s="14" t="s">
        <v>73</v>
      </c>
      <c r="AY215" s="243" t="s">
        <v>124</v>
      </c>
    </row>
    <row r="216" s="13" customFormat="1">
      <c r="A216" s="13"/>
      <c r="B216" s="223"/>
      <c r="C216" s="224"/>
      <c r="D216" s="218" t="s">
        <v>135</v>
      </c>
      <c r="E216" s="225" t="s">
        <v>19</v>
      </c>
      <c r="F216" s="226" t="s">
        <v>669</v>
      </c>
      <c r="G216" s="224"/>
      <c r="H216" s="227">
        <v>11755</v>
      </c>
      <c r="I216" s="228"/>
      <c r="J216" s="224"/>
      <c r="K216" s="224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135</v>
      </c>
      <c r="AU216" s="233" t="s">
        <v>84</v>
      </c>
      <c r="AV216" s="13" t="s">
        <v>84</v>
      </c>
      <c r="AW216" s="13" t="s">
        <v>34</v>
      </c>
      <c r="AX216" s="13" t="s">
        <v>73</v>
      </c>
      <c r="AY216" s="233" t="s">
        <v>124</v>
      </c>
    </row>
    <row r="217" s="14" customFormat="1">
      <c r="A217" s="14"/>
      <c r="B217" s="234"/>
      <c r="C217" s="235"/>
      <c r="D217" s="218" t="s">
        <v>135</v>
      </c>
      <c r="E217" s="236" t="s">
        <v>19</v>
      </c>
      <c r="F217" s="237" t="s">
        <v>658</v>
      </c>
      <c r="G217" s="235"/>
      <c r="H217" s="236" t="s">
        <v>19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135</v>
      </c>
      <c r="AU217" s="243" t="s">
        <v>84</v>
      </c>
      <c r="AV217" s="14" t="s">
        <v>81</v>
      </c>
      <c r="AW217" s="14" t="s">
        <v>34</v>
      </c>
      <c r="AX217" s="14" t="s">
        <v>73</v>
      </c>
      <c r="AY217" s="243" t="s">
        <v>124</v>
      </c>
    </row>
    <row r="218" s="13" customFormat="1">
      <c r="A218" s="13"/>
      <c r="B218" s="223"/>
      <c r="C218" s="224"/>
      <c r="D218" s="218" t="s">
        <v>135</v>
      </c>
      <c r="E218" s="225" t="s">
        <v>19</v>
      </c>
      <c r="F218" s="226" t="s">
        <v>659</v>
      </c>
      <c r="G218" s="224"/>
      <c r="H218" s="227">
        <v>25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135</v>
      </c>
      <c r="AU218" s="233" t="s">
        <v>84</v>
      </c>
      <c r="AV218" s="13" t="s">
        <v>84</v>
      </c>
      <c r="AW218" s="13" t="s">
        <v>34</v>
      </c>
      <c r="AX218" s="13" t="s">
        <v>73</v>
      </c>
      <c r="AY218" s="233" t="s">
        <v>124</v>
      </c>
    </row>
    <row r="219" s="13" customFormat="1">
      <c r="A219" s="13"/>
      <c r="B219" s="223"/>
      <c r="C219" s="224"/>
      <c r="D219" s="218" t="s">
        <v>135</v>
      </c>
      <c r="E219" s="225" t="s">
        <v>19</v>
      </c>
      <c r="F219" s="226" t="s">
        <v>660</v>
      </c>
      <c r="G219" s="224"/>
      <c r="H219" s="227">
        <v>15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3" t="s">
        <v>135</v>
      </c>
      <c r="AU219" s="233" t="s">
        <v>84</v>
      </c>
      <c r="AV219" s="13" t="s">
        <v>84</v>
      </c>
      <c r="AW219" s="13" t="s">
        <v>34</v>
      </c>
      <c r="AX219" s="13" t="s">
        <v>73</v>
      </c>
      <c r="AY219" s="233" t="s">
        <v>124</v>
      </c>
    </row>
    <row r="220" s="13" customFormat="1">
      <c r="A220" s="13"/>
      <c r="B220" s="223"/>
      <c r="C220" s="224"/>
      <c r="D220" s="218" t="s">
        <v>135</v>
      </c>
      <c r="E220" s="225" t="s">
        <v>19</v>
      </c>
      <c r="F220" s="226" t="s">
        <v>661</v>
      </c>
      <c r="G220" s="224"/>
      <c r="H220" s="227">
        <v>20</v>
      </c>
      <c r="I220" s="228"/>
      <c r="J220" s="224"/>
      <c r="K220" s="224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135</v>
      </c>
      <c r="AU220" s="233" t="s">
        <v>84</v>
      </c>
      <c r="AV220" s="13" t="s">
        <v>84</v>
      </c>
      <c r="AW220" s="13" t="s">
        <v>34</v>
      </c>
      <c r="AX220" s="13" t="s">
        <v>73</v>
      </c>
      <c r="AY220" s="233" t="s">
        <v>124</v>
      </c>
    </row>
    <row r="221" s="13" customFormat="1">
      <c r="A221" s="13"/>
      <c r="B221" s="223"/>
      <c r="C221" s="224"/>
      <c r="D221" s="218" t="s">
        <v>135</v>
      </c>
      <c r="E221" s="225" t="s">
        <v>19</v>
      </c>
      <c r="F221" s="226" t="s">
        <v>662</v>
      </c>
      <c r="G221" s="224"/>
      <c r="H221" s="227">
        <v>40</v>
      </c>
      <c r="I221" s="228"/>
      <c r="J221" s="224"/>
      <c r="K221" s="224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135</v>
      </c>
      <c r="AU221" s="233" t="s">
        <v>84</v>
      </c>
      <c r="AV221" s="13" t="s">
        <v>84</v>
      </c>
      <c r="AW221" s="13" t="s">
        <v>34</v>
      </c>
      <c r="AX221" s="13" t="s">
        <v>73</v>
      </c>
      <c r="AY221" s="233" t="s">
        <v>124</v>
      </c>
    </row>
    <row r="222" s="13" customFormat="1">
      <c r="A222" s="13"/>
      <c r="B222" s="223"/>
      <c r="C222" s="224"/>
      <c r="D222" s="218" t="s">
        <v>135</v>
      </c>
      <c r="E222" s="225" t="s">
        <v>19</v>
      </c>
      <c r="F222" s="226" t="s">
        <v>663</v>
      </c>
      <c r="G222" s="224"/>
      <c r="H222" s="227">
        <v>10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135</v>
      </c>
      <c r="AU222" s="233" t="s">
        <v>84</v>
      </c>
      <c r="AV222" s="13" t="s">
        <v>84</v>
      </c>
      <c r="AW222" s="13" t="s">
        <v>34</v>
      </c>
      <c r="AX222" s="13" t="s">
        <v>73</v>
      </c>
      <c r="AY222" s="233" t="s">
        <v>124</v>
      </c>
    </row>
    <row r="223" s="13" customFormat="1">
      <c r="A223" s="13"/>
      <c r="B223" s="223"/>
      <c r="C223" s="224"/>
      <c r="D223" s="218" t="s">
        <v>135</v>
      </c>
      <c r="E223" s="225" t="s">
        <v>19</v>
      </c>
      <c r="F223" s="226" t="s">
        <v>664</v>
      </c>
      <c r="G223" s="224"/>
      <c r="H223" s="227">
        <v>15</v>
      </c>
      <c r="I223" s="228"/>
      <c r="J223" s="224"/>
      <c r="K223" s="224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135</v>
      </c>
      <c r="AU223" s="233" t="s">
        <v>84</v>
      </c>
      <c r="AV223" s="13" t="s">
        <v>84</v>
      </c>
      <c r="AW223" s="13" t="s">
        <v>34</v>
      </c>
      <c r="AX223" s="13" t="s">
        <v>73</v>
      </c>
      <c r="AY223" s="233" t="s">
        <v>124</v>
      </c>
    </row>
    <row r="224" s="13" customFormat="1">
      <c r="A224" s="13"/>
      <c r="B224" s="223"/>
      <c r="C224" s="224"/>
      <c r="D224" s="218" t="s">
        <v>135</v>
      </c>
      <c r="E224" s="225" t="s">
        <v>19</v>
      </c>
      <c r="F224" s="226" t="s">
        <v>665</v>
      </c>
      <c r="G224" s="224"/>
      <c r="H224" s="227">
        <v>100</v>
      </c>
      <c r="I224" s="228"/>
      <c r="J224" s="224"/>
      <c r="K224" s="224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135</v>
      </c>
      <c r="AU224" s="233" t="s">
        <v>84</v>
      </c>
      <c r="AV224" s="13" t="s">
        <v>84</v>
      </c>
      <c r="AW224" s="13" t="s">
        <v>34</v>
      </c>
      <c r="AX224" s="13" t="s">
        <v>73</v>
      </c>
      <c r="AY224" s="233" t="s">
        <v>124</v>
      </c>
    </row>
    <row r="225" s="13" customFormat="1">
      <c r="A225" s="13"/>
      <c r="B225" s="223"/>
      <c r="C225" s="224"/>
      <c r="D225" s="218" t="s">
        <v>135</v>
      </c>
      <c r="E225" s="225" t="s">
        <v>19</v>
      </c>
      <c r="F225" s="226" t="s">
        <v>666</v>
      </c>
      <c r="G225" s="224"/>
      <c r="H225" s="227">
        <v>110</v>
      </c>
      <c r="I225" s="228"/>
      <c r="J225" s="224"/>
      <c r="K225" s="224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135</v>
      </c>
      <c r="AU225" s="233" t="s">
        <v>84</v>
      </c>
      <c r="AV225" s="13" t="s">
        <v>84</v>
      </c>
      <c r="AW225" s="13" t="s">
        <v>34</v>
      </c>
      <c r="AX225" s="13" t="s">
        <v>73</v>
      </c>
      <c r="AY225" s="233" t="s">
        <v>124</v>
      </c>
    </row>
    <row r="226" s="13" customFormat="1">
      <c r="A226" s="13"/>
      <c r="B226" s="223"/>
      <c r="C226" s="224"/>
      <c r="D226" s="218" t="s">
        <v>135</v>
      </c>
      <c r="E226" s="225" t="s">
        <v>19</v>
      </c>
      <c r="F226" s="226" t="s">
        <v>667</v>
      </c>
      <c r="G226" s="224"/>
      <c r="H226" s="227">
        <v>10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135</v>
      </c>
      <c r="AU226" s="233" t="s">
        <v>84</v>
      </c>
      <c r="AV226" s="13" t="s">
        <v>84</v>
      </c>
      <c r="AW226" s="13" t="s">
        <v>34</v>
      </c>
      <c r="AX226" s="13" t="s">
        <v>73</v>
      </c>
      <c r="AY226" s="233" t="s">
        <v>124</v>
      </c>
    </row>
    <row r="227" s="13" customFormat="1">
      <c r="A227" s="13"/>
      <c r="B227" s="223"/>
      <c r="C227" s="224"/>
      <c r="D227" s="218" t="s">
        <v>135</v>
      </c>
      <c r="E227" s="225" t="s">
        <v>19</v>
      </c>
      <c r="F227" s="226" t="s">
        <v>668</v>
      </c>
      <c r="G227" s="224"/>
      <c r="H227" s="227">
        <v>15</v>
      </c>
      <c r="I227" s="228"/>
      <c r="J227" s="224"/>
      <c r="K227" s="224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135</v>
      </c>
      <c r="AU227" s="233" t="s">
        <v>84</v>
      </c>
      <c r="AV227" s="13" t="s">
        <v>84</v>
      </c>
      <c r="AW227" s="13" t="s">
        <v>34</v>
      </c>
      <c r="AX227" s="13" t="s">
        <v>73</v>
      </c>
      <c r="AY227" s="233" t="s">
        <v>124</v>
      </c>
    </row>
    <row r="228" s="15" customFormat="1">
      <c r="A228" s="15"/>
      <c r="B228" s="244"/>
      <c r="C228" s="245"/>
      <c r="D228" s="218" t="s">
        <v>135</v>
      </c>
      <c r="E228" s="246" t="s">
        <v>19</v>
      </c>
      <c r="F228" s="247" t="s">
        <v>157</v>
      </c>
      <c r="G228" s="245"/>
      <c r="H228" s="248">
        <v>12115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4" t="s">
        <v>135</v>
      </c>
      <c r="AU228" s="254" t="s">
        <v>84</v>
      </c>
      <c r="AV228" s="15" t="s">
        <v>131</v>
      </c>
      <c r="AW228" s="15" t="s">
        <v>34</v>
      </c>
      <c r="AX228" s="15" t="s">
        <v>81</v>
      </c>
      <c r="AY228" s="254" t="s">
        <v>124</v>
      </c>
    </row>
    <row r="229" s="12" customFormat="1" ht="22.8" customHeight="1">
      <c r="A229" s="12"/>
      <c r="B229" s="189"/>
      <c r="C229" s="190"/>
      <c r="D229" s="191" t="s">
        <v>72</v>
      </c>
      <c r="E229" s="203" t="s">
        <v>175</v>
      </c>
      <c r="F229" s="203" t="s">
        <v>360</v>
      </c>
      <c r="G229" s="190"/>
      <c r="H229" s="190"/>
      <c r="I229" s="193"/>
      <c r="J229" s="204">
        <f>BK229</f>
        <v>0</v>
      </c>
      <c r="K229" s="190"/>
      <c r="L229" s="195"/>
      <c r="M229" s="196"/>
      <c r="N229" s="197"/>
      <c r="O229" s="197"/>
      <c r="P229" s="198">
        <f>SUM(P230:P241)</f>
        <v>0</v>
      </c>
      <c r="Q229" s="197"/>
      <c r="R229" s="198">
        <f>SUM(R230:R241)</f>
        <v>0.23233999999999999</v>
      </c>
      <c r="S229" s="197"/>
      <c r="T229" s="199">
        <f>SUM(T230:T241)</f>
        <v>1.8100000000000001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0" t="s">
        <v>81</v>
      </c>
      <c r="AT229" s="201" t="s">
        <v>72</v>
      </c>
      <c r="AU229" s="201" t="s">
        <v>81</v>
      </c>
      <c r="AY229" s="200" t="s">
        <v>124</v>
      </c>
      <c r="BK229" s="202">
        <f>SUM(BK230:BK241)</f>
        <v>0</v>
      </c>
    </row>
    <row r="230" s="2" customFormat="1" ht="14.4" customHeight="1">
      <c r="A230" s="39"/>
      <c r="B230" s="40"/>
      <c r="C230" s="205" t="s">
        <v>268</v>
      </c>
      <c r="D230" s="205" t="s">
        <v>126</v>
      </c>
      <c r="E230" s="206" t="s">
        <v>673</v>
      </c>
      <c r="F230" s="207" t="s">
        <v>674</v>
      </c>
      <c r="G230" s="208" t="s">
        <v>178</v>
      </c>
      <c r="H230" s="209">
        <v>1</v>
      </c>
      <c r="I230" s="210"/>
      <c r="J230" s="211">
        <f>ROUND(I230*H230,2)</f>
        <v>0</v>
      </c>
      <c r="K230" s="207" t="s">
        <v>130</v>
      </c>
      <c r="L230" s="45"/>
      <c r="M230" s="212" t="s">
        <v>19</v>
      </c>
      <c r="N230" s="213" t="s">
        <v>44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1.76</v>
      </c>
      <c r="T230" s="215">
        <f>S230*H230</f>
        <v>1.76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131</v>
      </c>
      <c r="AT230" s="216" t="s">
        <v>126</v>
      </c>
      <c r="AU230" s="216" t="s">
        <v>84</v>
      </c>
      <c r="AY230" s="18" t="s">
        <v>124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81</v>
      </c>
      <c r="BK230" s="217">
        <f>ROUND(I230*H230,2)</f>
        <v>0</v>
      </c>
      <c r="BL230" s="18" t="s">
        <v>131</v>
      </c>
      <c r="BM230" s="216" t="s">
        <v>675</v>
      </c>
    </row>
    <row r="231" s="2" customFormat="1">
      <c r="A231" s="39"/>
      <c r="B231" s="40"/>
      <c r="C231" s="41"/>
      <c r="D231" s="218" t="s">
        <v>133</v>
      </c>
      <c r="E231" s="41"/>
      <c r="F231" s="219" t="s">
        <v>676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133</v>
      </c>
      <c r="AU231" s="18" t="s">
        <v>84</v>
      </c>
    </row>
    <row r="232" s="14" customFormat="1">
      <c r="A232" s="14"/>
      <c r="B232" s="234"/>
      <c r="C232" s="235"/>
      <c r="D232" s="218" t="s">
        <v>135</v>
      </c>
      <c r="E232" s="236" t="s">
        <v>19</v>
      </c>
      <c r="F232" s="237" t="s">
        <v>677</v>
      </c>
      <c r="G232" s="235"/>
      <c r="H232" s="236" t="s">
        <v>19</v>
      </c>
      <c r="I232" s="238"/>
      <c r="J232" s="235"/>
      <c r="K232" s="235"/>
      <c r="L232" s="239"/>
      <c r="M232" s="240"/>
      <c r="N232" s="241"/>
      <c r="O232" s="241"/>
      <c r="P232" s="241"/>
      <c r="Q232" s="241"/>
      <c r="R232" s="241"/>
      <c r="S232" s="241"/>
      <c r="T232" s="24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3" t="s">
        <v>135</v>
      </c>
      <c r="AU232" s="243" t="s">
        <v>84</v>
      </c>
      <c r="AV232" s="14" t="s">
        <v>81</v>
      </c>
      <c r="AW232" s="14" t="s">
        <v>34</v>
      </c>
      <c r="AX232" s="14" t="s">
        <v>73</v>
      </c>
      <c r="AY232" s="243" t="s">
        <v>124</v>
      </c>
    </row>
    <row r="233" s="13" customFormat="1">
      <c r="A233" s="13"/>
      <c r="B233" s="223"/>
      <c r="C233" s="224"/>
      <c r="D233" s="218" t="s">
        <v>135</v>
      </c>
      <c r="E233" s="225" t="s">
        <v>19</v>
      </c>
      <c r="F233" s="226" t="s">
        <v>619</v>
      </c>
      <c r="G233" s="224"/>
      <c r="H233" s="227">
        <v>1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135</v>
      </c>
      <c r="AU233" s="233" t="s">
        <v>84</v>
      </c>
      <c r="AV233" s="13" t="s">
        <v>84</v>
      </c>
      <c r="AW233" s="13" t="s">
        <v>34</v>
      </c>
      <c r="AX233" s="13" t="s">
        <v>81</v>
      </c>
      <c r="AY233" s="233" t="s">
        <v>124</v>
      </c>
    </row>
    <row r="234" s="2" customFormat="1" ht="14.4" customHeight="1">
      <c r="A234" s="39"/>
      <c r="B234" s="40"/>
      <c r="C234" s="205" t="s">
        <v>275</v>
      </c>
      <c r="D234" s="205" t="s">
        <v>126</v>
      </c>
      <c r="E234" s="206" t="s">
        <v>678</v>
      </c>
      <c r="F234" s="207" t="s">
        <v>679</v>
      </c>
      <c r="G234" s="208" t="s">
        <v>129</v>
      </c>
      <c r="H234" s="209">
        <v>1</v>
      </c>
      <c r="I234" s="210"/>
      <c r="J234" s="211">
        <f>ROUND(I234*H234,2)</f>
        <v>0</v>
      </c>
      <c r="K234" s="207" t="s">
        <v>130</v>
      </c>
      <c r="L234" s="45"/>
      <c r="M234" s="212" t="s">
        <v>19</v>
      </c>
      <c r="N234" s="213" t="s">
        <v>44</v>
      </c>
      <c r="O234" s="85"/>
      <c r="P234" s="214">
        <f>O234*H234</f>
        <v>0</v>
      </c>
      <c r="Q234" s="214">
        <v>0</v>
      </c>
      <c r="R234" s="214">
        <f>Q234*H234</f>
        <v>0</v>
      </c>
      <c r="S234" s="214">
        <v>0.050000000000000003</v>
      </c>
      <c r="T234" s="215">
        <f>S234*H234</f>
        <v>0.050000000000000003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131</v>
      </c>
      <c r="AT234" s="216" t="s">
        <v>126</v>
      </c>
      <c r="AU234" s="216" t="s">
        <v>84</v>
      </c>
      <c r="AY234" s="18" t="s">
        <v>124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81</v>
      </c>
      <c r="BK234" s="217">
        <f>ROUND(I234*H234,2)</f>
        <v>0</v>
      </c>
      <c r="BL234" s="18" t="s">
        <v>131</v>
      </c>
      <c r="BM234" s="216" t="s">
        <v>680</v>
      </c>
    </row>
    <row r="235" s="14" customFormat="1">
      <c r="A235" s="14"/>
      <c r="B235" s="234"/>
      <c r="C235" s="235"/>
      <c r="D235" s="218" t="s">
        <v>135</v>
      </c>
      <c r="E235" s="236" t="s">
        <v>19</v>
      </c>
      <c r="F235" s="237" t="s">
        <v>677</v>
      </c>
      <c r="G235" s="235"/>
      <c r="H235" s="236" t="s">
        <v>19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3" t="s">
        <v>135</v>
      </c>
      <c r="AU235" s="243" t="s">
        <v>84</v>
      </c>
      <c r="AV235" s="14" t="s">
        <v>81</v>
      </c>
      <c r="AW235" s="14" t="s">
        <v>34</v>
      </c>
      <c r="AX235" s="14" t="s">
        <v>73</v>
      </c>
      <c r="AY235" s="243" t="s">
        <v>124</v>
      </c>
    </row>
    <row r="236" s="13" customFormat="1">
      <c r="A236" s="13"/>
      <c r="B236" s="223"/>
      <c r="C236" s="224"/>
      <c r="D236" s="218" t="s">
        <v>135</v>
      </c>
      <c r="E236" s="225" t="s">
        <v>19</v>
      </c>
      <c r="F236" s="226" t="s">
        <v>619</v>
      </c>
      <c r="G236" s="224"/>
      <c r="H236" s="227">
        <v>1</v>
      </c>
      <c r="I236" s="228"/>
      <c r="J236" s="224"/>
      <c r="K236" s="224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135</v>
      </c>
      <c r="AU236" s="233" t="s">
        <v>84</v>
      </c>
      <c r="AV236" s="13" t="s">
        <v>84</v>
      </c>
      <c r="AW236" s="13" t="s">
        <v>34</v>
      </c>
      <c r="AX236" s="13" t="s">
        <v>81</v>
      </c>
      <c r="AY236" s="233" t="s">
        <v>124</v>
      </c>
    </row>
    <row r="237" s="2" customFormat="1" ht="14.4" customHeight="1">
      <c r="A237" s="39"/>
      <c r="B237" s="40"/>
      <c r="C237" s="205" t="s">
        <v>279</v>
      </c>
      <c r="D237" s="205" t="s">
        <v>126</v>
      </c>
      <c r="E237" s="206" t="s">
        <v>681</v>
      </c>
      <c r="F237" s="207" t="s">
        <v>682</v>
      </c>
      <c r="G237" s="208" t="s">
        <v>129</v>
      </c>
      <c r="H237" s="209">
        <v>1</v>
      </c>
      <c r="I237" s="210"/>
      <c r="J237" s="211">
        <f>ROUND(I237*H237,2)</f>
        <v>0</v>
      </c>
      <c r="K237" s="207" t="s">
        <v>130</v>
      </c>
      <c r="L237" s="45"/>
      <c r="M237" s="212" t="s">
        <v>19</v>
      </c>
      <c r="N237" s="213" t="s">
        <v>44</v>
      </c>
      <c r="O237" s="85"/>
      <c r="P237" s="214">
        <f>O237*H237</f>
        <v>0</v>
      </c>
      <c r="Q237" s="214">
        <v>0.21734000000000001</v>
      </c>
      <c r="R237" s="214">
        <f>Q237*H237</f>
        <v>0.21734000000000001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131</v>
      </c>
      <c r="AT237" s="216" t="s">
        <v>126</v>
      </c>
      <c r="AU237" s="216" t="s">
        <v>84</v>
      </c>
      <c r="AY237" s="18" t="s">
        <v>124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81</v>
      </c>
      <c r="BK237" s="217">
        <f>ROUND(I237*H237,2)</f>
        <v>0</v>
      </c>
      <c r="BL237" s="18" t="s">
        <v>131</v>
      </c>
      <c r="BM237" s="216" t="s">
        <v>683</v>
      </c>
    </row>
    <row r="238" s="2" customFormat="1">
      <c r="A238" s="39"/>
      <c r="B238" s="40"/>
      <c r="C238" s="41"/>
      <c r="D238" s="218" t="s">
        <v>133</v>
      </c>
      <c r="E238" s="41"/>
      <c r="F238" s="219" t="s">
        <v>684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133</v>
      </c>
      <c r="AU238" s="18" t="s">
        <v>84</v>
      </c>
    </row>
    <row r="239" s="14" customFormat="1">
      <c r="A239" s="14"/>
      <c r="B239" s="234"/>
      <c r="C239" s="235"/>
      <c r="D239" s="218" t="s">
        <v>135</v>
      </c>
      <c r="E239" s="236" t="s">
        <v>19</v>
      </c>
      <c r="F239" s="237" t="s">
        <v>618</v>
      </c>
      <c r="G239" s="235"/>
      <c r="H239" s="236" t="s">
        <v>19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3" t="s">
        <v>135</v>
      </c>
      <c r="AU239" s="243" t="s">
        <v>84</v>
      </c>
      <c r="AV239" s="14" t="s">
        <v>81</v>
      </c>
      <c r="AW239" s="14" t="s">
        <v>34</v>
      </c>
      <c r="AX239" s="14" t="s">
        <v>73</v>
      </c>
      <c r="AY239" s="243" t="s">
        <v>124</v>
      </c>
    </row>
    <row r="240" s="13" customFormat="1">
      <c r="A240" s="13"/>
      <c r="B240" s="223"/>
      <c r="C240" s="224"/>
      <c r="D240" s="218" t="s">
        <v>135</v>
      </c>
      <c r="E240" s="225" t="s">
        <v>19</v>
      </c>
      <c r="F240" s="226" t="s">
        <v>619</v>
      </c>
      <c r="G240" s="224"/>
      <c r="H240" s="227">
        <v>1</v>
      </c>
      <c r="I240" s="228"/>
      <c r="J240" s="224"/>
      <c r="K240" s="224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135</v>
      </c>
      <c r="AU240" s="233" t="s">
        <v>84</v>
      </c>
      <c r="AV240" s="13" t="s">
        <v>84</v>
      </c>
      <c r="AW240" s="13" t="s">
        <v>34</v>
      </c>
      <c r="AX240" s="13" t="s">
        <v>81</v>
      </c>
      <c r="AY240" s="233" t="s">
        <v>124</v>
      </c>
    </row>
    <row r="241" s="2" customFormat="1" ht="14.4" customHeight="1">
      <c r="A241" s="39"/>
      <c r="B241" s="40"/>
      <c r="C241" s="255" t="s">
        <v>285</v>
      </c>
      <c r="D241" s="255" t="s">
        <v>239</v>
      </c>
      <c r="E241" s="256" t="s">
        <v>685</v>
      </c>
      <c r="F241" s="257" t="s">
        <v>686</v>
      </c>
      <c r="G241" s="258" t="s">
        <v>129</v>
      </c>
      <c r="H241" s="259">
        <v>1</v>
      </c>
      <c r="I241" s="260"/>
      <c r="J241" s="261">
        <f>ROUND(I241*H241,2)</f>
        <v>0</v>
      </c>
      <c r="K241" s="257" t="s">
        <v>19</v>
      </c>
      <c r="L241" s="262"/>
      <c r="M241" s="263" t="s">
        <v>19</v>
      </c>
      <c r="N241" s="264" t="s">
        <v>44</v>
      </c>
      <c r="O241" s="85"/>
      <c r="P241" s="214">
        <f>O241*H241</f>
        <v>0</v>
      </c>
      <c r="Q241" s="214">
        <v>0.014999999999999999</v>
      </c>
      <c r="R241" s="214">
        <f>Q241*H241</f>
        <v>0.014999999999999999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175</v>
      </c>
      <c r="AT241" s="216" t="s">
        <v>239</v>
      </c>
      <c r="AU241" s="216" t="s">
        <v>84</v>
      </c>
      <c r="AY241" s="18" t="s">
        <v>124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81</v>
      </c>
      <c r="BK241" s="217">
        <f>ROUND(I241*H241,2)</f>
        <v>0</v>
      </c>
      <c r="BL241" s="18" t="s">
        <v>131</v>
      </c>
      <c r="BM241" s="216" t="s">
        <v>687</v>
      </c>
    </row>
    <row r="242" s="12" customFormat="1" ht="22.8" customHeight="1">
      <c r="A242" s="12"/>
      <c r="B242" s="189"/>
      <c r="C242" s="190"/>
      <c r="D242" s="191" t="s">
        <v>72</v>
      </c>
      <c r="E242" s="203" t="s">
        <v>183</v>
      </c>
      <c r="F242" s="203" t="s">
        <v>390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SUM(P243:P351)</f>
        <v>0</v>
      </c>
      <c r="Q242" s="197"/>
      <c r="R242" s="198">
        <f>SUM(R243:R351)</f>
        <v>282.07595199999997</v>
      </c>
      <c r="S242" s="197"/>
      <c r="T242" s="199">
        <f>SUM(T243:T351)</f>
        <v>1361.614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81</v>
      </c>
      <c r="AT242" s="201" t="s">
        <v>72</v>
      </c>
      <c r="AU242" s="201" t="s">
        <v>81</v>
      </c>
      <c r="AY242" s="200" t="s">
        <v>124</v>
      </c>
      <c r="BK242" s="202">
        <f>SUM(BK243:BK351)</f>
        <v>0</v>
      </c>
    </row>
    <row r="243" s="2" customFormat="1" ht="14.4" customHeight="1">
      <c r="A243" s="39"/>
      <c r="B243" s="40"/>
      <c r="C243" s="205" t="s">
        <v>291</v>
      </c>
      <c r="D243" s="205" t="s">
        <v>126</v>
      </c>
      <c r="E243" s="206" t="s">
        <v>405</v>
      </c>
      <c r="F243" s="207" t="s">
        <v>406</v>
      </c>
      <c r="G243" s="208" t="s">
        <v>129</v>
      </c>
      <c r="H243" s="209">
        <v>26</v>
      </c>
      <c r="I243" s="210"/>
      <c r="J243" s="211">
        <f>ROUND(I243*H243,2)</f>
        <v>0</v>
      </c>
      <c r="K243" s="207" t="s">
        <v>130</v>
      </c>
      <c r="L243" s="45"/>
      <c r="M243" s="212" t="s">
        <v>19</v>
      </c>
      <c r="N243" s="213" t="s">
        <v>44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131</v>
      </c>
      <c r="AT243" s="216" t="s">
        <v>126</v>
      </c>
      <c r="AU243" s="216" t="s">
        <v>84</v>
      </c>
      <c r="AY243" s="18" t="s">
        <v>124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81</v>
      </c>
      <c r="BK243" s="217">
        <f>ROUND(I243*H243,2)</f>
        <v>0</v>
      </c>
      <c r="BL243" s="18" t="s">
        <v>131</v>
      </c>
      <c r="BM243" s="216" t="s">
        <v>688</v>
      </c>
    </row>
    <row r="244" s="2" customFormat="1">
      <c r="A244" s="39"/>
      <c r="B244" s="40"/>
      <c r="C244" s="41"/>
      <c r="D244" s="218" t="s">
        <v>133</v>
      </c>
      <c r="E244" s="41"/>
      <c r="F244" s="219" t="s">
        <v>408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133</v>
      </c>
      <c r="AU244" s="18" t="s">
        <v>84</v>
      </c>
    </row>
    <row r="245" s="14" customFormat="1">
      <c r="A245" s="14"/>
      <c r="B245" s="234"/>
      <c r="C245" s="235"/>
      <c r="D245" s="218" t="s">
        <v>135</v>
      </c>
      <c r="E245" s="236" t="s">
        <v>19</v>
      </c>
      <c r="F245" s="237" t="s">
        <v>409</v>
      </c>
      <c r="G245" s="235"/>
      <c r="H245" s="236" t="s">
        <v>19</v>
      </c>
      <c r="I245" s="238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3" t="s">
        <v>135</v>
      </c>
      <c r="AU245" s="243" t="s">
        <v>84</v>
      </c>
      <c r="AV245" s="14" t="s">
        <v>81</v>
      </c>
      <c r="AW245" s="14" t="s">
        <v>34</v>
      </c>
      <c r="AX245" s="14" t="s">
        <v>73</v>
      </c>
      <c r="AY245" s="243" t="s">
        <v>124</v>
      </c>
    </row>
    <row r="246" s="13" customFormat="1">
      <c r="A246" s="13"/>
      <c r="B246" s="223"/>
      <c r="C246" s="224"/>
      <c r="D246" s="218" t="s">
        <v>135</v>
      </c>
      <c r="E246" s="225" t="s">
        <v>19</v>
      </c>
      <c r="F246" s="226" t="s">
        <v>410</v>
      </c>
      <c r="G246" s="224"/>
      <c r="H246" s="227">
        <v>6</v>
      </c>
      <c r="I246" s="228"/>
      <c r="J246" s="224"/>
      <c r="K246" s="224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135</v>
      </c>
      <c r="AU246" s="233" t="s">
        <v>84</v>
      </c>
      <c r="AV246" s="13" t="s">
        <v>84</v>
      </c>
      <c r="AW246" s="13" t="s">
        <v>34</v>
      </c>
      <c r="AX246" s="13" t="s">
        <v>73</v>
      </c>
      <c r="AY246" s="233" t="s">
        <v>124</v>
      </c>
    </row>
    <row r="247" s="13" customFormat="1">
      <c r="A247" s="13"/>
      <c r="B247" s="223"/>
      <c r="C247" s="224"/>
      <c r="D247" s="218" t="s">
        <v>135</v>
      </c>
      <c r="E247" s="225" t="s">
        <v>19</v>
      </c>
      <c r="F247" s="226" t="s">
        <v>411</v>
      </c>
      <c r="G247" s="224"/>
      <c r="H247" s="227">
        <v>2</v>
      </c>
      <c r="I247" s="228"/>
      <c r="J247" s="224"/>
      <c r="K247" s="224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135</v>
      </c>
      <c r="AU247" s="233" t="s">
        <v>84</v>
      </c>
      <c r="AV247" s="13" t="s">
        <v>84</v>
      </c>
      <c r="AW247" s="13" t="s">
        <v>34</v>
      </c>
      <c r="AX247" s="13" t="s">
        <v>73</v>
      </c>
      <c r="AY247" s="233" t="s">
        <v>124</v>
      </c>
    </row>
    <row r="248" s="13" customFormat="1">
      <c r="A248" s="13"/>
      <c r="B248" s="223"/>
      <c r="C248" s="224"/>
      <c r="D248" s="218" t="s">
        <v>135</v>
      </c>
      <c r="E248" s="225" t="s">
        <v>19</v>
      </c>
      <c r="F248" s="226" t="s">
        <v>412</v>
      </c>
      <c r="G248" s="224"/>
      <c r="H248" s="227">
        <v>2</v>
      </c>
      <c r="I248" s="228"/>
      <c r="J248" s="224"/>
      <c r="K248" s="224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135</v>
      </c>
      <c r="AU248" s="233" t="s">
        <v>84</v>
      </c>
      <c r="AV248" s="13" t="s">
        <v>84</v>
      </c>
      <c r="AW248" s="13" t="s">
        <v>34</v>
      </c>
      <c r="AX248" s="13" t="s">
        <v>73</v>
      </c>
      <c r="AY248" s="233" t="s">
        <v>124</v>
      </c>
    </row>
    <row r="249" s="13" customFormat="1">
      <c r="A249" s="13"/>
      <c r="B249" s="223"/>
      <c r="C249" s="224"/>
      <c r="D249" s="218" t="s">
        <v>135</v>
      </c>
      <c r="E249" s="225" t="s">
        <v>19</v>
      </c>
      <c r="F249" s="226" t="s">
        <v>413</v>
      </c>
      <c r="G249" s="224"/>
      <c r="H249" s="227">
        <v>1</v>
      </c>
      <c r="I249" s="228"/>
      <c r="J249" s="224"/>
      <c r="K249" s="224"/>
      <c r="L249" s="229"/>
      <c r="M249" s="230"/>
      <c r="N249" s="231"/>
      <c r="O249" s="231"/>
      <c r="P249" s="231"/>
      <c r="Q249" s="231"/>
      <c r="R249" s="231"/>
      <c r="S249" s="231"/>
      <c r="T249" s="23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3" t="s">
        <v>135</v>
      </c>
      <c r="AU249" s="233" t="s">
        <v>84</v>
      </c>
      <c r="AV249" s="13" t="s">
        <v>84</v>
      </c>
      <c r="AW249" s="13" t="s">
        <v>34</v>
      </c>
      <c r="AX249" s="13" t="s">
        <v>73</v>
      </c>
      <c r="AY249" s="233" t="s">
        <v>124</v>
      </c>
    </row>
    <row r="250" s="13" customFormat="1">
      <c r="A250" s="13"/>
      <c r="B250" s="223"/>
      <c r="C250" s="224"/>
      <c r="D250" s="218" t="s">
        <v>135</v>
      </c>
      <c r="E250" s="225" t="s">
        <v>19</v>
      </c>
      <c r="F250" s="226" t="s">
        <v>414</v>
      </c>
      <c r="G250" s="224"/>
      <c r="H250" s="227">
        <v>6</v>
      </c>
      <c r="I250" s="228"/>
      <c r="J250" s="224"/>
      <c r="K250" s="224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135</v>
      </c>
      <c r="AU250" s="233" t="s">
        <v>84</v>
      </c>
      <c r="AV250" s="13" t="s">
        <v>84</v>
      </c>
      <c r="AW250" s="13" t="s">
        <v>34</v>
      </c>
      <c r="AX250" s="13" t="s">
        <v>73</v>
      </c>
      <c r="AY250" s="233" t="s">
        <v>124</v>
      </c>
    </row>
    <row r="251" s="13" customFormat="1">
      <c r="A251" s="13"/>
      <c r="B251" s="223"/>
      <c r="C251" s="224"/>
      <c r="D251" s="218" t="s">
        <v>135</v>
      </c>
      <c r="E251" s="225" t="s">
        <v>19</v>
      </c>
      <c r="F251" s="226" t="s">
        <v>415</v>
      </c>
      <c r="G251" s="224"/>
      <c r="H251" s="227">
        <v>2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135</v>
      </c>
      <c r="AU251" s="233" t="s">
        <v>84</v>
      </c>
      <c r="AV251" s="13" t="s">
        <v>84</v>
      </c>
      <c r="AW251" s="13" t="s">
        <v>34</v>
      </c>
      <c r="AX251" s="13" t="s">
        <v>73</v>
      </c>
      <c r="AY251" s="233" t="s">
        <v>124</v>
      </c>
    </row>
    <row r="252" s="13" customFormat="1">
      <c r="A252" s="13"/>
      <c r="B252" s="223"/>
      <c r="C252" s="224"/>
      <c r="D252" s="218" t="s">
        <v>135</v>
      </c>
      <c r="E252" s="225" t="s">
        <v>19</v>
      </c>
      <c r="F252" s="226" t="s">
        <v>416</v>
      </c>
      <c r="G252" s="224"/>
      <c r="H252" s="227">
        <v>5</v>
      </c>
      <c r="I252" s="228"/>
      <c r="J252" s="224"/>
      <c r="K252" s="224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135</v>
      </c>
      <c r="AU252" s="233" t="s">
        <v>84</v>
      </c>
      <c r="AV252" s="13" t="s">
        <v>84</v>
      </c>
      <c r="AW252" s="13" t="s">
        <v>34</v>
      </c>
      <c r="AX252" s="13" t="s">
        <v>73</v>
      </c>
      <c r="AY252" s="233" t="s">
        <v>124</v>
      </c>
    </row>
    <row r="253" s="13" customFormat="1">
      <c r="A253" s="13"/>
      <c r="B253" s="223"/>
      <c r="C253" s="224"/>
      <c r="D253" s="218" t="s">
        <v>135</v>
      </c>
      <c r="E253" s="225" t="s">
        <v>19</v>
      </c>
      <c r="F253" s="226" t="s">
        <v>417</v>
      </c>
      <c r="G253" s="224"/>
      <c r="H253" s="227">
        <v>2</v>
      </c>
      <c r="I253" s="228"/>
      <c r="J253" s="224"/>
      <c r="K253" s="224"/>
      <c r="L253" s="229"/>
      <c r="M253" s="230"/>
      <c r="N253" s="231"/>
      <c r="O253" s="231"/>
      <c r="P253" s="231"/>
      <c r="Q253" s="231"/>
      <c r="R253" s="231"/>
      <c r="S253" s="231"/>
      <c r="T253" s="23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3" t="s">
        <v>135</v>
      </c>
      <c r="AU253" s="233" t="s">
        <v>84</v>
      </c>
      <c r="AV253" s="13" t="s">
        <v>84</v>
      </c>
      <c r="AW253" s="13" t="s">
        <v>34</v>
      </c>
      <c r="AX253" s="13" t="s">
        <v>73</v>
      </c>
      <c r="AY253" s="233" t="s">
        <v>124</v>
      </c>
    </row>
    <row r="254" s="15" customFormat="1">
      <c r="A254" s="15"/>
      <c r="B254" s="244"/>
      <c r="C254" s="245"/>
      <c r="D254" s="218" t="s">
        <v>135</v>
      </c>
      <c r="E254" s="246" t="s">
        <v>19</v>
      </c>
      <c r="F254" s="247" t="s">
        <v>157</v>
      </c>
      <c r="G254" s="245"/>
      <c r="H254" s="248">
        <v>26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4" t="s">
        <v>135</v>
      </c>
      <c r="AU254" s="254" t="s">
        <v>84</v>
      </c>
      <c r="AV254" s="15" t="s">
        <v>131</v>
      </c>
      <c r="AW254" s="15" t="s">
        <v>34</v>
      </c>
      <c r="AX254" s="15" t="s">
        <v>81</v>
      </c>
      <c r="AY254" s="254" t="s">
        <v>124</v>
      </c>
    </row>
    <row r="255" s="2" customFormat="1" ht="24.15" customHeight="1">
      <c r="A255" s="39"/>
      <c r="B255" s="40"/>
      <c r="C255" s="205" t="s">
        <v>295</v>
      </c>
      <c r="D255" s="205" t="s">
        <v>126</v>
      </c>
      <c r="E255" s="206" t="s">
        <v>419</v>
      </c>
      <c r="F255" s="207" t="s">
        <v>420</v>
      </c>
      <c r="G255" s="208" t="s">
        <v>129</v>
      </c>
      <c r="H255" s="209">
        <v>2340</v>
      </c>
      <c r="I255" s="210"/>
      <c r="J255" s="211">
        <f>ROUND(I255*H255,2)</f>
        <v>0</v>
      </c>
      <c r="K255" s="207" t="s">
        <v>130</v>
      </c>
      <c r="L255" s="45"/>
      <c r="M255" s="212" t="s">
        <v>19</v>
      </c>
      <c r="N255" s="213" t="s">
        <v>44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131</v>
      </c>
      <c r="AT255" s="216" t="s">
        <v>126</v>
      </c>
      <c r="AU255" s="216" t="s">
        <v>84</v>
      </c>
      <c r="AY255" s="18" t="s">
        <v>124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81</v>
      </c>
      <c r="BK255" s="217">
        <f>ROUND(I255*H255,2)</f>
        <v>0</v>
      </c>
      <c r="BL255" s="18" t="s">
        <v>131</v>
      </c>
      <c r="BM255" s="216" t="s">
        <v>689</v>
      </c>
    </row>
    <row r="256" s="2" customFormat="1">
      <c r="A256" s="39"/>
      <c r="B256" s="40"/>
      <c r="C256" s="41"/>
      <c r="D256" s="218" t="s">
        <v>133</v>
      </c>
      <c r="E256" s="41"/>
      <c r="F256" s="219" t="s">
        <v>408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133</v>
      </c>
      <c r="AU256" s="18" t="s">
        <v>84</v>
      </c>
    </row>
    <row r="257" s="14" customFormat="1">
      <c r="A257" s="14"/>
      <c r="B257" s="234"/>
      <c r="C257" s="235"/>
      <c r="D257" s="218" t="s">
        <v>135</v>
      </c>
      <c r="E257" s="236" t="s">
        <v>19</v>
      </c>
      <c r="F257" s="237" t="s">
        <v>690</v>
      </c>
      <c r="G257" s="235"/>
      <c r="H257" s="236" t="s">
        <v>19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135</v>
      </c>
      <c r="AU257" s="243" t="s">
        <v>84</v>
      </c>
      <c r="AV257" s="14" t="s">
        <v>81</v>
      </c>
      <c r="AW257" s="14" t="s">
        <v>34</v>
      </c>
      <c r="AX257" s="14" t="s">
        <v>73</v>
      </c>
      <c r="AY257" s="243" t="s">
        <v>124</v>
      </c>
    </row>
    <row r="258" s="13" customFormat="1">
      <c r="A258" s="13"/>
      <c r="B258" s="223"/>
      <c r="C258" s="224"/>
      <c r="D258" s="218" t="s">
        <v>135</v>
      </c>
      <c r="E258" s="225" t="s">
        <v>19</v>
      </c>
      <c r="F258" s="226" t="s">
        <v>691</v>
      </c>
      <c r="G258" s="224"/>
      <c r="H258" s="227">
        <v>2340</v>
      </c>
      <c r="I258" s="228"/>
      <c r="J258" s="224"/>
      <c r="K258" s="224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135</v>
      </c>
      <c r="AU258" s="233" t="s">
        <v>84</v>
      </c>
      <c r="AV258" s="13" t="s">
        <v>84</v>
      </c>
      <c r="AW258" s="13" t="s">
        <v>34</v>
      </c>
      <c r="AX258" s="13" t="s">
        <v>81</v>
      </c>
      <c r="AY258" s="233" t="s">
        <v>124</v>
      </c>
    </row>
    <row r="259" s="2" customFormat="1" ht="14.4" customHeight="1">
      <c r="A259" s="39"/>
      <c r="B259" s="40"/>
      <c r="C259" s="205" t="s">
        <v>303</v>
      </c>
      <c r="D259" s="205" t="s">
        <v>126</v>
      </c>
      <c r="E259" s="206" t="s">
        <v>425</v>
      </c>
      <c r="F259" s="207" t="s">
        <v>426</v>
      </c>
      <c r="G259" s="208" t="s">
        <v>129</v>
      </c>
      <c r="H259" s="209">
        <v>45</v>
      </c>
      <c r="I259" s="210"/>
      <c r="J259" s="211">
        <f>ROUND(I259*H259,2)</f>
        <v>0</v>
      </c>
      <c r="K259" s="207" t="s">
        <v>130</v>
      </c>
      <c r="L259" s="45"/>
      <c r="M259" s="212" t="s">
        <v>19</v>
      </c>
      <c r="N259" s="213" t="s">
        <v>44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</v>
      </c>
      <c r="T259" s="215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131</v>
      </c>
      <c r="AT259" s="216" t="s">
        <v>126</v>
      </c>
      <c r="AU259" s="216" t="s">
        <v>84</v>
      </c>
      <c r="AY259" s="18" t="s">
        <v>124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81</v>
      </c>
      <c r="BK259" s="217">
        <f>ROUND(I259*H259,2)</f>
        <v>0</v>
      </c>
      <c r="BL259" s="18" t="s">
        <v>131</v>
      </c>
      <c r="BM259" s="216" t="s">
        <v>692</v>
      </c>
    </row>
    <row r="260" s="2" customFormat="1">
      <c r="A260" s="39"/>
      <c r="B260" s="40"/>
      <c r="C260" s="41"/>
      <c r="D260" s="218" t="s">
        <v>133</v>
      </c>
      <c r="E260" s="41"/>
      <c r="F260" s="219" t="s">
        <v>428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133</v>
      </c>
      <c r="AU260" s="18" t="s">
        <v>84</v>
      </c>
    </row>
    <row r="261" s="14" customFormat="1">
      <c r="A261" s="14"/>
      <c r="B261" s="234"/>
      <c r="C261" s="235"/>
      <c r="D261" s="218" t="s">
        <v>135</v>
      </c>
      <c r="E261" s="236" t="s">
        <v>19</v>
      </c>
      <c r="F261" s="237" t="s">
        <v>409</v>
      </c>
      <c r="G261" s="235"/>
      <c r="H261" s="236" t="s">
        <v>19</v>
      </c>
      <c r="I261" s="238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135</v>
      </c>
      <c r="AU261" s="243" t="s">
        <v>84</v>
      </c>
      <c r="AV261" s="14" t="s">
        <v>81</v>
      </c>
      <c r="AW261" s="14" t="s">
        <v>34</v>
      </c>
      <c r="AX261" s="14" t="s">
        <v>73</v>
      </c>
      <c r="AY261" s="243" t="s">
        <v>124</v>
      </c>
    </row>
    <row r="262" s="13" customFormat="1">
      <c r="A262" s="13"/>
      <c r="B262" s="223"/>
      <c r="C262" s="224"/>
      <c r="D262" s="218" t="s">
        <v>135</v>
      </c>
      <c r="E262" s="225" t="s">
        <v>19</v>
      </c>
      <c r="F262" s="226" t="s">
        <v>429</v>
      </c>
      <c r="G262" s="224"/>
      <c r="H262" s="227">
        <v>45</v>
      </c>
      <c r="I262" s="228"/>
      <c r="J262" s="224"/>
      <c r="K262" s="224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135</v>
      </c>
      <c r="AU262" s="233" t="s">
        <v>84</v>
      </c>
      <c r="AV262" s="13" t="s">
        <v>84</v>
      </c>
      <c r="AW262" s="13" t="s">
        <v>34</v>
      </c>
      <c r="AX262" s="13" t="s">
        <v>81</v>
      </c>
      <c r="AY262" s="233" t="s">
        <v>124</v>
      </c>
    </row>
    <row r="263" s="2" customFormat="1" ht="24.15" customHeight="1">
      <c r="A263" s="39"/>
      <c r="B263" s="40"/>
      <c r="C263" s="205" t="s">
        <v>308</v>
      </c>
      <c r="D263" s="205" t="s">
        <v>126</v>
      </c>
      <c r="E263" s="206" t="s">
        <v>431</v>
      </c>
      <c r="F263" s="207" t="s">
        <v>432</v>
      </c>
      <c r="G263" s="208" t="s">
        <v>129</v>
      </c>
      <c r="H263" s="209">
        <v>675</v>
      </c>
      <c r="I263" s="210"/>
      <c r="J263" s="211">
        <f>ROUND(I263*H263,2)</f>
        <v>0</v>
      </c>
      <c r="K263" s="207" t="s">
        <v>130</v>
      </c>
      <c r="L263" s="45"/>
      <c r="M263" s="212" t="s">
        <v>19</v>
      </c>
      <c r="N263" s="213" t="s">
        <v>44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131</v>
      </c>
      <c r="AT263" s="216" t="s">
        <v>126</v>
      </c>
      <c r="AU263" s="216" t="s">
        <v>84</v>
      </c>
      <c r="AY263" s="18" t="s">
        <v>124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81</v>
      </c>
      <c r="BK263" s="217">
        <f>ROUND(I263*H263,2)</f>
        <v>0</v>
      </c>
      <c r="BL263" s="18" t="s">
        <v>131</v>
      </c>
      <c r="BM263" s="216" t="s">
        <v>693</v>
      </c>
    </row>
    <row r="264" s="2" customFormat="1">
      <c r="A264" s="39"/>
      <c r="B264" s="40"/>
      <c r="C264" s="41"/>
      <c r="D264" s="218" t="s">
        <v>133</v>
      </c>
      <c r="E264" s="41"/>
      <c r="F264" s="219" t="s">
        <v>428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133</v>
      </c>
      <c r="AU264" s="18" t="s">
        <v>84</v>
      </c>
    </row>
    <row r="265" s="14" customFormat="1">
      <c r="A265" s="14"/>
      <c r="B265" s="234"/>
      <c r="C265" s="235"/>
      <c r="D265" s="218" t="s">
        <v>135</v>
      </c>
      <c r="E265" s="236" t="s">
        <v>19</v>
      </c>
      <c r="F265" s="237" t="s">
        <v>694</v>
      </c>
      <c r="G265" s="235"/>
      <c r="H265" s="236" t="s">
        <v>19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3" t="s">
        <v>135</v>
      </c>
      <c r="AU265" s="243" t="s">
        <v>84</v>
      </c>
      <c r="AV265" s="14" t="s">
        <v>81</v>
      </c>
      <c r="AW265" s="14" t="s">
        <v>34</v>
      </c>
      <c r="AX265" s="14" t="s">
        <v>73</v>
      </c>
      <c r="AY265" s="243" t="s">
        <v>124</v>
      </c>
    </row>
    <row r="266" s="13" customFormat="1">
      <c r="A266" s="13"/>
      <c r="B266" s="223"/>
      <c r="C266" s="224"/>
      <c r="D266" s="218" t="s">
        <v>135</v>
      </c>
      <c r="E266" s="225" t="s">
        <v>19</v>
      </c>
      <c r="F266" s="226" t="s">
        <v>695</v>
      </c>
      <c r="G266" s="224"/>
      <c r="H266" s="227">
        <v>675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135</v>
      </c>
      <c r="AU266" s="233" t="s">
        <v>84</v>
      </c>
      <c r="AV266" s="13" t="s">
        <v>84</v>
      </c>
      <c r="AW266" s="13" t="s">
        <v>34</v>
      </c>
      <c r="AX266" s="13" t="s">
        <v>81</v>
      </c>
      <c r="AY266" s="233" t="s">
        <v>124</v>
      </c>
    </row>
    <row r="267" s="2" customFormat="1" ht="14.4" customHeight="1">
      <c r="A267" s="39"/>
      <c r="B267" s="40"/>
      <c r="C267" s="205" t="s">
        <v>312</v>
      </c>
      <c r="D267" s="205" t="s">
        <v>126</v>
      </c>
      <c r="E267" s="206" t="s">
        <v>437</v>
      </c>
      <c r="F267" s="207" t="s">
        <v>438</v>
      </c>
      <c r="G267" s="208" t="s">
        <v>271</v>
      </c>
      <c r="H267" s="209">
        <v>4220</v>
      </c>
      <c r="I267" s="210"/>
      <c r="J267" s="211">
        <f>ROUND(I267*H267,2)</f>
        <v>0</v>
      </c>
      <c r="K267" s="207" t="s">
        <v>130</v>
      </c>
      <c r="L267" s="45"/>
      <c r="M267" s="212" t="s">
        <v>19</v>
      </c>
      <c r="N267" s="213" t="s">
        <v>44</v>
      </c>
      <c r="O267" s="85"/>
      <c r="P267" s="214">
        <f>O267*H267</f>
        <v>0</v>
      </c>
      <c r="Q267" s="214">
        <v>0.00033</v>
      </c>
      <c r="R267" s="214">
        <f>Q267*H267</f>
        <v>1.3926000000000001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131</v>
      </c>
      <c r="AT267" s="216" t="s">
        <v>126</v>
      </c>
      <c r="AU267" s="216" t="s">
        <v>84</v>
      </c>
      <c r="AY267" s="18" t="s">
        <v>124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81</v>
      </c>
      <c r="BK267" s="217">
        <f>ROUND(I267*H267,2)</f>
        <v>0</v>
      </c>
      <c r="BL267" s="18" t="s">
        <v>131</v>
      </c>
      <c r="BM267" s="216" t="s">
        <v>439</v>
      </c>
    </row>
    <row r="268" s="2" customFormat="1">
      <c r="A268" s="39"/>
      <c r="B268" s="40"/>
      <c r="C268" s="41"/>
      <c r="D268" s="218" t="s">
        <v>133</v>
      </c>
      <c r="E268" s="41"/>
      <c r="F268" s="219" t="s">
        <v>440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133</v>
      </c>
      <c r="AU268" s="18" t="s">
        <v>84</v>
      </c>
    </row>
    <row r="269" s="14" customFormat="1">
      <c r="A269" s="14"/>
      <c r="B269" s="234"/>
      <c r="C269" s="235"/>
      <c r="D269" s="218" t="s">
        <v>135</v>
      </c>
      <c r="E269" s="236" t="s">
        <v>19</v>
      </c>
      <c r="F269" s="237" t="s">
        <v>441</v>
      </c>
      <c r="G269" s="235"/>
      <c r="H269" s="236" t="s">
        <v>19</v>
      </c>
      <c r="I269" s="238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135</v>
      </c>
      <c r="AU269" s="243" t="s">
        <v>84</v>
      </c>
      <c r="AV269" s="14" t="s">
        <v>81</v>
      </c>
      <c r="AW269" s="14" t="s">
        <v>34</v>
      </c>
      <c r="AX269" s="14" t="s">
        <v>73</v>
      </c>
      <c r="AY269" s="243" t="s">
        <v>124</v>
      </c>
    </row>
    <row r="270" s="13" customFormat="1">
      <c r="A270" s="13"/>
      <c r="B270" s="223"/>
      <c r="C270" s="224"/>
      <c r="D270" s="218" t="s">
        <v>135</v>
      </c>
      <c r="E270" s="225" t="s">
        <v>19</v>
      </c>
      <c r="F270" s="226" t="s">
        <v>696</v>
      </c>
      <c r="G270" s="224"/>
      <c r="H270" s="227">
        <v>4220</v>
      </c>
      <c r="I270" s="228"/>
      <c r="J270" s="224"/>
      <c r="K270" s="224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135</v>
      </c>
      <c r="AU270" s="233" t="s">
        <v>84</v>
      </c>
      <c r="AV270" s="13" t="s">
        <v>84</v>
      </c>
      <c r="AW270" s="13" t="s">
        <v>34</v>
      </c>
      <c r="AX270" s="13" t="s">
        <v>81</v>
      </c>
      <c r="AY270" s="233" t="s">
        <v>124</v>
      </c>
    </row>
    <row r="271" s="2" customFormat="1" ht="24.15" customHeight="1">
      <c r="A271" s="39"/>
      <c r="B271" s="40"/>
      <c r="C271" s="205" t="s">
        <v>320</v>
      </c>
      <c r="D271" s="205" t="s">
        <v>126</v>
      </c>
      <c r="E271" s="206" t="s">
        <v>456</v>
      </c>
      <c r="F271" s="207" t="s">
        <v>457</v>
      </c>
      <c r="G271" s="208" t="s">
        <v>271</v>
      </c>
      <c r="H271" s="209">
        <v>4220</v>
      </c>
      <c r="I271" s="210"/>
      <c r="J271" s="211">
        <f>ROUND(I271*H271,2)</f>
        <v>0</v>
      </c>
      <c r="K271" s="207" t="s">
        <v>130</v>
      </c>
      <c r="L271" s="45"/>
      <c r="M271" s="212" t="s">
        <v>19</v>
      </c>
      <c r="N271" s="213" t="s">
        <v>44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131</v>
      </c>
      <c r="AT271" s="216" t="s">
        <v>126</v>
      </c>
      <c r="AU271" s="216" t="s">
        <v>84</v>
      </c>
      <c r="AY271" s="18" t="s">
        <v>124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81</v>
      </c>
      <c r="BK271" s="217">
        <f>ROUND(I271*H271,2)</f>
        <v>0</v>
      </c>
      <c r="BL271" s="18" t="s">
        <v>131</v>
      </c>
      <c r="BM271" s="216" t="s">
        <v>458</v>
      </c>
    </row>
    <row r="272" s="2" customFormat="1">
      <c r="A272" s="39"/>
      <c r="B272" s="40"/>
      <c r="C272" s="41"/>
      <c r="D272" s="218" t="s">
        <v>133</v>
      </c>
      <c r="E272" s="41"/>
      <c r="F272" s="219" t="s">
        <v>459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133</v>
      </c>
      <c r="AU272" s="18" t="s">
        <v>84</v>
      </c>
    </row>
    <row r="273" s="2" customFormat="1" ht="24.15" customHeight="1">
      <c r="A273" s="39"/>
      <c r="B273" s="40"/>
      <c r="C273" s="205" t="s">
        <v>325</v>
      </c>
      <c r="D273" s="205" t="s">
        <v>126</v>
      </c>
      <c r="E273" s="206" t="s">
        <v>697</v>
      </c>
      <c r="F273" s="207" t="s">
        <v>698</v>
      </c>
      <c r="G273" s="208" t="s">
        <v>129</v>
      </c>
      <c r="H273" s="209">
        <v>1</v>
      </c>
      <c r="I273" s="210"/>
      <c r="J273" s="211">
        <f>ROUND(I273*H273,2)</f>
        <v>0</v>
      </c>
      <c r="K273" s="207" t="s">
        <v>130</v>
      </c>
      <c r="L273" s="45"/>
      <c r="M273" s="212" t="s">
        <v>19</v>
      </c>
      <c r="N273" s="213" t="s">
        <v>44</v>
      </c>
      <c r="O273" s="85"/>
      <c r="P273" s="214">
        <f>O273*H273</f>
        <v>0</v>
      </c>
      <c r="Q273" s="214">
        <v>6.2615499999999997</v>
      </c>
      <c r="R273" s="214">
        <f>Q273*H273</f>
        <v>6.2615499999999997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131</v>
      </c>
      <c r="AT273" s="216" t="s">
        <v>126</v>
      </c>
      <c r="AU273" s="216" t="s">
        <v>84</v>
      </c>
      <c r="AY273" s="18" t="s">
        <v>124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81</v>
      </c>
      <c r="BK273" s="217">
        <f>ROUND(I273*H273,2)</f>
        <v>0</v>
      </c>
      <c r="BL273" s="18" t="s">
        <v>131</v>
      </c>
      <c r="BM273" s="216" t="s">
        <v>699</v>
      </c>
    </row>
    <row r="274" s="2" customFormat="1">
      <c r="A274" s="39"/>
      <c r="B274" s="40"/>
      <c r="C274" s="41"/>
      <c r="D274" s="218" t="s">
        <v>133</v>
      </c>
      <c r="E274" s="41"/>
      <c r="F274" s="219" t="s">
        <v>466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133</v>
      </c>
      <c r="AU274" s="18" t="s">
        <v>84</v>
      </c>
    </row>
    <row r="275" s="14" customFormat="1">
      <c r="A275" s="14"/>
      <c r="B275" s="234"/>
      <c r="C275" s="235"/>
      <c r="D275" s="218" t="s">
        <v>135</v>
      </c>
      <c r="E275" s="236" t="s">
        <v>19</v>
      </c>
      <c r="F275" s="237" t="s">
        <v>467</v>
      </c>
      <c r="G275" s="235"/>
      <c r="H275" s="236" t="s">
        <v>19</v>
      </c>
      <c r="I275" s="238"/>
      <c r="J275" s="235"/>
      <c r="K275" s="235"/>
      <c r="L275" s="239"/>
      <c r="M275" s="240"/>
      <c r="N275" s="241"/>
      <c r="O275" s="241"/>
      <c r="P275" s="241"/>
      <c r="Q275" s="241"/>
      <c r="R275" s="241"/>
      <c r="S275" s="241"/>
      <c r="T275" s="24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3" t="s">
        <v>135</v>
      </c>
      <c r="AU275" s="243" t="s">
        <v>84</v>
      </c>
      <c r="AV275" s="14" t="s">
        <v>81</v>
      </c>
      <c r="AW275" s="14" t="s">
        <v>34</v>
      </c>
      <c r="AX275" s="14" t="s">
        <v>73</v>
      </c>
      <c r="AY275" s="243" t="s">
        <v>124</v>
      </c>
    </row>
    <row r="276" s="13" customFormat="1">
      <c r="A276" s="13"/>
      <c r="B276" s="223"/>
      <c r="C276" s="224"/>
      <c r="D276" s="218" t="s">
        <v>135</v>
      </c>
      <c r="E276" s="225" t="s">
        <v>19</v>
      </c>
      <c r="F276" s="226" t="s">
        <v>619</v>
      </c>
      <c r="G276" s="224"/>
      <c r="H276" s="227">
        <v>1</v>
      </c>
      <c r="I276" s="228"/>
      <c r="J276" s="224"/>
      <c r="K276" s="224"/>
      <c r="L276" s="229"/>
      <c r="M276" s="230"/>
      <c r="N276" s="231"/>
      <c r="O276" s="231"/>
      <c r="P276" s="231"/>
      <c r="Q276" s="231"/>
      <c r="R276" s="231"/>
      <c r="S276" s="231"/>
      <c r="T276" s="23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3" t="s">
        <v>135</v>
      </c>
      <c r="AU276" s="233" t="s">
        <v>84</v>
      </c>
      <c r="AV276" s="13" t="s">
        <v>84</v>
      </c>
      <c r="AW276" s="13" t="s">
        <v>34</v>
      </c>
      <c r="AX276" s="13" t="s">
        <v>81</v>
      </c>
      <c r="AY276" s="233" t="s">
        <v>124</v>
      </c>
    </row>
    <row r="277" s="2" customFormat="1" ht="24.15" customHeight="1">
      <c r="A277" s="39"/>
      <c r="B277" s="40"/>
      <c r="C277" s="205" t="s">
        <v>332</v>
      </c>
      <c r="D277" s="205" t="s">
        <v>126</v>
      </c>
      <c r="E277" s="206" t="s">
        <v>700</v>
      </c>
      <c r="F277" s="207" t="s">
        <v>701</v>
      </c>
      <c r="G277" s="208" t="s">
        <v>129</v>
      </c>
      <c r="H277" s="209">
        <v>1</v>
      </c>
      <c r="I277" s="210"/>
      <c r="J277" s="211">
        <f>ROUND(I277*H277,2)</f>
        <v>0</v>
      </c>
      <c r="K277" s="207" t="s">
        <v>130</v>
      </c>
      <c r="L277" s="45"/>
      <c r="M277" s="212" t="s">
        <v>19</v>
      </c>
      <c r="N277" s="213" t="s">
        <v>44</v>
      </c>
      <c r="O277" s="85"/>
      <c r="P277" s="214">
        <f>O277*H277</f>
        <v>0</v>
      </c>
      <c r="Q277" s="214">
        <v>9.8949999999999996</v>
      </c>
      <c r="R277" s="214">
        <f>Q277*H277</f>
        <v>9.8949999999999996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131</v>
      </c>
      <c r="AT277" s="216" t="s">
        <v>126</v>
      </c>
      <c r="AU277" s="216" t="s">
        <v>84</v>
      </c>
      <c r="AY277" s="18" t="s">
        <v>124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81</v>
      </c>
      <c r="BK277" s="217">
        <f>ROUND(I277*H277,2)</f>
        <v>0</v>
      </c>
      <c r="BL277" s="18" t="s">
        <v>131</v>
      </c>
      <c r="BM277" s="216" t="s">
        <v>702</v>
      </c>
    </row>
    <row r="278" s="2" customFormat="1">
      <c r="A278" s="39"/>
      <c r="B278" s="40"/>
      <c r="C278" s="41"/>
      <c r="D278" s="218" t="s">
        <v>133</v>
      </c>
      <c r="E278" s="41"/>
      <c r="F278" s="219" t="s">
        <v>703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84</v>
      </c>
    </row>
    <row r="279" s="14" customFormat="1">
      <c r="A279" s="14"/>
      <c r="B279" s="234"/>
      <c r="C279" s="235"/>
      <c r="D279" s="218" t="s">
        <v>135</v>
      </c>
      <c r="E279" s="236" t="s">
        <v>19</v>
      </c>
      <c r="F279" s="237" t="s">
        <v>467</v>
      </c>
      <c r="G279" s="235"/>
      <c r="H279" s="236" t="s">
        <v>19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3" t="s">
        <v>135</v>
      </c>
      <c r="AU279" s="243" t="s">
        <v>84</v>
      </c>
      <c r="AV279" s="14" t="s">
        <v>81</v>
      </c>
      <c r="AW279" s="14" t="s">
        <v>34</v>
      </c>
      <c r="AX279" s="14" t="s">
        <v>73</v>
      </c>
      <c r="AY279" s="243" t="s">
        <v>124</v>
      </c>
    </row>
    <row r="280" s="13" customFormat="1">
      <c r="A280" s="13"/>
      <c r="B280" s="223"/>
      <c r="C280" s="224"/>
      <c r="D280" s="218" t="s">
        <v>135</v>
      </c>
      <c r="E280" s="225" t="s">
        <v>19</v>
      </c>
      <c r="F280" s="226" t="s">
        <v>619</v>
      </c>
      <c r="G280" s="224"/>
      <c r="H280" s="227">
        <v>1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135</v>
      </c>
      <c r="AU280" s="233" t="s">
        <v>84</v>
      </c>
      <c r="AV280" s="13" t="s">
        <v>84</v>
      </c>
      <c r="AW280" s="13" t="s">
        <v>34</v>
      </c>
      <c r="AX280" s="13" t="s">
        <v>81</v>
      </c>
      <c r="AY280" s="233" t="s">
        <v>124</v>
      </c>
    </row>
    <row r="281" s="2" customFormat="1" ht="24.15" customHeight="1">
      <c r="A281" s="39"/>
      <c r="B281" s="40"/>
      <c r="C281" s="205" t="s">
        <v>336</v>
      </c>
      <c r="D281" s="205" t="s">
        <v>126</v>
      </c>
      <c r="E281" s="206" t="s">
        <v>486</v>
      </c>
      <c r="F281" s="207" t="s">
        <v>487</v>
      </c>
      <c r="G281" s="208" t="s">
        <v>271</v>
      </c>
      <c r="H281" s="209">
        <v>11</v>
      </c>
      <c r="I281" s="210"/>
      <c r="J281" s="211">
        <f>ROUND(I281*H281,2)</f>
        <v>0</v>
      </c>
      <c r="K281" s="207" t="s">
        <v>130</v>
      </c>
      <c r="L281" s="45"/>
      <c r="M281" s="212" t="s">
        <v>19</v>
      </c>
      <c r="N281" s="213" t="s">
        <v>44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131</v>
      </c>
      <c r="AT281" s="216" t="s">
        <v>126</v>
      </c>
      <c r="AU281" s="216" t="s">
        <v>84</v>
      </c>
      <c r="AY281" s="18" t="s">
        <v>124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81</v>
      </c>
      <c r="BK281" s="217">
        <f>ROUND(I281*H281,2)</f>
        <v>0</v>
      </c>
      <c r="BL281" s="18" t="s">
        <v>131</v>
      </c>
      <c r="BM281" s="216" t="s">
        <v>488</v>
      </c>
    </row>
    <row r="282" s="2" customFormat="1">
      <c r="A282" s="39"/>
      <c r="B282" s="40"/>
      <c r="C282" s="41"/>
      <c r="D282" s="218" t="s">
        <v>133</v>
      </c>
      <c r="E282" s="41"/>
      <c r="F282" s="219" t="s">
        <v>489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133</v>
      </c>
      <c r="AU282" s="18" t="s">
        <v>84</v>
      </c>
    </row>
    <row r="283" s="14" customFormat="1">
      <c r="A283" s="14"/>
      <c r="B283" s="234"/>
      <c r="C283" s="235"/>
      <c r="D283" s="218" t="s">
        <v>135</v>
      </c>
      <c r="E283" s="236" t="s">
        <v>19</v>
      </c>
      <c r="F283" s="237" t="s">
        <v>704</v>
      </c>
      <c r="G283" s="235"/>
      <c r="H283" s="236" t="s">
        <v>19</v>
      </c>
      <c r="I283" s="238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3" t="s">
        <v>135</v>
      </c>
      <c r="AU283" s="243" t="s">
        <v>84</v>
      </c>
      <c r="AV283" s="14" t="s">
        <v>81</v>
      </c>
      <c r="AW283" s="14" t="s">
        <v>34</v>
      </c>
      <c r="AX283" s="14" t="s">
        <v>73</v>
      </c>
      <c r="AY283" s="243" t="s">
        <v>124</v>
      </c>
    </row>
    <row r="284" s="13" customFormat="1">
      <c r="A284" s="13"/>
      <c r="B284" s="223"/>
      <c r="C284" s="224"/>
      <c r="D284" s="218" t="s">
        <v>135</v>
      </c>
      <c r="E284" s="225" t="s">
        <v>19</v>
      </c>
      <c r="F284" s="226" t="s">
        <v>705</v>
      </c>
      <c r="G284" s="224"/>
      <c r="H284" s="227">
        <v>6</v>
      </c>
      <c r="I284" s="228"/>
      <c r="J284" s="224"/>
      <c r="K284" s="224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135</v>
      </c>
      <c r="AU284" s="233" t="s">
        <v>84</v>
      </c>
      <c r="AV284" s="13" t="s">
        <v>84</v>
      </c>
      <c r="AW284" s="13" t="s">
        <v>34</v>
      </c>
      <c r="AX284" s="13" t="s">
        <v>73</v>
      </c>
      <c r="AY284" s="233" t="s">
        <v>124</v>
      </c>
    </row>
    <row r="285" s="13" customFormat="1">
      <c r="A285" s="13"/>
      <c r="B285" s="223"/>
      <c r="C285" s="224"/>
      <c r="D285" s="218" t="s">
        <v>135</v>
      </c>
      <c r="E285" s="225" t="s">
        <v>19</v>
      </c>
      <c r="F285" s="226" t="s">
        <v>706</v>
      </c>
      <c r="G285" s="224"/>
      <c r="H285" s="227">
        <v>5</v>
      </c>
      <c r="I285" s="228"/>
      <c r="J285" s="224"/>
      <c r="K285" s="224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135</v>
      </c>
      <c r="AU285" s="233" t="s">
        <v>84</v>
      </c>
      <c r="AV285" s="13" t="s">
        <v>84</v>
      </c>
      <c r="AW285" s="13" t="s">
        <v>34</v>
      </c>
      <c r="AX285" s="13" t="s">
        <v>73</v>
      </c>
      <c r="AY285" s="233" t="s">
        <v>124</v>
      </c>
    </row>
    <row r="286" s="15" customFormat="1">
      <c r="A286" s="15"/>
      <c r="B286" s="244"/>
      <c r="C286" s="245"/>
      <c r="D286" s="218" t="s">
        <v>135</v>
      </c>
      <c r="E286" s="246" t="s">
        <v>19</v>
      </c>
      <c r="F286" s="247" t="s">
        <v>157</v>
      </c>
      <c r="G286" s="245"/>
      <c r="H286" s="248">
        <v>11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4" t="s">
        <v>135</v>
      </c>
      <c r="AU286" s="254" t="s">
        <v>84</v>
      </c>
      <c r="AV286" s="15" t="s">
        <v>131</v>
      </c>
      <c r="AW286" s="15" t="s">
        <v>34</v>
      </c>
      <c r="AX286" s="15" t="s">
        <v>81</v>
      </c>
      <c r="AY286" s="254" t="s">
        <v>124</v>
      </c>
    </row>
    <row r="287" s="2" customFormat="1" ht="24.15" customHeight="1">
      <c r="A287" s="39"/>
      <c r="B287" s="40"/>
      <c r="C287" s="205" t="s">
        <v>341</v>
      </c>
      <c r="D287" s="205" t="s">
        <v>126</v>
      </c>
      <c r="E287" s="206" t="s">
        <v>492</v>
      </c>
      <c r="F287" s="207" t="s">
        <v>493</v>
      </c>
      <c r="G287" s="208" t="s">
        <v>271</v>
      </c>
      <c r="H287" s="209">
        <v>11</v>
      </c>
      <c r="I287" s="210"/>
      <c r="J287" s="211">
        <f>ROUND(I287*H287,2)</f>
        <v>0</v>
      </c>
      <c r="K287" s="207" t="s">
        <v>130</v>
      </c>
      <c r="L287" s="45"/>
      <c r="M287" s="212" t="s">
        <v>19</v>
      </c>
      <c r="N287" s="213" t="s">
        <v>44</v>
      </c>
      <c r="O287" s="85"/>
      <c r="P287" s="214">
        <f>O287*H287</f>
        <v>0</v>
      </c>
      <c r="Q287" s="214">
        <v>0.00060999999999999997</v>
      </c>
      <c r="R287" s="214">
        <f>Q287*H287</f>
        <v>0.0067099999999999998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131</v>
      </c>
      <c r="AT287" s="216" t="s">
        <v>126</v>
      </c>
      <c r="AU287" s="216" t="s">
        <v>84</v>
      </c>
      <c r="AY287" s="18" t="s">
        <v>124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81</v>
      </c>
      <c r="BK287" s="217">
        <f>ROUND(I287*H287,2)</f>
        <v>0</v>
      </c>
      <c r="BL287" s="18" t="s">
        <v>131</v>
      </c>
      <c r="BM287" s="216" t="s">
        <v>494</v>
      </c>
    </row>
    <row r="288" s="2" customFormat="1">
      <c r="A288" s="39"/>
      <c r="B288" s="40"/>
      <c r="C288" s="41"/>
      <c r="D288" s="218" t="s">
        <v>133</v>
      </c>
      <c r="E288" s="41"/>
      <c r="F288" s="219" t="s">
        <v>495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133</v>
      </c>
      <c r="AU288" s="18" t="s">
        <v>84</v>
      </c>
    </row>
    <row r="289" s="14" customFormat="1">
      <c r="A289" s="14"/>
      <c r="B289" s="234"/>
      <c r="C289" s="235"/>
      <c r="D289" s="218" t="s">
        <v>135</v>
      </c>
      <c r="E289" s="236" t="s">
        <v>19</v>
      </c>
      <c r="F289" s="237" t="s">
        <v>704</v>
      </c>
      <c r="G289" s="235"/>
      <c r="H289" s="236" t="s">
        <v>19</v>
      </c>
      <c r="I289" s="238"/>
      <c r="J289" s="235"/>
      <c r="K289" s="235"/>
      <c r="L289" s="239"/>
      <c r="M289" s="240"/>
      <c r="N289" s="241"/>
      <c r="O289" s="241"/>
      <c r="P289" s="241"/>
      <c r="Q289" s="241"/>
      <c r="R289" s="241"/>
      <c r="S289" s="241"/>
      <c r="T289" s="24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3" t="s">
        <v>135</v>
      </c>
      <c r="AU289" s="243" t="s">
        <v>84</v>
      </c>
      <c r="AV289" s="14" t="s">
        <v>81</v>
      </c>
      <c r="AW289" s="14" t="s">
        <v>34</v>
      </c>
      <c r="AX289" s="14" t="s">
        <v>73</v>
      </c>
      <c r="AY289" s="243" t="s">
        <v>124</v>
      </c>
    </row>
    <row r="290" s="13" customFormat="1">
      <c r="A290" s="13"/>
      <c r="B290" s="223"/>
      <c r="C290" s="224"/>
      <c r="D290" s="218" t="s">
        <v>135</v>
      </c>
      <c r="E290" s="225" t="s">
        <v>19</v>
      </c>
      <c r="F290" s="226" t="s">
        <v>705</v>
      </c>
      <c r="G290" s="224"/>
      <c r="H290" s="227">
        <v>6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135</v>
      </c>
      <c r="AU290" s="233" t="s">
        <v>84</v>
      </c>
      <c r="AV290" s="13" t="s">
        <v>84</v>
      </c>
      <c r="AW290" s="13" t="s">
        <v>34</v>
      </c>
      <c r="AX290" s="13" t="s">
        <v>73</v>
      </c>
      <c r="AY290" s="233" t="s">
        <v>124</v>
      </c>
    </row>
    <row r="291" s="13" customFormat="1">
      <c r="A291" s="13"/>
      <c r="B291" s="223"/>
      <c r="C291" s="224"/>
      <c r="D291" s="218" t="s">
        <v>135</v>
      </c>
      <c r="E291" s="225" t="s">
        <v>19</v>
      </c>
      <c r="F291" s="226" t="s">
        <v>706</v>
      </c>
      <c r="G291" s="224"/>
      <c r="H291" s="227">
        <v>5</v>
      </c>
      <c r="I291" s="228"/>
      <c r="J291" s="224"/>
      <c r="K291" s="224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135</v>
      </c>
      <c r="AU291" s="233" t="s">
        <v>84</v>
      </c>
      <c r="AV291" s="13" t="s">
        <v>84</v>
      </c>
      <c r="AW291" s="13" t="s">
        <v>34</v>
      </c>
      <c r="AX291" s="13" t="s">
        <v>73</v>
      </c>
      <c r="AY291" s="233" t="s">
        <v>124</v>
      </c>
    </row>
    <row r="292" s="15" customFormat="1">
      <c r="A292" s="15"/>
      <c r="B292" s="244"/>
      <c r="C292" s="245"/>
      <c r="D292" s="218" t="s">
        <v>135</v>
      </c>
      <c r="E292" s="246" t="s">
        <v>19</v>
      </c>
      <c r="F292" s="247" t="s">
        <v>157</v>
      </c>
      <c r="G292" s="245"/>
      <c r="H292" s="248">
        <v>11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4" t="s">
        <v>135</v>
      </c>
      <c r="AU292" s="254" t="s">
        <v>84</v>
      </c>
      <c r="AV292" s="15" t="s">
        <v>131</v>
      </c>
      <c r="AW292" s="15" t="s">
        <v>34</v>
      </c>
      <c r="AX292" s="15" t="s">
        <v>81</v>
      </c>
      <c r="AY292" s="254" t="s">
        <v>124</v>
      </c>
    </row>
    <row r="293" s="2" customFormat="1" ht="14.4" customHeight="1">
      <c r="A293" s="39"/>
      <c r="B293" s="40"/>
      <c r="C293" s="205" t="s">
        <v>346</v>
      </c>
      <c r="D293" s="205" t="s">
        <v>126</v>
      </c>
      <c r="E293" s="206" t="s">
        <v>498</v>
      </c>
      <c r="F293" s="207" t="s">
        <v>499</v>
      </c>
      <c r="G293" s="208" t="s">
        <v>271</v>
      </c>
      <c r="H293" s="209">
        <v>731</v>
      </c>
      <c r="I293" s="210"/>
      <c r="J293" s="211">
        <f>ROUND(I293*H293,2)</f>
        <v>0</v>
      </c>
      <c r="K293" s="207" t="s">
        <v>130</v>
      </c>
      <c r="L293" s="45"/>
      <c r="M293" s="212" t="s">
        <v>19</v>
      </c>
      <c r="N293" s="213" t="s">
        <v>44</v>
      </c>
      <c r="O293" s="85"/>
      <c r="P293" s="214">
        <f>O293*H293</f>
        <v>0</v>
      </c>
      <c r="Q293" s="214">
        <v>0</v>
      </c>
      <c r="R293" s="214">
        <f>Q293*H293</f>
        <v>0</v>
      </c>
      <c r="S293" s="214">
        <v>0</v>
      </c>
      <c r="T293" s="215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6" t="s">
        <v>131</v>
      </c>
      <c r="AT293" s="216" t="s">
        <v>126</v>
      </c>
      <c r="AU293" s="216" t="s">
        <v>84</v>
      </c>
      <c r="AY293" s="18" t="s">
        <v>124</v>
      </c>
      <c r="BE293" s="217">
        <f>IF(N293="základní",J293,0)</f>
        <v>0</v>
      </c>
      <c r="BF293" s="217">
        <f>IF(N293="snížená",J293,0)</f>
        <v>0</v>
      </c>
      <c r="BG293" s="217">
        <f>IF(N293="zákl. přenesená",J293,0)</f>
        <v>0</v>
      </c>
      <c r="BH293" s="217">
        <f>IF(N293="sníž. přenesená",J293,0)</f>
        <v>0</v>
      </c>
      <c r="BI293" s="217">
        <f>IF(N293="nulová",J293,0)</f>
        <v>0</v>
      </c>
      <c r="BJ293" s="18" t="s">
        <v>81</v>
      </c>
      <c r="BK293" s="217">
        <f>ROUND(I293*H293,2)</f>
        <v>0</v>
      </c>
      <c r="BL293" s="18" t="s">
        <v>131</v>
      </c>
      <c r="BM293" s="216" t="s">
        <v>500</v>
      </c>
    </row>
    <row r="294" s="2" customFormat="1">
      <c r="A294" s="39"/>
      <c r="B294" s="40"/>
      <c r="C294" s="41"/>
      <c r="D294" s="218" t="s">
        <v>133</v>
      </c>
      <c r="E294" s="41"/>
      <c r="F294" s="219" t="s">
        <v>501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133</v>
      </c>
      <c r="AU294" s="18" t="s">
        <v>84</v>
      </c>
    </row>
    <row r="295" s="14" customFormat="1">
      <c r="A295" s="14"/>
      <c r="B295" s="234"/>
      <c r="C295" s="235"/>
      <c r="D295" s="218" t="s">
        <v>135</v>
      </c>
      <c r="E295" s="236" t="s">
        <v>19</v>
      </c>
      <c r="F295" s="237" t="s">
        <v>704</v>
      </c>
      <c r="G295" s="235"/>
      <c r="H295" s="236" t="s">
        <v>19</v>
      </c>
      <c r="I295" s="238"/>
      <c r="J295" s="235"/>
      <c r="K295" s="235"/>
      <c r="L295" s="239"/>
      <c r="M295" s="240"/>
      <c r="N295" s="241"/>
      <c r="O295" s="241"/>
      <c r="P295" s="241"/>
      <c r="Q295" s="241"/>
      <c r="R295" s="241"/>
      <c r="S295" s="241"/>
      <c r="T295" s="24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3" t="s">
        <v>135</v>
      </c>
      <c r="AU295" s="243" t="s">
        <v>84</v>
      </c>
      <c r="AV295" s="14" t="s">
        <v>81</v>
      </c>
      <c r="AW295" s="14" t="s">
        <v>34</v>
      </c>
      <c r="AX295" s="14" t="s">
        <v>73</v>
      </c>
      <c r="AY295" s="243" t="s">
        <v>124</v>
      </c>
    </row>
    <row r="296" s="13" customFormat="1">
      <c r="A296" s="13"/>
      <c r="B296" s="223"/>
      <c r="C296" s="224"/>
      <c r="D296" s="218" t="s">
        <v>135</v>
      </c>
      <c r="E296" s="225" t="s">
        <v>19</v>
      </c>
      <c r="F296" s="226" t="s">
        <v>705</v>
      </c>
      <c r="G296" s="224"/>
      <c r="H296" s="227">
        <v>6</v>
      </c>
      <c r="I296" s="228"/>
      <c r="J296" s="224"/>
      <c r="K296" s="224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135</v>
      </c>
      <c r="AU296" s="233" t="s">
        <v>84</v>
      </c>
      <c r="AV296" s="13" t="s">
        <v>84</v>
      </c>
      <c r="AW296" s="13" t="s">
        <v>34</v>
      </c>
      <c r="AX296" s="13" t="s">
        <v>73</v>
      </c>
      <c r="AY296" s="233" t="s">
        <v>124</v>
      </c>
    </row>
    <row r="297" s="13" customFormat="1">
      <c r="A297" s="13"/>
      <c r="B297" s="223"/>
      <c r="C297" s="224"/>
      <c r="D297" s="218" t="s">
        <v>135</v>
      </c>
      <c r="E297" s="225" t="s">
        <v>19</v>
      </c>
      <c r="F297" s="226" t="s">
        <v>706</v>
      </c>
      <c r="G297" s="224"/>
      <c r="H297" s="227">
        <v>5</v>
      </c>
      <c r="I297" s="228"/>
      <c r="J297" s="224"/>
      <c r="K297" s="224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135</v>
      </c>
      <c r="AU297" s="233" t="s">
        <v>84</v>
      </c>
      <c r="AV297" s="13" t="s">
        <v>84</v>
      </c>
      <c r="AW297" s="13" t="s">
        <v>34</v>
      </c>
      <c r="AX297" s="13" t="s">
        <v>73</v>
      </c>
      <c r="AY297" s="233" t="s">
        <v>124</v>
      </c>
    </row>
    <row r="298" s="14" customFormat="1">
      <c r="A298" s="14"/>
      <c r="B298" s="234"/>
      <c r="C298" s="235"/>
      <c r="D298" s="218" t="s">
        <v>135</v>
      </c>
      <c r="E298" s="236" t="s">
        <v>19</v>
      </c>
      <c r="F298" s="237" t="s">
        <v>651</v>
      </c>
      <c r="G298" s="235"/>
      <c r="H298" s="236" t="s">
        <v>19</v>
      </c>
      <c r="I298" s="238"/>
      <c r="J298" s="235"/>
      <c r="K298" s="235"/>
      <c r="L298" s="239"/>
      <c r="M298" s="240"/>
      <c r="N298" s="241"/>
      <c r="O298" s="241"/>
      <c r="P298" s="241"/>
      <c r="Q298" s="241"/>
      <c r="R298" s="241"/>
      <c r="S298" s="241"/>
      <c r="T298" s="24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3" t="s">
        <v>135</v>
      </c>
      <c r="AU298" s="243" t="s">
        <v>84</v>
      </c>
      <c r="AV298" s="14" t="s">
        <v>81</v>
      </c>
      <c r="AW298" s="14" t="s">
        <v>34</v>
      </c>
      <c r="AX298" s="14" t="s">
        <v>73</v>
      </c>
      <c r="AY298" s="243" t="s">
        <v>124</v>
      </c>
    </row>
    <row r="299" s="13" customFormat="1">
      <c r="A299" s="13"/>
      <c r="B299" s="223"/>
      <c r="C299" s="224"/>
      <c r="D299" s="218" t="s">
        <v>135</v>
      </c>
      <c r="E299" s="225" t="s">
        <v>19</v>
      </c>
      <c r="F299" s="226" t="s">
        <v>652</v>
      </c>
      <c r="G299" s="224"/>
      <c r="H299" s="227">
        <v>720</v>
      </c>
      <c r="I299" s="228"/>
      <c r="J299" s="224"/>
      <c r="K299" s="224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135</v>
      </c>
      <c r="AU299" s="233" t="s">
        <v>84</v>
      </c>
      <c r="AV299" s="13" t="s">
        <v>84</v>
      </c>
      <c r="AW299" s="13" t="s">
        <v>34</v>
      </c>
      <c r="AX299" s="13" t="s">
        <v>73</v>
      </c>
      <c r="AY299" s="233" t="s">
        <v>124</v>
      </c>
    </row>
    <row r="300" s="14" customFormat="1">
      <c r="A300" s="14"/>
      <c r="B300" s="234"/>
      <c r="C300" s="235"/>
      <c r="D300" s="218" t="s">
        <v>135</v>
      </c>
      <c r="E300" s="236" t="s">
        <v>19</v>
      </c>
      <c r="F300" s="237" t="s">
        <v>331</v>
      </c>
      <c r="G300" s="235"/>
      <c r="H300" s="236" t="s">
        <v>19</v>
      </c>
      <c r="I300" s="238"/>
      <c r="J300" s="235"/>
      <c r="K300" s="235"/>
      <c r="L300" s="239"/>
      <c r="M300" s="240"/>
      <c r="N300" s="241"/>
      <c r="O300" s="241"/>
      <c r="P300" s="241"/>
      <c r="Q300" s="241"/>
      <c r="R300" s="241"/>
      <c r="S300" s="241"/>
      <c r="T300" s="24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3" t="s">
        <v>135</v>
      </c>
      <c r="AU300" s="243" t="s">
        <v>84</v>
      </c>
      <c r="AV300" s="14" t="s">
        <v>81</v>
      </c>
      <c r="AW300" s="14" t="s">
        <v>34</v>
      </c>
      <c r="AX300" s="14" t="s">
        <v>73</v>
      </c>
      <c r="AY300" s="243" t="s">
        <v>124</v>
      </c>
    </row>
    <row r="301" s="15" customFormat="1">
      <c r="A301" s="15"/>
      <c r="B301" s="244"/>
      <c r="C301" s="245"/>
      <c r="D301" s="218" t="s">
        <v>135</v>
      </c>
      <c r="E301" s="246" t="s">
        <v>19</v>
      </c>
      <c r="F301" s="247" t="s">
        <v>157</v>
      </c>
      <c r="G301" s="245"/>
      <c r="H301" s="248">
        <v>731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4" t="s">
        <v>135</v>
      </c>
      <c r="AU301" s="254" t="s">
        <v>84</v>
      </c>
      <c r="AV301" s="15" t="s">
        <v>131</v>
      </c>
      <c r="AW301" s="15" t="s">
        <v>34</v>
      </c>
      <c r="AX301" s="15" t="s">
        <v>81</v>
      </c>
      <c r="AY301" s="254" t="s">
        <v>124</v>
      </c>
    </row>
    <row r="302" s="2" customFormat="1" ht="24.15" customHeight="1">
      <c r="A302" s="39"/>
      <c r="B302" s="40"/>
      <c r="C302" s="205" t="s">
        <v>355</v>
      </c>
      <c r="D302" s="205" t="s">
        <v>126</v>
      </c>
      <c r="E302" s="206" t="s">
        <v>707</v>
      </c>
      <c r="F302" s="207" t="s">
        <v>708</v>
      </c>
      <c r="G302" s="208" t="s">
        <v>139</v>
      </c>
      <c r="H302" s="209">
        <v>326</v>
      </c>
      <c r="I302" s="210"/>
      <c r="J302" s="211">
        <f>ROUND(I302*H302,2)</f>
        <v>0</v>
      </c>
      <c r="K302" s="207" t="s">
        <v>130</v>
      </c>
      <c r="L302" s="45"/>
      <c r="M302" s="212" t="s">
        <v>19</v>
      </c>
      <c r="N302" s="213" t="s">
        <v>44</v>
      </c>
      <c r="O302" s="85"/>
      <c r="P302" s="214">
        <f>O302*H302</f>
        <v>0</v>
      </c>
      <c r="Q302" s="214">
        <v>0.28028999999999998</v>
      </c>
      <c r="R302" s="214">
        <f>Q302*H302</f>
        <v>91.374539999999996</v>
      </c>
      <c r="S302" s="214">
        <v>0</v>
      </c>
      <c r="T302" s="215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6" t="s">
        <v>131</v>
      </c>
      <c r="AT302" s="216" t="s">
        <v>126</v>
      </c>
      <c r="AU302" s="216" t="s">
        <v>84</v>
      </c>
      <c r="AY302" s="18" t="s">
        <v>124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18" t="s">
        <v>81</v>
      </c>
      <c r="BK302" s="217">
        <f>ROUND(I302*H302,2)</f>
        <v>0</v>
      </c>
      <c r="BL302" s="18" t="s">
        <v>131</v>
      </c>
      <c r="BM302" s="216" t="s">
        <v>709</v>
      </c>
    </row>
    <row r="303" s="2" customFormat="1">
      <c r="A303" s="39"/>
      <c r="B303" s="40"/>
      <c r="C303" s="41"/>
      <c r="D303" s="218" t="s">
        <v>133</v>
      </c>
      <c r="E303" s="41"/>
      <c r="F303" s="219" t="s">
        <v>710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133</v>
      </c>
      <c r="AU303" s="18" t="s">
        <v>84</v>
      </c>
    </row>
    <row r="304" s="14" customFormat="1">
      <c r="A304" s="14"/>
      <c r="B304" s="234"/>
      <c r="C304" s="235"/>
      <c r="D304" s="218" t="s">
        <v>135</v>
      </c>
      <c r="E304" s="236" t="s">
        <v>19</v>
      </c>
      <c r="F304" s="237" t="s">
        <v>711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135</v>
      </c>
      <c r="AU304" s="243" t="s">
        <v>84</v>
      </c>
      <c r="AV304" s="14" t="s">
        <v>81</v>
      </c>
      <c r="AW304" s="14" t="s">
        <v>34</v>
      </c>
      <c r="AX304" s="14" t="s">
        <v>73</v>
      </c>
      <c r="AY304" s="243" t="s">
        <v>124</v>
      </c>
    </row>
    <row r="305" s="13" customFormat="1">
      <c r="A305" s="13"/>
      <c r="B305" s="223"/>
      <c r="C305" s="224"/>
      <c r="D305" s="218" t="s">
        <v>135</v>
      </c>
      <c r="E305" s="225" t="s">
        <v>19</v>
      </c>
      <c r="F305" s="226" t="s">
        <v>712</v>
      </c>
      <c r="G305" s="224"/>
      <c r="H305" s="227">
        <v>286</v>
      </c>
      <c r="I305" s="228"/>
      <c r="J305" s="224"/>
      <c r="K305" s="224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135</v>
      </c>
      <c r="AU305" s="233" t="s">
        <v>84</v>
      </c>
      <c r="AV305" s="13" t="s">
        <v>84</v>
      </c>
      <c r="AW305" s="13" t="s">
        <v>34</v>
      </c>
      <c r="AX305" s="13" t="s">
        <v>73</v>
      </c>
      <c r="AY305" s="233" t="s">
        <v>124</v>
      </c>
    </row>
    <row r="306" s="13" customFormat="1">
      <c r="A306" s="13"/>
      <c r="B306" s="223"/>
      <c r="C306" s="224"/>
      <c r="D306" s="218" t="s">
        <v>135</v>
      </c>
      <c r="E306" s="225" t="s">
        <v>19</v>
      </c>
      <c r="F306" s="226" t="s">
        <v>713</v>
      </c>
      <c r="G306" s="224"/>
      <c r="H306" s="227">
        <v>40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135</v>
      </c>
      <c r="AU306" s="233" t="s">
        <v>84</v>
      </c>
      <c r="AV306" s="13" t="s">
        <v>84</v>
      </c>
      <c r="AW306" s="13" t="s">
        <v>34</v>
      </c>
      <c r="AX306" s="13" t="s">
        <v>73</v>
      </c>
      <c r="AY306" s="233" t="s">
        <v>124</v>
      </c>
    </row>
    <row r="307" s="15" customFormat="1">
      <c r="A307" s="15"/>
      <c r="B307" s="244"/>
      <c r="C307" s="245"/>
      <c r="D307" s="218" t="s">
        <v>135</v>
      </c>
      <c r="E307" s="246" t="s">
        <v>19</v>
      </c>
      <c r="F307" s="247" t="s">
        <v>157</v>
      </c>
      <c r="G307" s="245"/>
      <c r="H307" s="248">
        <v>326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4" t="s">
        <v>135</v>
      </c>
      <c r="AU307" s="254" t="s">
        <v>84</v>
      </c>
      <c r="AV307" s="15" t="s">
        <v>131</v>
      </c>
      <c r="AW307" s="15" t="s">
        <v>34</v>
      </c>
      <c r="AX307" s="15" t="s">
        <v>81</v>
      </c>
      <c r="AY307" s="254" t="s">
        <v>124</v>
      </c>
    </row>
    <row r="308" s="2" customFormat="1" ht="14.4" customHeight="1">
      <c r="A308" s="39"/>
      <c r="B308" s="40"/>
      <c r="C308" s="255" t="s">
        <v>361</v>
      </c>
      <c r="D308" s="255" t="s">
        <v>239</v>
      </c>
      <c r="E308" s="256" t="s">
        <v>714</v>
      </c>
      <c r="F308" s="257" t="s">
        <v>715</v>
      </c>
      <c r="G308" s="258" t="s">
        <v>271</v>
      </c>
      <c r="H308" s="259">
        <v>652</v>
      </c>
      <c r="I308" s="260"/>
      <c r="J308" s="261">
        <f>ROUND(I308*H308,2)</f>
        <v>0</v>
      </c>
      <c r="K308" s="257" t="s">
        <v>130</v>
      </c>
      <c r="L308" s="262"/>
      <c r="M308" s="263" t="s">
        <v>19</v>
      </c>
      <c r="N308" s="264" t="s">
        <v>44</v>
      </c>
      <c r="O308" s="85"/>
      <c r="P308" s="214">
        <f>O308*H308</f>
        <v>0</v>
      </c>
      <c r="Q308" s="214">
        <v>0.114</v>
      </c>
      <c r="R308" s="214">
        <f>Q308*H308</f>
        <v>74.328000000000003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175</v>
      </c>
      <c r="AT308" s="216" t="s">
        <v>239</v>
      </c>
      <c r="AU308" s="216" t="s">
        <v>84</v>
      </c>
      <c r="AY308" s="18" t="s">
        <v>124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81</v>
      </c>
      <c r="BK308" s="217">
        <f>ROUND(I308*H308,2)</f>
        <v>0</v>
      </c>
      <c r="BL308" s="18" t="s">
        <v>131</v>
      </c>
      <c r="BM308" s="216" t="s">
        <v>716</v>
      </c>
    </row>
    <row r="309" s="13" customFormat="1">
      <c r="A309" s="13"/>
      <c r="B309" s="223"/>
      <c r="C309" s="224"/>
      <c r="D309" s="218" t="s">
        <v>135</v>
      </c>
      <c r="E309" s="224"/>
      <c r="F309" s="226" t="s">
        <v>717</v>
      </c>
      <c r="G309" s="224"/>
      <c r="H309" s="227">
        <v>652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135</v>
      </c>
      <c r="AU309" s="233" t="s">
        <v>84</v>
      </c>
      <c r="AV309" s="13" t="s">
        <v>84</v>
      </c>
      <c r="AW309" s="13" t="s">
        <v>4</v>
      </c>
      <c r="AX309" s="13" t="s">
        <v>81</v>
      </c>
      <c r="AY309" s="233" t="s">
        <v>124</v>
      </c>
    </row>
    <row r="310" s="2" customFormat="1" ht="24.15" customHeight="1">
      <c r="A310" s="39"/>
      <c r="B310" s="40"/>
      <c r="C310" s="205" t="s">
        <v>367</v>
      </c>
      <c r="D310" s="205" t="s">
        <v>126</v>
      </c>
      <c r="E310" s="206" t="s">
        <v>718</v>
      </c>
      <c r="F310" s="207" t="s">
        <v>719</v>
      </c>
      <c r="G310" s="208" t="s">
        <v>271</v>
      </c>
      <c r="H310" s="209">
        <v>326</v>
      </c>
      <c r="I310" s="210"/>
      <c r="J310" s="211">
        <f>ROUND(I310*H310,2)</f>
        <v>0</v>
      </c>
      <c r="K310" s="207" t="s">
        <v>130</v>
      </c>
      <c r="L310" s="45"/>
      <c r="M310" s="212" t="s">
        <v>19</v>
      </c>
      <c r="N310" s="213" t="s">
        <v>44</v>
      </c>
      <c r="O310" s="85"/>
      <c r="P310" s="214">
        <f>O310*H310</f>
        <v>0</v>
      </c>
      <c r="Q310" s="214">
        <v>0.16370999999999999</v>
      </c>
      <c r="R310" s="214">
        <f>Q310*H310</f>
        <v>53.369459999999997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131</v>
      </c>
      <c r="AT310" s="216" t="s">
        <v>126</v>
      </c>
      <c r="AU310" s="216" t="s">
        <v>84</v>
      </c>
      <c r="AY310" s="18" t="s">
        <v>124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81</v>
      </c>
      <c r="BK310" s="217">
        <f>ROUND(I310*H310,2)</f>
        <v>0</v>
      </c>
      <c r="BL310" s="18" t="s">
        <v>131</v>
      </c>
      <c r="BM310" s="216" t="s">
        <v>720</v>
      </c>
    </row>
    <row r="311" s="2" customFormat="1">
      <c r="A311" s="39"/>
      <c r="B311" s="40"/>
      <c r="C311" s="41"/>
      <c r="D311" s="218" t="s">
        <v>133</v>
      </c>
      <c r="E311" s="41"/>
      <c r="F311" s="219" t="s">
        <v>710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133</v>
      </c>
      <c r="AU311" s="18" t="s">
        <v>84</v>
      </c>
    </row>
    <row r="312" s="14" customFormat="1">
      <c r="A312" s="14"/>
      <c r="B312" s="234"/>
      <c r="C312" s="235"/>
      <c r="D312" s="218" t="s">
        <v>135</v>
      </c>
      <c r="E312" s="236" t="s">
        <v>19</v>
      </c>
      <c r="F312" s="237" t="s">
        <v>711</v>
      </c>
      <c r="G312" s="235"/>
      <c r="H312" s="236" t="s">
        <v>19</v>
      </c>
      <c r="I312" s="238"/>
      <c r="J312" s="235"/>
      <c r="K312" s="235"/>
      <c r="L312" s="239"/>
      <c r="M312" s="240"/>
      <c r="N312" s="241"/>
      <c r="O312" s="241"/>
      <c r="P312" s="241"/>
      <c r="Q312" s="241"/>
      <c r="R312" s="241"/>
      <c r="S312" s="241"/>
      <c r="T312" s="24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3" t="s">
        <v>135</v>
      </c>
      <c r="AU312" s="243" t="s">
        <v>84</v>
      </c>
      <c r="AV312" s="14" t="s">
        <v>81</v>
      </c>
      <c r="AW312" s="14" t="s">
        <v>34</v>
      </c>
      <c r="AX312" s="14" t="s">
        <v>73</v>
      </c>
      <c r="AY312" s="243" t="s">
        <v>124</v>
      </c>
    </row>
    <row r="313" s="13" customFormat="1">
      <c r="A313" s="13"/>
      <c r="B313" s="223"/>
      <c r="C313" s="224"/>
      <c r="D313" s="218" t="s">
        <v>135</v>
      </c>
      <c r="E313" s="225" t="s">
        <v>19</v>
      </c>
      <c r="F313" s="226" t="s">
        <v>721</v>
      </c>
      <c r="G313" s="224"/>
      <c r="H313" s="227">
        <v>286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135</v>
      </c>
      <c r="AU313" s="233" t="s">
        <v>84</v>
      </c>
      <c r="AV313" s="13" t="s">
        <v>84</v>
      </c>
      <c r="AW313" s="13" t="s">
        <v>34</v>
      </c>
      <c r="AX313" s="13" t="s">
        <v>73</v>
      </c>
      <c r="AY313" s="233" t="s">
        <v>124</v>
      </c>
    </row>
    <row r="314" s="13" customFormat="1">
      <c r="A314" s="13"/>
      <c r="B314" s="223"/>
      <c r="C314" s="224"/>
      <c r="D314" s="218" t="s">
        <v>135</v>
      </c>
      <c r="E314" s="225" t="s">
        <v>19</v>
      </c>
      <c r="F314" s="226" t="s">
        <v>722</v>
      </c>
      <c r="G314" s="224"/>
      <c r="H314" s="227">
        <v>40</v>
      </c>
      <c r="I314" s="228"/>
      <c r="J314" s="224"/>
      <c r="K314" s="224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135</v>
      </c>
      <c r="AU314" s="233" t="s">
        <v>84</v>
      </c>
      <c r="AV314" s="13" t="s">
        <v>84</v>
      </c>
      <c r="AW314" s="13" t="s">
        <v>34</v>
      </c>
      <c r="AX314" s="13" t="s">
        <v>73</v>
      </c>
      <c r="AY314" s="233" t="s">
        <v>124</v>
      </c>
    </row>
    <row r="315" s="15" customFormat="1">
      <c r="A315" s="15"/>
      <c r="B315" s="244"/>
      <c r="C315" s="245"/>
      <c r="D315" s="218" t="s">
        <v>135</v>
      </c>
      <c r="E315" s="246" t="s">
        <v>19</v>
      </c>
      <c r="F315" s="247" t="s">
        <v>157</v>
      </c>
      <c r="G315" s="245"/>
      <c r="H315" s="248">
        <v>326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4" t="s">
        <v>135</v>
      </c>
      <c r="AU315" s="254" t="s">
        <v>84</v>
      </c>
      <c r="AV315" s="15" t="s">
        <v>131</v>
      </c>
      <c r="AW315" s="15" t="s">
        <v>34</v>
      </c>
      <c r="AX315" s="15" t="s">
        <v>81</v>
      </c>
      <c r="AY315" s="254" t="s">
        <v>124</v>
      </c>
    </row>
    <row r="316" s="2" customFormat="1" ht="14.4" customHeight="1">
      <c r="A316" s="39"/>
      <c r="B316" s="40"/>
      <c r="C316" s="255" t="s">
        <v>371</v>
      </c>
      <c r="D316" s="255" t="s">
        <v>239</v>
      </c>
      <c r="E316" s="256" t="s">
        <v>723</v>
      </c>
      <c r="F316" s="257" t="s">
        <v>724</v>
      </c>
      <c r="G316" s="258" t="s">
        <v>129</v>
      </c>
      <c r="H316" s="259">
        <v>988.00199999999995</v>
      </c>
      <c r="I316" s="260"/>
      <c r="J316" s="261">
        <f>ROUND(I316*H316,2)</f>
        <v>0</v>
      </c>
      <c r="K316" s="257" t="s">
        <v>130</v>
      </c>
      <c r="L316" s="262"/>
      <c r="M316" s="263" t="s">
        <v>19</v>
      </c>
      <c r="N316" s="264" t="s">
        <v>44</v>
      </c>
      <c r="O316" s="85"/>
      <c r="P316" s="214">
        <f>O316*H316</f>
        <v>0</v>
      </c>
      <c r="Q316" s="214">
        <v>0.045999999999999999</v>
      </c>
      <c r="R316" s="214">
        <f>Q316*H316</f>
        <v>45.448091999999995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175</v>
      </c>
      <c r="AT316" s="216" t="s">
        <v>239</v>
      </c>
      <c r="AU316" s="216" t="s">
        <v>84</v>
      </c>
      <c r="AY316" s="18" t="s">
        <v>124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81</v>
      </c>
      <c r="BK316" s="217">
        <f>ROUND(I316*H316,2)</f>
        <v>0</v>
      </c>
      <c r="BL316" s="18" t="s">
        <v>131</v>
      </c>
      <c r="BM316" s="216" t="s">
        <v>725</v>
      </c>
    </row>
    <row r="317" s="13" customFormat="1">
      <c r="A317" s="13"/>
      <c r="B317" s="223"/>
      <c r="C317" s="224"/>
      <c r="D317" s="218" t="s">
        <v>135</v>
      </c>
      <c r="E317" s="224"/>
      <c r="F317" s="226" t="s">
        <v>726</v>
      </c>
      <c r="G317" s="224"/>
      <c r="H317" s="227">
        <v>988.00199999999995</v>
      </c>
      <c r="I317" s="228"/>
      <c r="J317" s="224"/>
      <c r="K317" s="224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135</v>
      </c>
      <c r="AU317" s="233" t="s">
        <v>84</v>
      </c>
      <c r="AV317" s="13" t="s">
        <v>84</v>
      </c>
      <c r="AW317" s="13" t="s">
        <v>4</v>
      </c>
      <c r="AX317" s="13" t="s">
        <v>81</v>
      </c>
      <c r="AY317" s="233" t="s">
        <v>124</v>
      </c>
    </row>
    <row r="318" s="2" customFormat="1" ht="37.8" customHeight="1">
      <c r="A318" s="39"/>
      <c r="B318" s="40"/>
      <c r="C318" s="205" t="s">
        <v>376</v>
      </c>
      <c r="D318" s="205" t="s">
        <v>126</v>
      </c>
      <c r="E318" s="206" t="s">
        <v>505</v>
      </c>
      <c r="F318" s="207" t="s">
        <v>506</v>
      </c>
      <c r="G318" s="208" t="s">
        <v>271</v>
      </c>
      <c r="H318" s="209">
        <v>3788</v>
      </c>
      <c r="I318" s="210"/>
      <c r="J318" s="211">
        <f>ROUND(I318*H318,2)</f>
        <v>0</v>
      </c>
      <c r="K318" s="207" t="s">
        <v>130</v>
      </c>
      <c r="L318" s="45"/>
      <c r="M318" s="212" t="s">
        <v>19</v>
      </c>
      <c r="N318" s="213" t="s">
        <v>44</v>
      </c>
      <c r="O318" s="85"/>
      <c r="P318" s="214">
        <f>O318*H318</f>
        <v>0</v>
      </c>
      <c r="Q318" s="214">
        <v>0</v>
      </c>
      <c r="R318" s="214">
        <f>Q318*H318</f>
        <v>0</v>
      </c>
      <c r="S318" s="214">
        <v>0.19400000000000001</v>
      </c>
      <c r="T318" s="215">
        <f>S318*H318</f>
        <v>734.87200000000007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6" t="s">
        <v>131</v>
      </c>
      <c r="AT318" s="216" t="s">
        <v>126</v>
      </c>
      <c r="AU318" s="216" t="s">
        <v>84</v>
      </c>
      <c r="AY318" s="18" t="s">
        <v>124</v>
      </c>
      <c r="BE318" s="217">
        <f>IF(N318="základní",J318,0)</f>
        <v>0</v>
      </c>
      <c r="BF318" s="217">
        <f>IF(N318="snížená",J318,0)</f>
        <v>0</v>
      </c>
      <c r="BG318" s="217">
        <f>IF(N318="zákl. přenesená",J318,0)</f>
        <v>0</v>
      </c>
      <c r="BH318" s="217">
        <f>IF(N318="sníž. přenesená",J318,0)</f>
        <v>0</v>
      </c>
      <c r="BI318" s="217">
        <f>IF(N318="nulová",J318,0)</f>
        <v>0</v>
      </c>
      <c r="BJ318" s="18" t="s">
        <v>81</v>
      </c>
      <c r="BK318" s="217">
        <f>ROUND(I318*H318,2)</f>
        <v>0</v>
      </c>
      <c r="BL318" s="18" t="s">
        <v>131</v>
      </c>
      <c r="BM318" s="216" t="s">
        <v>727</v>
      </c>
    </row>
    <row r="319" s="2" customFormat="1">
      <c r="A319" s="39"/>
      <c r="B319" s="40"/>
      <c r="C319" s="41"/>
      <c r="D319" s="218" t="s">
        <v>133</v>
      </c>
      <c r="E319" s="41"/>
      <c r="F319" s="219" t="s">
        <v>508</v>
      </c>
      <c r="G319" s="41"/>
      <c r="H319" s="41"/>
      <c r="I319" s="220"/>
      <c r="J319" s="41"/>
      <c r="K319" s="41"/>
      <c r="L319" s="45"/>
      <c r="M319" s="221"/>
      <c r="N319" s="222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133</v>
      </c>
      <c r="AU319" s="18" t="s">
        <v>84</v>
      </c>
    </row>
    <row r="320" s="13" customFormat="1">
      <c r="A320" s="13"/>
      <c r="B320" s="223"/>
      <c r="C320" s="224"/>
      <c r="D320" s="218" t="s">
        <v>135</v>
      </c>
      <c r="E320" s="225" t="s">
        <v>19</v>
      </c>
      <c r="F320" s="226" t="s">
        <v>728</v>
      </c>
      <c r="G320" s="224"/>
      <c r="H320" s="227">
        <v>3788</v>
      </c>
      <c r="I320" s="228"/>
      <c r="J320" s="224"/>
      <c r="K320" s="224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135</v>
      </c>
      <c r="AU320" s="233" t="s">
        <v>84</v>
      </c>
      <c r="AV320" s="13" t="s">
        <v>84</v>
      </c>
      <c r="AW320" s="13" t="s">
        <v>34</v>
      </c>
      <c r="AX320" s="13" t="s">
        <v>81</v>
      </c>
      <c r="AY320" s="233" t="s">
        <v>124</v>
      </c>
    </row>
    <row r="321" s="14" customFormat="1">
      <c r="A321" s="14"/>
      <c r="B321" s="234"/>
      <c r="C321" s="235"/>
      <c r="D321" s="218" t="s">
        <v>135</v>
      </c>
      <c r="E321" s="236" t="s">
        <v>19</v>
      </c>
      <c r="F321" s="237" t="s">
        <v>182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3" t="s">
        <v>135</v>
      </c>
      <c r="AU321" s="243" t="s">
        <v>84</v>
      </c>
      <c r="AV321" s="14" t="s">
        <v>81</v>
      </c>
      <c r="AW321" s="14" t="s">
        <v>34</v>
      </c>
      <c r="AX321" s="14" t="s">
        <v>73</v>
      </c>
      <c r="AY321" s="243" t="s">
        <v>124</v>
      </c>
    </row>
    <row r="322" s="2" customFormat="1" ht="37.8" customHeight="1">
      <c r="A322" s="39"/>
      <c r="B322" s="40"/>
      <c r="C322" s="205" t="s">
        <v>380</v>
      </c>
      <c r="D322" s="205" t="s">
        <v>126</v>
      </c>
      <c r="E322" s="206" t="s">
        <v>512</v>
      </c>
      <c r="F322" s="207" t="s">
        <v>513</v>
      </c>
      <c r="G322" s="208" t="s">
        <v>271</v>
      </c>
      <c r="H322" s="209">
        <v>12</v>
      </c>
      <c r="I322" s="210"/>
      <c r="J322" s="211">
        <f>ROUND(I322*H322,2)</f>
        <v>0</v>
      </c>
      <c r="K322" s="207" t="s">
        <v>130</v>
      </c>
      <c r="L322" s="45"/>
      <c r="M322" s="212" t="s">
        <v>19</v>
      </c>
      <c r="N322" s="213" t="s">
        <v>44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0.085999999999999993</v>
      </c>
      <c r="T322" s="215">
        <f>S322*H322</f>
        <v>1.032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131</v>
      </c>
      <c r="AT322" s="216" t="s">
        <v>126</v>
      </c>
      <c r="AU322" s="216" t="s">
        <v>84</v>
      </c>
      <c r="AY322" s="18" t="s">
        <v>124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81</v>
      </c>
      <c r="BK322" s="217">
        <f>ROUND(I322*H322,2)</f>
        <v>0</v>
      </c>
      <c r="BL322" s="18" t="s">
        <v>131</v>
      </c>
      <c r="BM322" s="216" t="s">
        <v>729</v>
      </c>
    </row>
    <row r="323" s="2" customFormat="1">
      <c r="A323" s="39"/>
      <c r="B323" s="40"/>
      <c r="C323" s="41"/>
      <c r="D323" s="218" t="s">
        <v>133</v>
      </c>
      <c r="E323" s="41"/>
      <c r="F323" s="219" t="s">
        <v>515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133</v>
      </c>
      <c r="AU323" s="18" t="s">
        <v>84</v>
      </c>
    </row>
    <row r="324" s="14" customFormat="1">
      <c r="A324" s="14"/>
      <c r="B324" s="234"/>
      <c r="C324" s="235"/>
      <c r="D324" s="218" t="s">
        <v>135</v>
      </c>
      <c r="E324" s="236" t="s">
        <v>19</v>
      </c>
      <c r="F324" s="237" t="s">
        <v>467</v>
      </c>
      <c r="G324" s="235"/>
      <c r="H324" s="236" t="s">
        <v>19</v>
      </c>
      <c r="I324" s="238"/>
      <c r="J324" s="235"/>
      <c r="K324" s="235"/>
      <c r="L324" s="239"/>
      <c r="M324" s="240"/>
      <c r="N324" s="241"/>
      <c r="O324" s="241"/>
      <c r="P324" s="241"/>
      <c r="Q324" s="241"/>
      <c r="R324" s="241"/>
      <c r="S324" s="241"/>
      <c r="T324" s="24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3" t="s">
        <v>135</v>
      </c>
      <c r="AU324" s="243" t="s">
        <v>84</v>
      </c>
      <c r="AV324" s="14" t="s">
        <v>81</v>
      </c>
      <c r="AW324" s="14" t="s">
        <v>34</v>
      </c>
      <c r="AX324" s="14" t="s">
        <v>73</v>
      </c>
      <c r="AY324" s="243" t="s">
        <v>124</v>
      </c>
    </row>
    <row r="325" s="13" customFormat="1">
      <c r="A325" s="13"/>
      <c r="B325" s="223"/>
      <c r="C325" s="224"/>
      <c r="D325" s="218" t="s">
        <v>135</v>
      </c>
      <c r="E325" s="225" t="s">
        <v>19</v>
      </c>
      <c r="F325" s="226" t="s">
        <v>730</v>
      </c>
      <c r="G325" s="224"/>
      <c r="H325" s="227">
        <v>12</v>
      </c>
      <c r="I325" s="228"/>
      <c r="J325" s="224"/>
      <c r="K325" s="224"/>
      <c r="L325" s="229"/>
      <c r="M325" s="230"/>
      <c r="N325" s="231"/>
      <c r="O325" s="231"/>
      <c r="P325" s="231"/>
      <c r="Q325" s="231"/>
      <c r="R325" s="231"/>
      <c r="S325" s="231"/>
      <c r="T325" s="23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3" t="s">
        <v>135</v>
      </c>
      <c r="AU325" s="233" t="s">
        <v>84</v>
      </c>
      <c r="AV325" s="13" t="s">
        <v>84</v>
      </c>
      <c r="AW325" s="13" t="s">
        <v>34</v>
      </c>
      <c r="AX325" s="13" t="s">
        <v>81</v>
      </c>
      <c r="AY325" s="233" t="s">
        <v>124</v>
      </c>
    </row>
    <row r="326" s="2" customFormat="1" ht="14.4" customHeight="1">
      <c r="A326" s="39"/>
      <c r="B326" s="40"/>
      <c r="C326" s="205" t="s">
        <v>384</v>
      </c>
      <c r="D326" s="205" t="s">
        <v>126</v>
      </c>
      <c r="E326" s="206" t="s">
        <v>525</v>
      </c>
      <c r="F326" s="207" t="s">
        <v>526</v>
      </c>
      <c r="G326" s="208" t="s">
        <v>139</v>
      </c>
      <c r="H326" s="209">
        <v>11755</v>
      </c>
      <c r="I326" s="210"/>
      <c r="J326" s="211">
        <f>ROUND(I326*H326,2)</f>
        <v>0</v>
      </c>
      <c r="K326" s="207" t="s">
        <v>130</v>
      </c>
      <c r="L326" s="45"/>
      <c r="M326" s="212" t="s">
        <v>19</v>
      </c>
      <c r="N326" s="213" t="s">
        <v>44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0.01</v>
      </c>
      <c r="T326" s="215">
        <f>S326*H326</f>
        <v>117.55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131</v>
      </c>
      <c r="AT326" s="216" t="s">
        <v>126</v>
      </c>
      <c r="AU326" s="216" t="s">
        <v>84</v>
      </c>
      <c r="AY326" s="18" t="s">
        <v>124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81</v>
      </c>
      <c r="BK326" s="217">
        <f>ROUND(I326*H326,2)</f>
        <v>0</v>
      </c>
      <c r="BL326" s="18" t="s">
        <v>131</v>
      </c>
      <c r="BM326" s="216" t="s">
        <v>527</v>
      </c>
    </row>
    <row r="327" s="2" customFormat="1">
      <c r="A327" s="39"/>
      <c r="B327" s="40"/>
      <c r="C327" s="41"/>
      <c r="D327" s="218" t="s">
        <v>133</v>
      </c>
      <c r="E327" s="41"/>
      <c r="F327" s="219" t="s">
        <v>528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133</v>
      </c>
      <c r="AU327" s="18" t="s">
        <v>84</v>
      </c>
    </row>
    <row r="328" s="14" customFormat="1">
      <c r="A328" s="14"/>
      <c r="B328" s="234"/>
      <c r="C328" s="235"/>
      <c r="D328" s="218" t="s">
        <v>135</v>
      </c>
      <c r="E328" s="236" t="s">
        <v>19</v>
      </c>
      <c r="F328" s="237" t="s">
        <v>656</v>
      </c>
      <c r="G328" s="235"/>
      <c r="H328" s="236" t="s">
        <v>19</v>
      </c>
      <c r="I328" s="238"/>
      <c r="J328" s="235"/>
      <c r="K328" s="235"/>
      <c r="L328" s="239"/>
      <c r="M328" s="240"/>
      <c r="N328" s="241"/>
      <c r="O328" s="241"/>
      <c r="P328" s="241"/>
      <c r="Q328" s="241"/>
      <c r="R328" s="241"/>
      <c r="S328" s="241"/>
      <c r="T328" s="24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3" t="s">
        <v>135</v>
      </c>
      <c r="AU328" s="243" t="s">
        <v>84</v>
      </c>
      <c r="AV328" s="14" t="s">
        <v>81</v>
      </c>
      <c r="AW328" s="14" t="s">
        <v>34</v>
      </c>
      <c r="AX328" s="14" t="s">
        <v>73</v>
      </c>
      <c r="AY328" s="243" t="s">
        <v>124</v>
      </c>
    </row>
    <row r="329" s="13" customFormat="1">
      <c r="A329" s="13"/>
      <c r="B329" s="223"/>
      <c r="C329" s="224"/>
      <c r="D329" s="218" t="s">
        <v>135</v>
      </c>
      <c r="E329" s="225" t="s">
        <v>19</v>
      </c>
      <c r="F329" s="226" t="s">
        <v>669</v>
      </c>
      <c r="G329" s="224"/>
      <c r="H329" s="227">
        <v>11755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3" t="s">
        <v>135</v>
      </c>
      <c r="AU329" s="233" t="s">
        <v>84</v>
      </c>
      <c r="AV329" s="13" t="s">
        <v>84</v>
      </c>
      <c r="AW329" s="13" t="s">
        <v>34</v>
      </c>
      <c r="AX329" s="13" t="s">
        <v>81</v>
      </c>
      <c r="AY329" s="233" t="s">
        <v>124</v>
      </c>
    </row>
    <row r="330" s="2" customFormat="1" ht="24.15" customHeight="1">
      <c r="A330" s="39"/>
      <c r="B330" s="40"/>
      <c r="C330" s="205" t="s">
        <v>391</v>
      </c>
      <c r="D330" s="205" t="s">
        <v>126</v>
      </c>
      <c r="E330" s="206" t="s">
        <v>731</v>
      </c>
      <c r="F330" s="207" t="s">
        <v>732</v>
      </c>
      <c r="G330" s="208" t="s">
        <v>139</v>
      </c>
      <c r="H330" s="209">
        <v>360</v>
      </c>
      <c r="I330" s="210"/>
      <c r="J330" s="211">
        <f>ROUND(I330*H330,2)</f>
        <v>0</v>
      </c>
      <c r="K330" s="207" t="s">
        <v>130</v>
      </c>
      <c r="L330" s="45"/>
      <c r="M330" s="212" t="s">
        <v>19</v>
      </c>
      <c r="N330" s="213" t="s">
        <v>44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0.02</v>
      </c>
      <c r="T330" s="215">
        <f>S330*H330</f>
        <v>7.2000000000000002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131</v>
      </c>
      <c r="AT330" s="216" t="s">
        <v>126</v>
      </c>
      <c r="AU330" s="216" t="s">
        <v>84</v>
      </c>
      <c r="AY330" s="18" t="s">
        <v>124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81</v>
      </c>
      <c r="BK330" s="217">
        <f>ROUND(I330*H330,2)</f>
        <v>0</v>
      </c>
      <c r="BL330" s="18" t="s">
        <v>131</v>
      </c>
      <c r="BM330" s="216" t="s">
        <v>733</v>
      </c>
    </row>
    <row r="331" s="2" customFormat="1">
      <c r="A331" s="39"/>
      <c r="B331" s="40"/>
      <c r="C331" s="41"/>
      <c r="D331" s="218" t="s">
        <v>133</v>
      </c>
      <c r="E331" s="41"/>
      <c r="F331" s="219" t="s">
        <v>528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133</v>
      </c>
      <c r="AU331" s="18" t="s">
        <v>84</v>
      </c>
    </row>
    <row r="332" s="14" customFormat="1">
      <c r="A332" s="14"/>
      <c r="B332" s="234"/>
      <c r="C332" s="235"/>
      <c r="D332" s="218" t="s">
        <v>135</v>
      </c>
      <c r="E332" s="236" t="s">
        <v>19</v>
      </c>
      <c r="F332" s="237" t="s">
        <v>658</v>
      </c>
      <c r="G332" s="235"/>
      <c r="H332" s="236" t="s">
        <v>19</v>
      </c>
      <c r="I332" s="238"/>
      <c r="J332" s="235"/>
      <c r="K332" s="235"/>
      <c r="L332" s="239"/>
      <c r="M332" s="240"/>
      <c r="N332" s="241"/>
      <c r="O332" s="241"/>
      <c r="P332" s="241"/>
      <c r="Q332" s="241"/>
      <c r="R332" s="241"/>
      <c r="S332" s="241"/>
      <c r="T332" s="24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3" t="s">
        <v>135</v>
      </c>
      <c r="AU332" s="243" t="s">
        <v>84</v>
      </c>
      <c r="AV332" s="14" t="s">
        <v>81</v>
      </c>
      <c r="AW332" s="14" t="s">
        <v>34</v>
      </c>
      <c r="AX332" s="14" t="s">
        <v>73</v>
      </c>
      <c r="AY332" s="243" t="s">
        <v>124</v>
      </c>
    </row>
    <row r="333" s="13" customFormat="1">
      <c r="A333" s="13"/>
      <c r="B333" s="223"/>
      <c r="C333" s="224"/>
      <c r="D333" s="218" t="s">
        <v>135</v>
      </c>
      <c r="E333" s="225" t="s">
        <v>19</v>
      </c>
      <c r="F333" s="226" t="s">
        <v>659</v>
      </c>
      <c r="G333" s="224"/>
      <c r="H333" s="227">
        <v>25</v>
      </c>
      <c r="I333" s="228"/>
      <c r="J333" s="224"/>
      <c r="K333" s="224"/>
      <c r="L333" s="229"/>
      <c r="M333" s="230"/>
      <c r="N333" s="231"/>
      <c r="O333" s="231"/>
      <c r="P333" s="231"/>
      <c r="Q333" s="231"/>
      <c r="R333" s="231"/>
      <c r="S333" s="231"/>
      <c r="T333" s="23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3" t="s">
        <v>135</v>
      </c>
      <c r="AU333" s="233" t="s">
        <v>84</v>
      </c>
      <c r="AV333" s="13" t="s">
        <v>84</v>
      </c>
      <c r="AW333" s="13" t="s">
        <v>34</v>
      </c>
      <c r="AX333" s="13" t="s">
        <v>73</v>
      </c>
      <c r="AY333" s="233" t="s">
        <v>124</v>
      </c>
    </row>
    <row r="334" s="13" customFormat="1">
      <c r="A334" s="13"/>
      <c r="B334" s="223"/>
      <c r="C334" s="224"/>
      <c r="D334" s="218" t="s">
        <v>135</v>
      </c>
      <c r="E334" s="225" t="s">
        <v>19</v>
      </c>
      <c r="F334" s="226" t="s">
        <v>660</v>
      </c>
      <c r="G334" s="224"/>
      <c r="H334" s="227">
        <v>15</v>
      </c>
      <c r="I334" s="228"/>
      <c r="J334" s="224"/>
      <c r="K334" s="224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135</v>
      </c>
      <c r="AU334" s="233" t="s">
        <v>84</v>
      </c>
      <c r="AV334" s="13" t="s">
        <v>84</v>
      </c>
      <c r="AW334" s="13" t="s">
        <v>34</v>
      </c>
      <c r="AX334" s="13" t="s">
        <v>73</v>
      </c>
      <c r="AY334" s="233" t="s">
        <v>124</v>
      </c>
    </row>
    <row r="335" s="13" customFormat="1">
      <c r="A335" s="13"/>
      <c r="B335" s="223"/>
      <c r="C335" s="224"/>
      <c r="D335" s="218" t="s">
        <v>135</v>
      </c>
      <c r="E335" s="225" t="s">
        <v>19</v>
      </c>
      <c r="F335" s="226" t="s">
        <v>661</v>
      </c>
      <c r="G335" s="224"/>
      <c r="H335" s="227">
        <v>20</v>
      </c>
      <c r="I335" s="228"/>
      <c r="J335" s="224"/>
      <c r="K335" s="224"/>
      <c r="L335" s="229"/>
      <c r="M335" s="230"/>
      <c r="N335" s="231"/>
      <c r="O335" s="231"/>
      <c r="P335" s="231"/>
      <c r="Q335" s="231"/>
      <c r="R335" s="231"/>
      <c r="S335" s="231"/>
      <c r="T335" s="23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3" t="s">
        <v>135</v>
      </c>
      <c r="AU335" s="233" t="s">
        <v>84</v>
      </c>
      <c r="AV335" s="13" t="s">
        <v>84</v>
      </c>
      <c r="AW335" s="13" t="s">
        <v>34</v>
      </c>
      <c r="AX335" s="13" t="s">
        <v>73</v>
      </c>
      <c r="AY335" s="233" t="s">
        <v>124</v>
      </c>
    </row>
    <row r="336" s="13" customFormat="1">
      <c r="A336" s="13"/>
      <c r="B336" s="223"/>
      <c r="C336" s="224"/>
      <c r="D336" s="218" t="s">
        <v>135</v>
      </c>
      <c r="E336" s="225" t="s">
        <v>19</v>
      </c>
      <c r="F336" s="226" t="s">
        <v>662</v>
      </c>
      <c r="G336" s="224"/>
      <c r="H336" s="227">
        <v>40</v>
      </c>
      <c r="I336" s="228"/>
      <c r="J336" s="224"/>
      <c r="K336" s="224"/>
      <c r="L336" s="229"/>
      <c r="M336" s="230"/>
      <c r="N336" s="231"/>
      <c r="O336" s="231"/>
      <c r="P336" s="231"/>
      <c r="Q336" s="231"/>
      <c r="R336" s="231"/>
      <c r="S336" s="231"/>
      <c r="T336" s="23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3" t="s">
        <v>135</v>
      </c>
      <c r="AU336" s="233" t="s">
        <v>84</v>
      </c>
      <c r="AV336" s="13" t="s">
        <v>84</v>
      </c>
      <c r="AW336" s="13" t="s">
        <v>34</v>
      </c>
      <c r="AX336" s="13" t="s">
        <v>73</v>
      </c>
      <c r="AY336" s="233" t="s">
        <v>124</v>
      </c>
    </row>
    <row r="337" s="13" customFormat="1">
      <c r="A337" s="13"/>
      <c r="B337" s="223"/>
      <c r="C337" s="224"/>
      <c r="D337" s="218" t="s">
        <v>135</v>
      </c>
      <c r="E337" s="225" t="s">
        <v>19</v>
      </c>
      <c r="F337" s="226" t="s">
        <v>663</v>
      </c>
      <c r="G337" s="224"/>
      <c r="H337" s="227">
        <v>10</v>
      </c>
      <c r="I337" s="228"/>
      <c r="J337" s="224"/>
      <c r="K337" s="224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135</v>
      </c>
      <c r="AU337" s="233" t="s">
        <v>84</v>
      </c>
      <c r="AV337" s="13" t="s">
        <v>84</v>
      </c>
      <c r="AW337" s="13" t="s">
        <v>34</v>
      </c>
      <c r="AX337" s="13" t="s">
        <v>73</v>
      </c>
      <c r="AY337" s="233" t="s">
        <v>124</v>
      </c>
    </row>
    <row r="338" s="13" customFormat="1">
      <c r="A338" s="13"/>
      <c r="B338" s="223"/>
      <c r="C338" s="224"/>
      <c r="D338" s="218" t="s">
        <v>135</v>
      </c>
      <c r="E338" s="225" t="s">
        <v>19</v>
      </c>
      <c r="F338" s="226" t="s">
        <v>664</v>
      </c>
      <c r="G338" s="224"/>
      <c r="H338" s="227">
        <v>15</v>
      </c>
      <c r="I338" s="228"/>
      <c r="J338" s="224"/>
      <c r="K338" s="224"/>
      <c r="L338" s="229"/>
      <c r="M338" s="230"/>
      <c r="N338" s="231"/>
      <c r="O338" s="231"/>
      <c r="P338" s="231"/>
      <c r="Q338" s="231"/>
      <c r="R338" s="231"/>
      <c r="S338" s="231"/>
      <c r="T338" s="23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3" t="s">
        <v>135</v>
      </c>
      <c r="AU338" s="233" t="s">
        <v>84</v>
      </c>
      <c r="AV338" s="13" t="s">
        <v>84</v>
      </c>
      <c r="AW338" s="13" t="s">
        <v>34</v>
      </c>
      <c r="AX338" s="13" t="s">
        <v>73</v>
      </c>
      <c r="AY338" s="233" t="s">
        <v>124</v>
      </c>
    </row>
    <row r="339" s="13" customFormat="1">
      <c r="A339" s="13"/>
      <c r="B339" s="223"/>
      <c r="C339" s="224"/>
      <c r="D339" s="218" t="s">
        <v>135</v>
      </c>
      <c r="E339" s="225" t="s">
        <v>19</v>
      </c>
      <c r="F339" s="226" t="s">
        <v>665</v>
      </c>
      <c r="G339" s="224"/>
      <c r="H339" s="227">
        <v>100</v>
      </c>
      <c r="I339" s="228"/>
      <c r="J339" s="224"/>
      <c r="K339" s="224"/>
      <c r="L339" s="229"/>
      <c r="M339" s="230"/>
      <c r="N339" s="231"/>
      <c r="O339" s="231"/>
      <c r="P339" s="231"/>
      <c r="Q339" s="231"/>
      <c r="R339" s="231"/>
      <c r="S339" s="231"/>
      <c r="T339" s="23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3" t="s">
        <v>135</v>
      </c>
      <c r="AU339" s="233" t="s">
        <v>84</v>
      </c>
      <c r="AV339" s="13" t="s">
        <v>84</v>
      </c>
      <c r="AW339" s="13" t="s">
        <v>34</v>
      </c>
      <c r="AX339" s="13" t="s">
        <v>73</v>
      </c>
      <c r="AY339" s="233" t="s">
        <v>124</v>
      </c>
    </row>
    <row r="340" s="13" customFormat="1">
      <c r="A340" s="13"/>
      <c r="B340" s="223"/>
      <c r="C340" s="224"/>
      <c r="D340" s="218" t="s">
        <v>135</v>
      </c>
      <c r="E340" s="225" t="s">
        <v>19</v>
      </c>
      <c r="F340" s="226" t="s">
        <v>666</v>
      </c>
      <c r="G340" s="224"/>
      <c r="H340" s="227">
        <v>110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135</v>
      </c>
      <c r="AU340" s="233" t="s">
        <v>84</v>
      </c>
      <c r="AV340" s="13" t="s">
        <v>84</v>
      </c>
      <c r="AW340" s="13" t="s">
        <v>34</v>
      </c>
      <c r="AX340" s="13" t="s">
        <v>73</v>
      </c>
      <c r="AY340" s="233" t="s">
        <v>124</v>
      </c>
    </row>
    <row r="341" s="13" customFormat="1">
      <c r="A341" s="13"/>
      <c r="B341" s="223"/>
      <c r="C341" s="224"/>
      <c r="D341" s="218" t="s">
        <v>135</v>
      </c>
      <c r="E341" s="225" t="s">
        <v>19</v>
      </c>
      <c r="F341" s="226" t="s">
        <v>667</v>
      </c>
      <c r="G341" s="224"/>
      <c r="H341" s="227">
        <v>10</v>
      </c>
      <c r="I341" s="228"/>
      <c r="J341" s="224"/>
      <c r="K341" s="224"/>
      <c r="L341" s="229"/>
      <c r="M341" s="230"/>
      <c r="N341" s="231"/>
      <c r="O341" s="231"/>
      <c r="P341" s="231"/>
      <c r="Q341" s="231"/>
      <c r="R341" s="231"/>
      <c r="S341" s="231"/>
      <c r="T341" s="23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3" t="s">
        <v>135</v>
      </c>
      <c r="AU341" s="233" t="s">
        <v>84</v>
      </c>
      <c r="AV341" s="13" t="s">
        <v>84</v>
      </c>
      <c r="AW341" s="13" t="s">
        <v>34</v>
      </c>
      <c r="AX341" s="13" t="s">
        <v>73</v>
      </c>
      <c r="AY341" s="233" t="s">
        <v>124</v>
      </c>
    </row>
    <row r="342" s="13" customFormat="1">
      <c r="A342" s="13"/>
      <c r="B342" s="223"/>
      <c r="C342" s="224"/>
      <c r="D342" s="218" t="s">
        <v>135</v>
      </c>
      <c r="E342" s="225" t="s">
        <v>19</v>
      </c>
      <c r="F342" s="226" t="s">
        <v>668</v>
      </c>
      <c r="G342" s="224"/>
      <c r="H342" s="227">
        <v>15</v>
      </c>
      <c r="I342" s="228"/>
      <c r="J342" s="224"/>
      <c r="K342" s="224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135</v>
      </c>
      <c r="AU342" s="233" t="s">
        <v>84</v>
      </c>
      <c r="AV342" s="13" t="s">
        <v>84</v>
      </c>
      <c r="AW342" s="13" t="s">
        <v>34</v>
      </c>
      <c r="AX342" s="13" t="s">
        <v>73</v>
      </c>
      <c r="AY342" s="233" t="s">
        <v>124</v>
      </c>
    </row>
    <row r="343" s="15" customFormat="1">
      <c r="A343" s="15"/>
      <c r="B343" s="244"/>
      <c r="C343" s="245"/>
      <c r="D343" s="218" t="s">
        <v>135</v>
      </c>
      <c r="E343" s="246" t="s">
        <v>19</v>
      </c>
      <c r="F343" s="247" t="s">
        <v>157</v>
      </c>
      <c r="G343" s="245"/>
      <c r="H343" s="248">
        <v>360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4" t="s">
        <v>135</v>
      </c>
      <c r="AU343" s="254" t="s">
        <v>84</v>
      </c>
      <c r="AV343" s="15" t="s">
        <v>131</v>
      </c>
      <c r="AW343" s="15" t="s">
        <v>34</v>
      </c>
      <c r="AX343" s="15" t="s">
        <v>81</v>
      </c>
      <c r="AY343" s="254" t="s">
        <v>124</v>
      </c>
    </row>
    <row r="344" s="2" customFormat="1" ht="24.15" customHeight="1">
      <c r="A344" s="39"/>
      <c r="B344" s="40"/>
      <c r="C344" s="205" t="s">
        <v>400</v>
      </c>
      <c r="D344" s="205" t="s">
        <v>126</v>
      </c>
      <c r="E344" s="206" t="s">
        <v>530</v>
      </c>
      <c r="F344" s="207" t="s">
        <v>531</v>
      </c>
      <c r="G344" s="208" t="s">
        <v>139</v>
      </c>
      <c r="H344" s="209">
        <v>11755</v>
      </c>
      <c r="I344" s="210"/>
      <c r="J344" s="211">
        <f>ROUND(I344*H344,2)</f>
        <v>0</v>
      </c>
      <c r="K344" s="207" t="s">
        <v>130</v>
      </c>
      <c r="L344" s="45"/>
      <c r="M344" s="212" t="s">
        <v>19</v>
      </c>
      <c r="N344" s="213" t="s">
        <v>44</v>
      </c>
      <c r="O344" s="85"/>
      <c r="P344" s="214">
        <f>O344*H344</f>
        <v>0</v>
      </c>
      <c r="Q344" s="214">
        <v>0</v>
      </c>
      <c r="R344" s="214">
        <f>Q344*H344</f>
        <v>0</v>
      </c>
      <c r="S344" s="214">
        <v>0.02</v>
      </c>
      <c r="T344" s="215">
        <f>S344*H344</f>
        <v>235.09999999999999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6" t="s">
        <v>131</v>
      </c>
      <c r="AT344" s="216" t="s">
        <v>126</v>
      </c>
      <c r="AU344" s="216" t="s">
        <v>84</v>
      </c>
      <c r="AY344" s="18" t="s">
        <v>124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18" t="s">
        <v>81</v>
      </c>
      <c r="BK344" s="217">
        <f>ROUND(I344*H344,2)</f>
        <v>0</v>
      </c>
      <c r="BL344" s="18" t="s">
        <v>131</v>
      </c>
      <c r="BM344" s="216" t="s">
        <v>532</v>
      </c>
    </row>
    <row r="345" s="2" customFormat="1">
      <c r="A345" s="39"/>
      <c r="B345" s="40"/>
      <c r="C345" s="41"/>
      <c r="D345" s="218" t="s">
        <v>133</v>
      </c>
      <c r="E345" s="41"/>
      <c r="F345" s="219" t="s">
        <v>528</v>
      </c>
      <c r="G345" s="41"/>
      <c r="H345" s="41"/>
      <c r="I345" s="220"/>
      <c r="J345" s="41"/>
      <c r="K345" s="41"/>
      <c r="L345" s="45"/>
      <c r="M345" s="221"/>
      <c r="N345" s="222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133</v>
      </c>
      <c r="AU345" s="18" t="s">
        <v>84</v>
      </c>
    </row>
    <row r="346" s="14" customFormat="1">
      <c r="A346" s="14"/>
      <c r="B346" s="234"/>
      <c r="C346" s="235"/>
      <c r="D346" s="218" t="s">
        <v>135</v>
      </c>
      <c r="E346" s="236" t="s">
        <v>19</v>
      </c>
      <c r="F346" s="237" t="s">
        <v>656</v>
      </c>
      <c r="G346" s="235"/>
      <c r="H346" s="236" t="s">
        <v>19</v>
      </c>
      <c r="I346" s="238"/>
      <c r="J346" s="235"/>
      <c r="K346" s="235"/>
      <c r="L346" s="239"/>
      <c r="M346" s="240"/>
      <c r="N346" s="241"/>
      <c r="O346" s="241"/>
      <c r="P346" s="241"/>
      <c r="Q346" s="241"/>
      <c r="R346" s="241"/>
      <c r="S346" s="241"/>
      <c r="T346" s="24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3" t="s">
        <v>135</v>
      </c>
      <c r="AU346" s="243" t="s">
        <v>84</v>
      </c>
      <c r="AV346" s="14" t="s">
        <v>81</v>
      </c>
      <c r="AW346" s="14" t="s">
        <v>34</v>
      </c>
      <c r="AX346" s="14" t="s">
        <v>73</v>
      </c>
      <c r="AY346" s="243" t="s">
        <v>124</v>
      </c>
    </row>
    <row r="347" s="13" customFormat="1">
      <c r="A347" s="13"/>
      <c r="B347" s="223"/>
      <c r="C347" s="224"/>
      <c r="D347" s="218" t="s">
        <v>135</v>
      </c>
      <c r="E347" s="225" t="s">
        <v>19</v>
      </c>
      <c r="F347" s="226" t="s">
        <v>669</v>
      </c>
      <c r="G347" s="224"/>
      <c r="H347" s="227">
        <v>11755</v>
      </c>
      <c r="I347" s="228"/>
      <c r="J347" s="224"/>
      <c r="K347" s="224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135</v>
      </c>
      <c r="AU347" s="233" t="s">
        <v>84</v>
      </c>
      <c r="AV347" s="13" t="s">
        <v>84</v>
      </c>
      <c r="AW347" s="13" t="s">
        <v>34</v>
      </c>
      <c r="AX347" s="13" t="s">
        <v>81</v>
      </c>
      <c r="AY347" s="233" t="s">
        <v>124</v>
      </c>
    </row>
    <row r="348" s="2" customFormat="1" ht="37.8" customHeight="1">
      <c r="A348" s="39"/>
      <c r="B348" s="40"/>
      <c r="C348" s="205" t="s">
        <v>404</v>
      </c>
      <c r="D348" s="205" t="s">
        <v>126</v>
      </c>
      <c r="E348" s="206" t="s">
        <v>534</v>
      </c>
      <c r="F348" s="207" t="s">
        <v>535</v>
      </c>
      <c r="G348" s="208" t="s">
        <v>139</v>
      </c>
      <c r="H348" s="209">
        <v>2110</v>
      </c>
      <c r="I348" s="210"/>
      <c r="J348" s="211">
        <f>ROUND(I348*H348,2)</f>
        <v>0</v>
      </c>
      <c r="K348" s="207" t="s">
        <v>130</v>
      </c>
      <c r="L348" s="45"/>
      <c r="M348" s="212" t="s">
        <v>19</v>
      </c>
      <c r="N348" s="213" t="s">
        <v>44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0.126</v>
      </c>
      <c r="T348" s="215">
        <f>S348*H348</f>
        <v>265.86000000000001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131</v>
      </c>
      <c r="AT348" s="216" t="s">
        <v>126</v>
      </c>
      <c r="AU348" s="216" t="s">
        <v>84</v>
      </c>
      <c r="AY348" s="18" t="s">
        <v>124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81</v>
      </c>
      <c r="BK348" s="217">
        <f>ROUND(I348*H348,2)</f>
        <v>0</v>
      </c>
      <c r="BL348" s="18" t="s">
        <v>131</v>
      </c>
      <c r="BM348" s="216" t="s">
        <v>536</v>
      </c>
    </row>
    <row r="349" s="2" customFormat="1">
      <c r="A349" s="39"/>
      <c r="B349" s="40"/>
      <c r="C349" s="41"/>
      <c r="D349" s="218" t="s">
        <v>133</v>
      </c>
      <c r="E349" s="41"/>
      <c r="F349" s="219" t="s">
        <v>537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133</v>
      </c>
      <c r="AU349" s="18" t="s">
        <v>84</v>
      </c>
    </row>
    <row r="350" s="14" customFormat="1">
      <c r="A350" s="14"/>
      <c r="B350" s="234"/>
      <c r="C350" s="235"/>
      <c r="D350" s="218" t="s">
        <v>135</v>
      </c>
      <c r="E350" s="236" t="s">
        <v>19</v>
      </c>
      <c r="F350" s="237" t="s">
        <v>317</v>
      </c>
      <c r="G350" s="235"/>
      <c r="H350" s="236" t="s">
        <v>19</v>
      </c>
      <c r="I350" s="238"/>
      <c r="J350" s="235"/>
      <c r="K350" s="235"/>
      <c r="L350" s="239"/>
      <c r="M350" s="240"/>
      <c r="N350" s="241"/>
      <c r="O350" s="241"/>
      <c r="P350" s="241"/>
      <c r="Q350" s="241"/>
      <c r="R350" s="241"/>
      <c r="S350" s="241"/>
      <c r="T350" s="24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3" t="s">
        <v>135</v>
      </c>
      <c r="AU350" s="243" t="s">
        <v>84</v>
      </c>
      <c r="AV350" s="14" t="s">
        <v>81</v>
      </c>
      <c r="AW350" s="14" t="s">
        <v>34</v>
      </c>
      <c r="AX350" s="14" t="s">
        <v>73</v>
      </c>
      <c r="AY350" s="243" t="s">
        <v>124</v>
      </c>
    </row>
    <row r="351" s="13" customFormat="1">
      <c r="A351" s="13"/>
      <c r="B351" s="223"/>
      <c r="C351" s="224"/>
      <c r="D351" s="218" t="s">
        <v>135</v>
      </c>
      <c r="E351" s="225" t="s">
        <v>19</v>
      </c>
      <c r="F351" s="226" t="s">
        <v>650</v>
      </c>
      <c r="G351" s="224"/>
      <c r="H351" s="227">
        <v>2110</v>
      </c>
      <c r="I351" s="228"/>
      <c r="J351" s="224"/>
      <c r="K351" s="224"/>
      <c r="L351" s="229"/>
      <c r="M351" s="230"/>
      <c r="N351" s="231"/>
      <c r="O351" s="231"/>
      <c r="P351" s="231"/>
      <c r="Q351" s="231"/>
      <c r="R351" s="231"/>
      <c r="S351" s="231"/>
      <c r="T351" s="23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3" t="s">
        <v>135</v>
      </c>
      <c r="AU351" s="233" t="s">
        <v>84</v>
      </c>
      <c r="AV351" s="13" t="s">
        <v>84</v>
      </c>
      <c r="AW351" s="13" t="s">
        <v>34</v>
      </c>
      <c r="AX351" s="13" t="s">
        <v>81</v>
      </c>
      <c r="AY351" s="233" t="s">
        <v>124</v>
      </c>
    </row>
    <row r="352" s="12" customFormat="1" ht="22.8" customHeight="1">
      <c r="A352" s="12"/>
      <c r="B352" s="189"/>
      <c r="C352" s="190"/>
      <c r="D352" s="191" t="s">
        <v>72</v>
      </c>
      <c r="E352" s="203" t="s">
        <v>545</v>
      </c>
      <c r="F352" s="203" t="s">
        <v>546</v>
      </c>
      <c r="G352" s="190"/>
      <c r="H352" s="190"/>
      <c r="I352" s="193"/>
      <c r="J352" s="204">
        <f>BK352</f>
        <v>0</v>
      </c>
      <c r="K352" s="190"/>
      <c r="L352" s="195"/>
      <c r="M352" s="196"/>
      <c r="N352" s="197"/>
      <c r="O352" s="197"/>
      <c r="P352" s="198">
        <f>SUM(P353:P372)</f>
        <v>0</v>
      </c>
      <c r="Q352" s="197"/>
      <c r="R352" s="198">
        <f>SUM(R353:R372)</f>
        <v>0</v>
      </c>
      <c r="S352" s="197"/>
      <c r="T352" s="199">
        <f>SUM(T353:T372)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0" t="s">
        <v>81</v>
      </c>
      <c r="AT352" s="201" t="s">
        <v>72</v>
      </c>
      <c r="AU352" s="201" t="s">
        <v>81</v>
      </c>
      <c r="AY352" s="200" t="s">
        <v>124</v>
      </c>
      <c r="BK352" s="202">
        <f>SUM(BK353:BK372)</f>
        <v>0</v>
      </c>
    </row>
    <row r="353" s="2" customFormat="1" ht="24.15" customHeight="1">
      <c r="A353" s="39"/>
      <c r="B353" s="40"/>
      <c r="C353" s="205" t="s">
        <v>418</v>
      </c>
      <c r="D353" s="205" t="s">
        <v>126</v>
      </c>
      <c r="E353" s="206" t="s">
        <v>548</v>
      </c>
      <c r="F353" s="207" t="s">
        <v>549</v>
      </c>
      <c r="G353" s="208" t="s">
        <v>550</v>
      </c>
      <c r="H353" s="209">
        <v>1360.7000000000001</v>
      </c>
      <c r="I353" s="210"/>
      <c r="J353" s="211">
        <f>ROUND(I353*H353,2)</f>
        <v>0</v>
      </c>
      <c r="K353" s="207" t="s">
        <v>130</v>
      </c>
      <c r="L353" s="45"/>
      <c r="M353" s="212" t="s">
        <v>19</v>
      </c>
      <c r="N353" s="213" t="s">
        <v>44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131</v>
      </c>
      <c r="AT353" s="216" t="s">
        <v>126</v>
      </c>
      <c r="AU353" s="216" t="s">
        <v>84</v>
      </c>
      <c r="AY353" s="18" t="s">
        <v>124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81</v>
      </c>
      <c r="BK353" s="217">
        <f>ROUND(I353*H353,2)</f>
        <v>0</v>
      </c>
      <c r="BL353" s="18" t="s">
        <v>131</v>
      </c>
      <c r="BM353" s="216" t="s">
        <v>734</v>
      </c>
    </row>
    <row r="354" s="2" customFormat="1">
      <c r="A354" s="39"/>
      <c r="B354" s="40"/>
      <c r="C354" s="41"/>
      <c r="D354" s="218" t="s">
        <v>133</v>
      </c>
      <c r="E354" s="41"/>
      <c r="F354" s="219" t="s">
        <v>552</v>
      </c>
      <c r="G354" s="41"/>
      <c r="H354" s="41"/>
      <c r="I354" s="220"/>
      <c r="J354" s="41"/>
      <c r="K354" s="41"/>
      <c r="L354" s="45"/>
      <c r="M354" s="221"/>
      <c r="N354" s="222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133</v>
      </c>
      <c r="AU354" s="18" t="s">
        <v>84</v>
      </c>
    </row>
    <row r="355" s="13" customFormat="1">
      <c r="A355" s="13"/>
      <c r="B355" s="223"/>
      <c r="C355" s="224"/>
      <c r="D355" s="218" t="s">
        <v>135</v>
      </c>
      <c r="E355" s="225" t="s">
        <v>19</v>
      </c>
      <c r="F355" s="226" t="s">
        <v>735</v>
      </c>
      <c r="G355" s="224"/>
      <c r="H355" s="227">
        <v>734.89999999999998</v>
      </c>
      <c r="I355" s="228"/>
      <c r="J355" s="224"/>
      <c r="K355" s="224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135</v>
      </c>
      <c r="AU355" s="233" t="s">
        <v>84</v>
      </c>
      <c r="AV355" s="13" t="s">
        <v>84</v>
      </c>
      <c r="AW355" s="13" t="s">
        <v>34</v>
      </c>
      <c r="AX355" s="13" t="s">
        <v>73</v>
      </c>
      <c r="AY355" s="233" t="s">
        <v>124</v>
      </c>
    </row>
    <row r="356" s="13" customFormat="1">
      <c r="A356" s="13"/>
      <c r="B356" s="223"/>
      <c r="C356" s="224"/>
      <c r="D356" s="218" t="s">
        <v>135</v>
      </c>
      <c r="E356" s="225" t="s">
        <v>19</v>
      </c>
      <c r="F356" s="226" t="s">
        <v>736</v>
      </c>
      <c r="G356" s="224"/>
      <c r="H356" s="227">
        <v>359.89999999999998</v>
      </c>
      <c r="I356" s="228"/>
      <c r="J356" s="224"/>
      <c r="K356" s="224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135</v>
      </c>
      <c r="AU356" s="233" t="s">
        <v>84</v>
      </c>
      <c r="AV356" s="13" t="s">
        <v>84</v>
      </c>
      <c r="AW356" s="13" t="s">
        <v>34</v>
      </c>
      <c r="AX356" s="13" t="s">
        <v>73</v>
      </c>
      <c r="AY356" s="233" t="s">
        <v>124</v>
      </c>
    </row>
    <row r="357" s="13" customFormat="1">
      <c r="A357" s="13"/>
      <c r="B357" s="223"/>
      <c r="C357" s="224"/>
      <c r="D357" s="218" t="s">
        <v>135</v>
      </c>
      <c r="E357" s="225" t="s">
        <v>19</v>
      </c>
      <c r="F357" s="226" t="s">
        <v>737</v>
      </c>
      <c r="G357" s="224"/>
      <c r="H357" s="227">
        <v>265.89999999999998</v>
      </c>
      <c r="I357" s="228"/>
      <c r="J357" s="224"/>
      <c r="K357" s="224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135</v>
      </c>
      <c r="AU357" s="233" t="s">
        <v>84</v>
      </c>
      <c r="AV357" s="13" t="s">
        <v>84</v>
      </c>
      <c r="AW357" s="13" t="s">
        <v>34</v>
      </c>
      <c r="AX357" s="13" t="s">
        <v>73</v>
      </c>
      <c r="AY357" s="233" t="s">
        <v>124</v>
      </c>
    </row>
    <row r="358" s="15" customFormat="1">
      <c r="A358" s="15"/>
      <c r="B358" s="244"/>
      <c r="C358" s="245"/>
      <c r="D358" s="218" t="s">
        <v>135</v>
      </c>
      <c r="E358" s="246" t="s">
        <v>19</v>
      </c>
      <c r="F358" s="247" t="s">
        <v>157</v>
      </c>
      <c r="G358" s="245"/>
      <c r="H358" s="248">
        <v>1360.6999999999998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4" t="s">
        <v>135</v>
      </c>
      <c r="AU358" s="254" t="s">
        <v>84</v>
      </c>
      <c r="AV358" s="15" t="s">
        <v>131</v>
      </c>
      <c r="AW358" s="15" t="s">
        <v>34</v>
      </c>
      <c r="AX358" s="15" t="s">
        <v>81</v>
      </c>
      <c r="AY358" s="254" t="s">
        <v>124</v>
      </c>
    </row>
    <row r="359" s="2" customFormat="1" ht="24.15" customHeight="1">
      <c r="A359" s="39"/>
      <c r="B359" s="40"/>
      <c r="C359" s="205" t="s">
        <v>424</v>
      </c>
      <c r="D359" s="205" t="s">
        <v>126</v>
      </c>
      <c r="E359" s="206" t="s">
        <v>558</v>
      </c>
      <c r="F359" s="207" t="s">
        <v>559</v>
      </c>
      <c r="G359" s="208" t="s">
        <v>550</v>
      </c>
      <c r="H359" s="209">
        <v>4082.0999999999999</v>
      </c>
      <c r="I359" s="210"/>
      <c r="J359" s="211">
        <f>ROUND(I359*H359,2)</f>
        <v>0</v>
      </c>
      <c r="K359" s="207" t="s">
        <v>130</v>
      </c>
      <c r="L359" s="45"/>
      <c r="M359" s="212" t="s">
        <v>19</v>
      </c>
      <c r="N359" s="213" t="s">
        <v>44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131</v>
      </c>
      <c r="AT359" s="216" t="s">
        <v>126</v>
      </c>
      <c r="AU359" s="216" t="s">
        <v>84</v>
      </c>
      <c r="AY359" s="18" t="s">
        <v>124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81</v>
      </c>
      <c r="BK359" s="217">
        <f>ROUND(I359*H359,2)</f>
        <v>0</v>
      </c>
      <c r="BL359" s="18" t="s">
        <v>131</v>
      </c>
      <c r="BM359" s="216" t="s">
        <v>738</v>
      </c>
    </row>
    <row r="360" s="2" customFormat="1">
      <c r="A360" s="39"/>
      <c r="B360" s="40"/>
      <c r="C360" s="41"/>
      <c r="D360" s="218" t="s">
        <v>133</v>
      </c>
      <c r="E360" s="41"/>
      <c r="F360" s="219" t="s">
        <v>552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133</v>
      </c>
      <c r="AU360" s="18" t="s">
        <v>84</v>
      </c>
    </row>
    <row r="361" s="14" customFormat="1">
      <c r="A361" s="14"/>
      <c r="B361" s="234"/>
      <c r="C361" s="235"/>
      <c r="D361" s="218" t="s">
        <v>135</v>
      </c>
      <c r="E361" s="236" t="s">
        <v>19</v>
      </c>
      <c r="F361" s="237" t="s">
        <v>561</v>
      </c>
      <c r="G361" s="235"/>
      <c r="H361" s="236" t="s">
        <v>19</v>
      </c>
      <c r="I361" s="238"/>
      <c r="J361" s="235"/>
      <c r="K361" s="235"/>
      <c r="L361" s="239"/>
      <c r="M361" s="240"/>
      <c r="N361" s="241"/>
      <c r="O361" s="241"/>
      <c r="P361" s="241"/>
      <c r="Q361" s="241"/>
      <c r="R361" s="241"/>
      <c r="S361" s="241"/>
      <c r="T361" s="24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3" t="s">
        <v>135</v>
      </c>
      <c r="AU361" s="243" t="s">
        <v>84</v>
      </c>
      <c r="AV361" s="14" t="s">
        <v>81</v>
      </c>
      <c r="AW361" s="14" t="s">
        <v>34</v>
      </c>
      <c r="AX361" s="14" t="s">
        <v>73</v>
      </c>
      <c r="AY361" s="243" t="s">
        <v>124</v>
      </c>
    </row>
    <row r="362" s="13" customFormat="1">
      <c r="A362" s="13"/>
      <c r="B362" s="223"/>
      <c r="C362" s="224"/>
      <c r="D362" s="218" t="s">
        <v>135</v>
      </c>
      <c r="E362" s="225" t="s">
        <v>19</v>
      </c>
      <c r="F362" s="226" t="s">
        <v>739</v>
      </c>
      <c r="G362" s="224"/>
      <c r="H362" s="227">
        <v>2204.6999999999998</v>
      </c>
      <c r="I362" s="228"/>
      <c r="J362" s="224"/>
      <c r="K362" s="224"/>
      <c r="L362" s="229"/>
      <c r="M362" s="230"/>
      <c r="N362" s="231"/>
      <c r="O362" s="231"/>
      <c r="P362" s="231"/>
      <c r="Q362" s="231"/>
      <c r="R362" s="231"/>
      <c r="S362" s="231"/>
      <c r="T362" s="23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3" t="s">
        <v>135</v>
      </c>
      <c r="AU362" s="233" t="s">
        <v>84</v>
      </c>
      <c r="AV362" s="13" t="s">
        <v>84</v>
      </c>
      <c r="AW362" s="13" t="s">
        <v>34</v>
      </c>
      <c r="AX362" s="13" t="s">
        <v>73</v>
      </c>
      <c r="AY362" s="233" t="s">
        <v>124</v>
      </c>
    </row>
    <row r="363" s="13" customFormat="1">
      <c r="A363" s="13"/>
      <c r="B363" s="223"/>
      <c r="C363" s="224"/>
      <c r="D363" s="218" t="s">
        <v>135</v>
      </c>
      <c r="E363" s="225" t="s">
        <v>19</v>
      </c>
      <c r="F363" s="226" t="s">
        <v>740</v>
      </c>
      <c r="G363" s="224"/>
      <c r="H363" s="227">
        <v>1079.7000000000001</v>
      </c>
      <c r="I363" s="228"/>
      <c r="J363" s="224"/>
      <c r="K363" s="224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135</v>
      </c>
      <c r="AU363" s="233" t="s">
        <v>84</v>
      </c>
      <c r="AV363" s="13" t="s">
        <v>84</v>
      </c>
      <c r="AW363" s="13" t="s">
        <v>34</v>
      </c>
      <c r="AX363" s="13" t="s">
        <v>73</v>
      </c>
      <c r="AY363" s="233" t="s">
        <v>124</v>
      </c>
    </row>
    <row r="364" s="13" customFormat="1">
      <c r="A364" s="13"/>
      <c r="B364" s="223"/>
      <c r="C364" s="224"/>
      <c r="D364" s="218" t="s">
        <v>135</v>
      </c>
      <c r="E364" s="225" t="s">
        <v>19</v>
      </c>
      <c r="F364" s="226" t="s">
        <v>741</v>
      </c>
      <c r="G364" s="224"/>
      <c r="H364" s="227">
        <v>797.70000000000005</v>
      </c>
      <c r="I364" s="228"/>
      <c r="J364" s="224"/>
      <c r="K364" s="224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135</v>
      </c>
      <c r="AU364" s="233" t="s">
        <v>84</v>
      </c>
      <c r="AV364" s="13" t="s">
        <v>84</v>
      </c>
      <c r="AW364" s="13" t="s">
        <v>34</v>
      </c>
      <c r="AX364" s="13" t="s">
        <v>73</v>
      </c>
      <c r="AY364" s="233" t="s">
        <v>124</v>
      </c>
    </row>
    <row r="365" s="15" customFormat="1">
      <c r="A365" s="15"/>
      <c r="B365" s="244"/>
      <c r="C365" s="245"/>
      <c r="D365" s="218" t="s">
        <v>135</v>
      </c>
      <c r="E365" s="246" t="s">
        <v>19</v>
      </c>
      <c r="F365" s="247" t="s">
        <v>157</v>
      </c>
      <c r="G365" s="245"/>
      <c r="H365" s="248">
        <v>4082.0999999999995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4" t="s">
        <v>135</v>
      </c>
      <c r="AU365" s="254" t="s">
        <v>84</v>
      </c>
      <c r="AV365" s="15" t="s">
        <v>131</v>
      </c>
      <c r="AW365" s="15" t="s">
        <v>34</v>
      </c>
      <c r="AX365" s="15" t="s">
        <v>81</v>
      </c>
      <c r="AY365" s="254" t="s">
        <v>124</v>
      </c>
    </row>
    <row r="366" s="2" customFormat="1" ht="14.4" customHeight="1">
      <c r="A366" s="39"/>
      <c r="B366" s="40"/>
      <c r="C366" s="205" t="s">
        <v>430</v>
      </c>
      <c r="D366" s="205" t="s">
        <v>126</v>
      </c>
      <c r="E366" s="206" t="s">
        <v>567</v>
      </c>
      <c r="F366" s="207" t="s">
        <v>568</v>
      </c>
      <c r="G366" s="208" t="s">
        <v>550</v>
      </c>
      <c r="H366" s="209">
        <v>1.8</v>
      </c>
      <c r="I366" s="210"/>
      <c r="J366" s="211">
        <f>ROUND(I366*H366,2)</f>
        <v>0</v>
      </c>
      <c r="K366" s="207" t="s">
        <v>19</v>
      </c>
      <c r="L366" s="45"/>
      <c r="M366" s="212" t="s">
        <v>19</v>
      </c>
      <c r="N366" s="213" t="s">
        <v>44</v>
      </c>
      <c r="O366" s="85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6" t="s">
        <v>131</v>
      </c>
      <c r="AT366" s="216" t="s">
        <v>126</v>
      </c>
      <c r="AU366" s="216" t="s">
        <v>84</v>
      </c>
      <c r="AY366" s="18" t="s">
        <v>124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18" t="s">
        <v>81</v>
      </c>
      <c r="BK366" s="217">
        <f>ROUND(I366*H366,2)</f>
        <v>0</v>
      </c>
      <c r="BL366" s="18" t="s">
        <v>131</v>
      </c>
      <c r="BM366" s="216" t="s">
        <v>742</v>
      </c>
    </row>
    <row r="367" s="2" customFormat="1">
      <c r="A367" s="39"/>
      <c r="B367" s="40"/>
      <c r="C367" s="41"/>
      <c r="D367" s="218" t="s">
        <v>133</v>
      </c>
      <c r="E367" s="41"/>
      <c r="F367" s="219" t="s">
        <v>570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133</v>
      </c>
      <c r="AU367" s="18" t="s">
        <v>84</v>
      </c>
    </row>
    <row r="368" s="13" customFormat="1">
      <c r="A368" s="13"/>
      <c r="B368" s="223"/>
      <c r="C368" s="224"/>
      <c r="D368" s="218" t="s">
        <v>135</v>
      </c>
      <c r="E368" s="225" t="s">
        <v>19</v>
      </c>
      <c r="F368" s="226" t="s">
        <v>743</v>
      </c>
      <c r="G368" s="224"/>
      <c r="H368" s="227">
        <v>1.8</v>
      </c>
      <c r="I368" s="228"/>
      <c r="J368" s="224"/>
      <c r="K368" s="224"/>
      <c r="L368" s="229"/>
      <c r="M368" s="230"/>
      <c r="N368" s="231"/>
      <c r="O368" s="231"/>
      <c r="P368" s="231"/>
      <c r="Q368" s="231"/>
      <c r="R368" s="231"/>
      <c r="S368" s="231"/>
      <c r="T368" s="23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3" t="s">
        <v>135</v>
      </c>
      <c r="AU368" s="233" t="s">
        <v>84</v>
      </c>
      <c r="AV368" s="13" t="s">
        <v>84</v>
      </c>
      <c r="AW368" s="13" t="s">
        <v>34</v>
      </c>
      <c r="AX368" s="13" t="s">
        <v>81</v>
      </c>
      <c r="AY368" s="233" t="s">
        <v>124</v>
      </c>
    </row>
    <row r="369" s="2" customFormat="1" ht="14.4" customHeight="1">
      <c r="A369" s="39"/>
      <c r="B369" s="40"/>
      <c r="C369" s="205" t="s">
        <v>436</v>
      </c>
      <c r="D369" s="205" t="s">
        <v>126</v>
      </c>
      <c r="E369" s="206" t="s">
        <v>575</v>
      </c>
      <c r="F369" s="207" t="s">
        <v>576</v>
      </c>
      <c r="G369" s="208" t="s">
        <v>550</v>
      </c>
      <c r="H369" s="209">
        <v>516.70000000000005</v>
      </c>
      <c r="I369" s="210"/>
      <c r="J369" s="211">
        <f>ROUND(I369*H369,2)</f>
        <v>0</v>
      </c>
      <c r="K369" s="207" t="s">
        <v>19</v>
      </c>
      <c r="L369" s="45"/>
      <c r="M369" s="212" t="s">
        <v>19</v>
      </c>
      <c r="N369" s="213" t="s">
        <v>44</v>
      </c>
      <c r="O369" s="85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6" t="s">
        <v>131</v>
      </c>
      <c r="AT369" s="216" t="s">
        <v>126</v>
      </c>
      <c r="AU369" s="216" t="s">
        <v>84</v>
      </c>
      <c r="AY369" s="18" t="s">
        <v>124</v>
      </c>
      <c r="BE369" s="217">
        <f>IF(N369="základní",J369,0)</f>
        <v>0</v>
      </c>
      <c r="BF369" s="217">
        <f>IF(N369="snížená",J369,0)</f>
        <v>0</v>
      </c>
      <c r="BG369" s="217">
        <f>IF(N369="zákl. přenesená",J369,0)</f>
        <v>0</v>
      </c>
      <c r="BH369" s="217">
        <f>IF(N369="sníž. přenesená",J369,0)</f>
        <v>0</v>
      </c>
      <c r="BI369" s="217">
        <f>IF(N369="nulová",J369,0)</f>
        <v>0</v>
      </c>
      <c r="BJ369" s="18" t="s">
        <v>81</v>
      </c>
      <c r="BK369" s="217">
        <f>ROUND(I369*H369,2)</f>
        <v>0</v>
      </c>
      <c r="BL369" s="18" t="s">
        <v>131</v>
      </c>
      <c r="BM369" s="216" t="s">
        <v>744</v>
      </c>
    </row>
    <row r="370" s="2" customFormat="1">
      <c r="A370" s="39"/>
      <c r="B370" s="40"/>
      <c r="C370" s="41"/>
      <c r="D370" s="218" t="s">
        <v>133</v>
      </c>
      <c r="E370" s="41"/>
      <c r="F370" s="219" t="s">
        <v>552</v>
      </c>
      <c r="G370" s="41"/>
      <c r="H370" s="41"/>
      <c r="I370" s="220"/>
      <c r="J370" s="41"/>
      <c r="K370" s="41"/>
      <c r="L370" s="45"/>
      <c r="M370" s="221"/>
      <c r="N370" s="222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133</v>
      </c>
      <c r="AU370" s="18" t="s">
        <v>84</v>
      </c>
    </row>
    <row r="371" s="13" customFormat="1">
      <c r="A371" s="13"/>
      <c r="B371" s="223"/>
      <c r="C371" s="224"/>
      <c r="D371" s="218" t="s">
        <v>135</v>
      </c>
      <c r="E371" s="225" t="s">
        <v>19</v>
      </c>
      <c r="F371" s="226" t="s">
        <v>745</v>
      </c>
      <c r="G371" s="224"/>
      <c r="H371" s="227">
        <v>516.70000000000005</v>
      </c>
      <c r="I371" s="228"/>
      <c r="J371" s="224"/>
      <c r="K371" s="224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135</v>
      </c>
      <c r="AU371" s="233" t="s">
        <v>84</v>
      </c>
      <c r="AV371" s="13" t="s">
        <v>84</v>
      </c>
      <c r="AW371" s="13" t="s">
        <v>34</v>
      </c>
      <c r="AX371" s="13" t="s">
        <v>81</v>
      </c>
      <c r="AY371" s="233" t="s">
        <v>124</v>
      </c>
    </row>
    <row r="372" s="14" customFormat="1">
      <c r="A372" s="14"/>
      <c r="B372" s="234"/>
      <c r="C372" s="235"/>
      <c r="D372" s="218" t="s">
        <v>135</v>
      </c>
      <c r="E372" s="236" t="s">
        <v>19</v>
      </c>
      <c r="F372" s="237" t="s">
        <v>573</v>
      </c>
      <c r="G372" s="235"/>
      <c r="H372" s="236" t="s">
        <v>19</v>
      </c>
      <c r="I372" s="238"/>
      <c r="J372" s="235"/>
      <c r="K372" s="235"/>
      <c r="L372" s="239"/>
      <c r="M372" s="240"/>
      <c r="N372" s="241"/>
      <c r="O372" s="241"/>
      <c r="P372" s="241"/>
      <c r="Q372" s="241"/>
      <c r="R372" s="241"/>
      <c r="S372" s="241"/>
      <c r="T372" s="24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3" t="s">
        <v>135</v>
      </c>
      <c r="AU372" s="243" t="s">
        <v>84</v>
      </c>
      <c r="AV372" s="14" t="s">
        <v>81</v>
      </c>
      <c r="AW372" s="14" t="s">
        <v>34</v>
      </c>
      <c r="AX372" s="14" t="s">
        <v>73</v>
      </c>
      <c r="AY372" s="243" t="s">
        <v>124</v>
      </c>
    </row>
    <row r="373" s="12" customFormat="1" ht="22.8" customHeight="1">
      <c r="A373" s="12"/>
      <c r="B373" s="189"/>
      <c r="C373" s="190"/>
      <c r="D373" s="191" t="s">
        <v>72</v>
      </c>
      <c r="E373" s="203" t="s">
        <v>579</v>
      </c>
      <c r="F373" s="203" t="s">
        <v>580</v>
      </c>
      <c r="G373" s="190"/>
      <c r="H373" s="190"/>
      <c r="I373" s="193"/>
      <c r="J373" s="204">
        <f>BK373</f>
        <v>0</v>
      </c>
      <c r="K373" s="190"/>
      <c r="L373" s="195"/>
      <c r="M373" s="196"/>
      <c r="N373" s="197"/>
      <c r="O373" s="197"/>
      <c r="P373" s="198">
        <f>SUM(P374:P375)</f>
        <v>0</v>
      </c>
      <c r="Q373" s="197"/>
      <c r="R373" s="198">
        <f>SUM(R374:R375)</f>
        <v>0</v>
      </c>
      <c r="S373" s="197"/>
      <c r="T373" s="199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0" t="s">
        <v>81</v>
      </c>
      <c r="AT373" s="201" t="s">
        <v>72</v>
      </c>
      <c r="AU373" s="201" t="s">
        <v>81</v>
      </c>
      <c r="AY373" s="200" t="s">
        <v>124</v>
      </c>
      <c r="BK373" s="202">
        <f>SUM(BK374:BK375)</f>
        <v>0</v>
      </c>
    </row>
    <row r="374" s="2" customFormat="1" ht="24.15" customHeight="1">
      <c r="A374" s="39"/>
      <c r="B374" s="40"/>
      <c r="C374" s="205" t="s">
        <v>445</v>
      </c>
      <c r="D374" s="205" t="s">
        <v>126</v>
      </c>
      <c r="E374" s="206" t="s">
        <v>582</v>
      </c>
      <c r="F374" s="207" t="s">
        <v>583</v>
      </c>
      <c r="G374" s="208" t="s">
        <v>550</v>
      </c>
      <c r="H374" s="209">
        <v>671.375</v>
      </c>
      <c r="I374" s="210"/>
      <c r="J374" s="211">
        <f>ROUND(I374*H374,2)</f>
        <v>0</v>
      </c>
      <c r="K374" s="207" t="s">
        <v>130</v>
      </c>
      <c r="L374" s="45"/>
      <c r="M374" s="212" t="s">
        <v>19</v>
      </c>
      <c r="N374" s="213" t="s">
        <v>44</v>
      </c>
      <c r="O374" s="85"/>
      <c r="P374" s="214">
        <f>O374*H374</f>
        <v>0</v>
      </c>
      <c r="Q374" s="214">
        <v>0</v>
      </c>
      <c r="R374" s="214">
        <f>Q374*H374</f>
        <v>0</v>
      </c>
      <c r="S374" s="214">
        <v>0</v>
      </c>
      <c r="T374" s="215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6" t="s">
        <v>131</v>
      </c>
      <c r="AT374" s="216" t="s">
        <v>126</v>
      </c>
      <c r="AU374" s="216" t="s">
        <v>84</v>
      </c>
      <c r="AY374" s="18" t="s">
        <v>124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18" t="s">
        <v>81</v>
      </c>
      <c r="BK374" s="217">
        <f>ROUND(I374*H374,2)</f>
        <v>0</v>
      </c>
      <c r="BL374" s="18" t="s">
        <v>131</v>
      </c>
      <c r="BM374" s="216" t="s">
        <v>584</v>
      </c>
    </row>
    <row r="375" s="2" customFormat="1">
      <c r="A375" s="39"/>
      <c r="B375" s="40"/>
      <c r="C375" s="41"/>
      <c r="D375" s="218" t="s">
        <v>133</v>
      </c>
      <c r="E375" s="41"/>
      <c r="F375" s="219" t="s">
        <v>585</v>
      </c>
      <c r="G375" s="41"/>
      <c r="H375" s="41"/>
      <c r="I375" s="220"/>
      <c r="J375" s="41"/>
      <c r="K375" s="41"/>
      <c r="L375" s="45"/>
      <c r="M375" s="265"/>
      <c r="N375" s="266"/>
      <c r="O375" s="267"/>
      <c r="P375" s="267"/>
      <c r="Q375" s="267"/>
      <c r="R375" s="267"/>
      <c r="S375" s="267"/>
      <c r="T375" s="268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133</v>
      </c>
      <c r="AU375" s="18" t="s">
        <v>84</v>
      </c>
    </row>
    <row r="376" s="2" customFormat="1" ht="6.96" customHeight="1">
      <c r="A376" s="39"/>
      <c r="B376" s="60"/>
      <c r="C376" s="61"/>
      <c r="D376" s="61"/>
      <c r="E376" s="61"/>
      <c r="F376" s="61"/>
      <c r="G376" s="61"/>
      <c r="H376" s="61"/>
      <c r="I376" s="61"/>
      <c r="J376" s="61"/>
      <c r="K376" s="61"/>
      <c r="L376" s="45"/>
      <c r="M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</sheetData>
  <sheetProtection sheet="1" autoFilter="0" formatColumns="0" formatRows="0" objects="1" scenarios="1" spinCount="100000" saltValue="Gt/Qw1zqawZNNzRJosyfTyzTCLdd6ucNbVKr161x47qXtJTmrSvpIz6TIxgjUkh+NiZHw++bKwprijwV5AjnzQ==" hashValue="o0cD5DQk2muEfuOCTMhXVEpjqs8cwG09GcSEk0Npq4QCEtz9M0mXkhqZqAcQIBW44LFt6QfloyJ8Y4tCI8bzpw==" algorithmName="SHA-512" password="CC35"/>
  <autoFilter ref="C85:K37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84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III/1992 SVOJŠÍN - OTROČÍN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2. 11. 2021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32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36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ROUND((SUM(BE84:BE108)),  2)</f>
        <v>0</v>
      </c>
      <c r="G33" s="39"/>
      <c r="H33" s="39"/>
      <c r="I33" s="149">
        <v>0.20999999999999999</v>
      </c>
      <c r="J33" s="148">
        <f>ROUND(((SUM(BE84:BE108))*I33),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ROUND((SUM(BF84:BF108)),  2)</f>
        <v>0</v>
      </c>
      <c r="G34" s="39"/>
      <c r="H34" s="39"/>
      <c r="I34" s="149">
        <v>0.14999999999999999</v>
      </c>
      <c r="J34" s="148">
        <f>ROUND(((SUM(BF84:BF108))*I34),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ROUND((SUM(BG84:BG108)),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ROUND((SUM(BH84:BH108)),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ROUND((SUM(BI84:BI108)),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III/1992 SVOJŠÍN - OTROČÍN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901 -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Svojšín, Otročín</v>
      </c>
      <c r="G52" s="41"/>
      <c r="H52" s="41"/>
      <c r="I52" s="33" t="s">
        <v>23</v>
      </c>
      <c r="J52" s="73" t="str">
        <f>IF(J12="","",J12)</f>
        <v>2. 11. 2021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SÚS Plzeňského kraje, p.o.</v>
      </c>
      <c r="G54" s="41"/>
      <c r="H54" s="41"/>
      <c r="I54" s="33" t="s">
        <v>31</v>
      </c>
      <c r="J54" s="37" t="str">
        <f>E21</f>
        <v>Ing. Jaroslav Rojt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Jan Leinhäupel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s="9" customFormat="1" ht="24.96" customHeight="1">
      <c r="A60" s="9"/>
      <c r="B60" s="166"/>
      <c r="C60" s="167"/>
      <c r="D60" s="168" t="s">
        <v>747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748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749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750</v>
      </c>
      <c r="E63" s="175"/>
      <c r="F63" s="175"/>
      <c r="G63" s="175"/>
      <c r="H63" s="175"/>
      <c r="I63" s="175"/>
      <c r="J63" s="176">
        <f>J101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751</v>
      </c>
      <c r="E64" s="175"/>
      <c r="F64" s="175"/>
      <c r="G64" s="175"/>
      <c r="H64" s="175"/>
      <c r="I64" s="175"/>
      <c r="J64" s="176">
        <f>J105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III/1992 SVOJŠÍN - OTROČÍN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93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901 -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Svojšín, Otročín</v>
      </c>
      <c r="G78" s="41"/>
      <c r="H78" s="41"/>
      <c r="I78" s="33" t="s">
        <v>23</v>
      </c>
      <c r="J78" s="73" t="str">
        <f>IF(J12="","",J12)</f>
        <v>2. 11. 2021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SÚS Plzeňského kraje, p.o.</v>
      </c>
      <c r="G80" s="41"/>
      <c r="H80" s="41"/>
      <c r="I80" s="33" t="s">
        <v>31</v>
      </c>
      <c r="J80" s="37" t="str">
        <f>E21</f>
        <v>Ing. Jaroslav Rojt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33" t="s">
        <v>35</v>
      </c>
      <c r="J81" s="37" t="str">
        <f>E24</f>
        <v>Jan Leinhäupel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110</v>
      </c>
      <c r="D83" s="181" t="s">
        <v>58</v>
      </c>
      <c r="E83" s="181" t="s">
        <v>54</v>
      </c>
      <c r="F83" s="181" t="s">
        <v>55</v>
      </c>
      <c r="G83" s="181" t="s">
        <v>111</v>
      </c>
      <c r="H83" s="181" t="s">
        <v>112</v>
      </c>
      <c r="I83" s="181" t="s">
        <v>113</v>
      </c>
      <c r="J83" s="181" t="s">
        <v>98</v>
      </c>
      <c r="K83" s="182" t="s">
        <v>114</v>
      </c>
      <c r="L83" s="183"/>
      <c r="M83" s="93" t="s">
        <v>19</v>
      </c>
      <c r="N83" s="94" t="s">
        <v>43</v>
      </c>
      <c r="O83" s="94" t="s">
        <v>115</v>
      </c>
      <c r="P83" s="94" t="s">
        <v>116</v>
      </c>
      <c r="Q83" s="94" t="s">
        <v>117</v>
      </c>
      <c r="R83" s="94" t="s">
        <v>118</v>
      </c>
      <c r="S83" s="94" t="s">
        <v>119</v>
      </c>
      <c r="T83" s="95" t="s">
        <v>120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121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89</v>
      </c>
      <c r="F85" s="192" t="s">
        <v>752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P86+P96+P101+P105</f>
        <v>0</v>
      </c>
      <c r="Q85" s="197"/>
      <c r="R85" s="198">
        <f>R86+R96+R101+R105</f>
        <v>0</v>
      </c>
      <c r="S85" s="197"/>
      <c r="T85" s="199">
        <f>T86+T96+T101+T105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158</v>
      </c>
      <c r="AT85" s="201" t="s">
        <v>72</v>
      </c>
      <c r="AU85" s="201" t="s">
        <v>73</v>
      </c>
      <c r="AY85" s="200" t="s">
        <v>124</v>
      </c>
      <c r="BK85" s="202">
        <f>BK86+BK96+BK101+BK105</f>
        <v>0</v>
      </c>
    </row>
    <row r="86" s="12" customFormat="1" ht="22.8" customHeight="1">
      <c r="A86" s="12"/>
      <c r="B86" s="189"/>
      <c r="C86" s="190"/>
      <c r="D86" s="191" t="s">
        <v>72</v>
      </c>
      <c r="E86" s="203" t="s">
        <v>753</v>
      </c>
      <c r="F86" s="203" t="s">
        <v>754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SUM(P87:P95)</f>
        <v>0</v>
      </c>
      <c r="Q86" s="197"/>
      <c r="R86" s="198">
        <f>SUM(R87:R95)</f>
        <v>0</v>
      </c>
      <c r="S86" s="197"/>
      <c r="T86" s="199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158</v>
      </c>
      <c r="AT86" s="201" t="s">
        <v>72</v>
      </c>
      <c r="AU86" s="201" t="s">
        <v>81</v>
      </c>
      <c r="AY86" s="200" t="s">
        <v>124</v>
      </c>
      <c r="BK86" s="202">
        <f>SUM(BK87:BK95)</f>
        <v>0</v>
      </c>
    </row>
    <row r="87" s="2" customFormat="1" ht="24.15" customHeight="1">
      <c r="A87" s="39"/>
      <c r="B87" s="40"/>
      <c r="C87" s="205" t="s">
        <v>81</v>
      </c>
      <c r="D87" s="205" t="s">
        <v>126</v>
      </c>
      <c r="E87" s="206" t="s">
        <v>755</v>
      </c>
      <c r="F87" s="207" t="s">
        <v>756</v>
      </c>
      <c r="G87" s="208" t="s">
        <v>757</v>
      </c>
      <c r="H87" s="209">
        <v>1</v>
      </c>
      <c r="I87" s="210"/>
      <c r="J87" s="211">
        <f>ROUND(I87*H87,2)</f>
        <v>0</v>
      </c>
      <c r="K87" s="207" t="s">
        <v>130</v>
      </c>
      <c r="L87" s="45"/>
      <c r="M87" s="212" t="s">
        <v>19</v>
      </c>
      <c r="N87" s="213" t="s">
        <v>44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758</v>
      </c>
      <c r="AT87" s="216" t="s">
        <v>126</v>
      </c>
      <c r="AU87" s="216" t="s">
        <v>84</v>
      </c>
      <c r="AY87" s="18" t="s">
        <v>124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81</v>
      </c>
      <c r="BK87" s="217">
        <f>ROUND(I87*H87,2)</f>
        <v>0</v>
      </c>
      <c r="BL87" s="18" t="s">
        <v>758</v>
      </c>
      <c r="BM87" s="216" t="s">
        <v>759</v>
      </c>
    </row>
    <row r="88" s="2" customFormat="1">
      <c r="A88" s="39"/>
      <c r="B88" s="40"/>
      <c r="C88" s="41"/>
      <c r="D88" s="218" t="s">
        <v>133</v>
      </c>
      <c r="E88" s="41"/>
      <c r="F88" s="219" t="s">
        <v>760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133</v>
      </c>
      <c r="AU88" s="18" t="s">
        <v>84</v>
      </c>
    </row>
    <row r="89" s="13" customFormat="1">
      <c r="A89" s="13"/>
      <c r="B89" s="223"/>
      <c r="C89" s="224"/>
      <c r="D89" s="218" t="s">
        <v>135</v>
      </c>
      <c r="E89" s="225" t="s">
        <v>19</v>
      </c>
      <c r="F89" s="226" t="s">
        <v>761</v>
      </c>
      <c r="G89" s="224"/>
      <c r="H89" s="227">
        <v>1</v>
      </c>
      <c r="I89" s="228"/>
      <c r="J89" s="224"/>
      <c r="K89" s="224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135</v>
      </c>
      <c r="AU89" s="233" t="s">
        <v>84</v>
      </c>
      <c r="AV89" s="13" t="s">
        <v>84</v>
      </c>
      <c r="AW89" s="13" t="s">
        <v>34</v>
      </c>
      <c r="AX89" s="13" t="s">
        <v>81</v>
      </c>
      <c r="AY89" s="233" t="s">
        <v>124</v>
      </c>
    </row>
    <row r="90" s="2" customFormat="1" ht="24.15" customHeight="1">
      <c r="A90" s="39"/>
      <c r="B90" s="40"/>
      <c r="C90" s="205" t="s">
        <v>84</v>
      </c>
      <c r="D90" s="205" t="s">
        <v>126</v>
      </c>
      <c r="E90" s="206" t="s">
        <v>762</v>
      </c>
      <c r="F90" s="207" t="s">
        <v>763</v>
      </c>
      <c r="G90" s="208" t="s">
        <v>757</v>
      </c>
      <c r="H90" s="209">
        <v>1</v>
      </c>
      <c r="I90" s="210"/>
      <c r="J90" s="211">
        <f>ROUND(I90*H90,2)</f>
        <v>0</v>
      </c>
      <c r="K90" s="207" t="s">
        <v>130</v>
      </c>
      <c r="L90" s="45"/>
      <c r="M90" s="212" t="s">
        <v>19</v>
      </c>
      <c r="N90" s="213" t="s">
        <v>44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758</v>
      </c>
      <c r="AT90" s="216" t="s">
        <v>126</v>
      </c>
      <c r="AU90" s="216" t="s">
        <v>84</v>
      </c>
      <c r="AY90" s="18" t="s">
        <v>124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81</v>
      </c>
      <c r="BK90" s="217">
        <f>ROUND(I90*H90,2)</f>
        <v>0</v>
      </c>
      <c r="BL90" s="18" t="s">
        <v>758</v>
      </c>
      <c r="BM90" s="216" t="s">
        <v>764</v>
      </c>
    </row>
    <row r="91" s="2" customFormat="1">
      <c r="A91" s="39"/>
      <c r="B91" s="40"/>
      <c r="C91" s="41"/>
      <c r="D91" s="218" t="s">
        <v>133</v>
      </c>
      <c r="E91" s="41"/>
      <c r="F91" s="219" t="s">
        <v>760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84</v>
      </c>
    </row>
    <row r="92" s="13" customFormat="1">
      <c r="A92" s="13"/>
      <c r="B92" s="223"/>
      <c r="C92" s="224"/>
      <c r="D92" s="218" t="s">
        <v>135</v>
      </c>
      <c r="E92" s="225" t="s">
        <v>19</v>
      </c>
      <c r="F92" s="226" t="s">
        <v>765</v>
      </c>
      <c r="G92" s="224"/>
      <c r="H92" s="227">
        <v>1</v>
      </c>
      <c r="I92" s="228"/>
      <c r="J92" s="224"/>
      <c r="K92" s="224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135</v>
      </c>
      <c r="AU92" s="233" t="s">
        <v>84</v>
      </c>
      <c r="AV92" s="13" t="s">
        <v>84</v>
      </c>
      <c r="AW92" s="13" t="s">
        <v>34</v>
      </c>
      <c r="AX92" s="13" t="s">
        <v>81</v>
      </c>
      <c r="AY92" s="233" t="s">
        <v>124</v>
      </c>
    </row>
    <row r="93" s="2" customFormat="1" ht="24.15" customHeight="1">
      <c r="A93" s="39"/>
      <c r="B93" s="40"/>
      <c r="C93" s="205" t="s">
        <v>144</v>
      </c>
      <c r="D93" s="205" t="s">
        <v>126</v>
      </c>
      <c r="E93" s="206" t="s">
        <v>766</v>
      </c>
      <c r="F93" s="207" t="s">
        <v>767</v>
      </c>
      <c r="G93" s="208" t="s">
        <v>757</v>
      </c>
      <c r="H93" s="209">
        <v>1</v>
      </c>
      <c r="I93" s="210"/>
      <c r="J93" s="211">
        <f>ROUND(I93*H93,2)</f>
        <v>0</v>
      </c>
      <c r="K93" s="207" t="s">
        <v>130</v>
      </c>
      <c r="L93" s="45"/>
      <c r="M93" s="212" t="s">
        <v>19</v>
      </c>
      <c r="N93" s="213" t="s">
        <v>44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758</v>
      </c>
      <c r="AT93" s="216" t="s">
        <v>126</v>
      </c>
      <c r="AU93" s="216" t="s">
        <v>84</v>
      </c>
      <c r="AY93" s="18" t="s">
        <v>124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81</v>
      </c>
      <c r="BK93" s="217">
        <f>ROUND(I93*H93,2)</f>
        <v>0</v>
      </c>
      <c r="BL93" s="18" t="s">
        <v>758</v>
      </c>
      <c r="BM93" s="216" t="s">
        <v>768</v>
      </c>
    </row>
    <row r="94" s="2" customFormat="1">
      <c r="A94" s="39"/>
      <c r="B94" s="40"/>
      <c r="C94" s="41"/>
      <c r="D94" s="218" t="s">
        <v>133</v>
      </c>
      <c r="E94" s="41"/>
      <c r="F94" s="219" t="s">
        <v>760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84</v>
      </c>
    </row>
    <row r="95" s="13" customFormat="1">
      <c r="A95" s="13"/>
      <c r="B95" s="223"/>
      <c r="C95" s="224"/>
      <c r="D95" s="218" t="s">
        <v>135</v>
      </c>
      <c r="E95" s="225" t="s">
        <v>19</v>
      </c>
      <c r="F95" s="226" t="s">
        <v>769</v>
      </c>
      <c r="G95" s="224"/>
      <c r="H95" s="227">
        <v>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135</v>
      </c>
      <c r="AU95" s="233" t="s">
        <v>84</v>
      </c>
      <c r="AV95" s="13" t="s">
        <v>84</v>
      </c>
      <c r="AW95" s="13" t="s">
        <v>34</v>
      </c>
      <c r="AX95" s="13" t="s">
        <v>81</v>
      </c>
      <c r="AY95" s="233" t="s">
        <v>124</v>
      </c>
    </row>
    <row r="96" s="12" customFormat="1" ht="22.8" customHeight="1">
      <c r="A96" s="12"/>
      <c r="B96" s="189"/>
      <c r="C96" s="190"/>
      <c r="D96" s="191" t="s">
        <v>72</v>
      </c>
      <c r="E96" s="203" t="s">
        <v>770</v>
      </c>
      <c r="F96" s="203" t="s">
        <v>771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SUM(P97:P100)</f>
        <v>0</v>
      </c>
      <c r="Q96" s="197"/>
      <c r="R96" s="198">
        <f>SUM(R97:R100)</f>
        <v>0</v>
      </c>
      <c r="S96" s="197"/>
      <c r="T96" s="199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158</v>
      </c>
      <c r="AT96" s="201" t="s">
        <v>72</v>
      </c>
      <c r="AU96" s="201" t="s">
        <v>81</v>
      </c>
      <c r="AY96" s="200" t="s">
        <v>124</v>
      </c>
      <c r="BK96" s="202">
        <f>SUM(BK97:BK100)</f>
        <v>0</v>
      </c>
    </row>
    <row r="97" s="2" customFormat="1" ht="14.4" customHeight="1">
      <c r="A97" s="39"/>
      <c r="B97" s="40"/>
      <c r="C97" s="205" t="s">
        <v>131</v>
      </c>
      <c r="D97" s="205" t="s">
        <v>126</v>
      </c>
      <c r="E97" s="206" t="s">
        <v>772</v>
      </c>
      <c r="F97" s="207" t="s">
        <v>773</v>
      </c>
      <c r="G97" s="208" t="s">
        <v>129</v>
      </c>
      <c r="H97" s="209">
        <v>8</v>
      </c>
      <c r="I97" s="210"/>
      <c r="J97" s="211">
        <f>ROUND(I97*H97,2)</f>
        <v>0</v>
      </c>
      <c r="K97" s="207" t="s">
        <v>130</v>
      </c>
      <c r="L97" s="45"/>
      <c r="M97" s="212" t="s">
        <v>19</v>
      </c>
      <c r="N97" s="213" t="s">
        <v>44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758</v>
      </c>
      <c r="AT97" s="216" t="s">
        <v>126</v>
      </c>
      <c r="AU97" s="216" t="s">
        <v>84</v>
      </c>
      <c r="AY97" s="18" t="s">
        <v>124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81</v>
      </c>
      <c r="BK97" s="217">
        <f>ROUND(I97*H97,2)</f>
        <v>0</v>
      </c>
      <c r="BL97" s="18" t="s">
        <v>758</v>
      </c>
      <c r="BM97" s="216" t="s">
        <v>774</v>
      </c>
    </row>
    <row r="98" s="2" customFormat="1">
      <c r="A98" s="39"/>
      <c r="B98" s="40"/>
      <c r="C98" s="41"/>
      <c r="D98" s="218" t="s">
        <v>133</v>
      </c>
      <c r="E98" s="41"/>
      <c r="F98" s="219" t="s">
        <v>775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84</v>
      </c>
    </row>
    <row r="99" s="13" customFormat="1">
      <c r="A99" s="13"/>
      <c r="B99" s="223"/>
      <c r="C99" s="224"/>
      <c r="D99" s="218" t="s">
        <v>135</v>
      </c>
      <c r="E99" s="225" t="s">
        <v>19</v>
      </c>
      <c r="F99" s="226" t="s">
        <v>776</v>
      </c>
      <c r="G99" s="224"/>
      <c r="H99" s="227">
        <v>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135</v>
      </c>
      <c r="AU99" s="233" t="s">
        <v>84</v>
      </c>
      <c r="AV99" s="13" t="s">
        <v>84</v>
      </c>
      <c r="AW99" s="13" t="s">
        <v>34</v>
      </c>
      <c r="AX99" s="13" t="s">
        <v>81</v>
      </c>
      <c r="AY99" s="233" t="s">
        <v>124</v>
      </c>
    </row>
    <row r="100" s="14" customFormat="1">
      <c r="A100" s="14"/>
      <c r="B100" s="234"/>
      <c r="C100" s="235"/>
      <c r="D100" s="218" t="s">
        <v>135</v>
      </c>
      <c r="E100" s="236" t="s">
        <v>19</v>
      </c>
      <c r="F100" s="237" t="s">
        <v>777</v>
      </c>
      <c r="G100" s="235"/>
      <c r="H100" s="236" t="s">
        <v>19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3" t="s">
        <v>135</v>
      </c>
      <c r="AU100" s="243" t="s">
        <v>84</v>
      </c>
      <c r="AV100" s="14" t="s">
        <v>81</v>
      </c>
      <c r="AW100" s="14" t="s">
        <v>34</v>
      </c>
      <c r="AX100" s="14" t="s">
        <v>73</v>
      </c>
      <c r="AY100" s="243" t="s">
        <v>124</v>
      </c>
    </row>
    <row r="101" s="12" customFormat="1" ht="22.8" customHeight="1">
      <c r="A101" s="12"/>
      <c r="B101" s="189"/>
      <c r="C101" s="190"/>
      <c r="D101" s="191" t="s">
        <v>72</v>
      </c>
      <c r="E101" s="203" t="s">
        <v>778</v>
      </c>
      <c r="F101" s="203" t="s">
        <v>779</v>
      </c>
      <c r="G101" s="190"/>
      <c r="H101" s="190"/>
      <c r="I101" s="193"/>
      <c r="J101" s="204">
        <f>BK101</f>
        <v>0</v>
      </c>
      <c r="K101" s="190"/>
      <c r="L101" s="195"/>
      <c r="M101" s="196"/>
      <c r="N101" s="197"/>
      <c r="O101" s="197"/>
      <c r="P101" s="198">
        <f>SUM(P102:P104)</f>
        <v>0</v>
      </c>
      <c r="Q101" s="197"/>
      <c r="R101" s="198">
        <f>SUM(R102:R104)</f>
        <v>0</v>
      </c>
      <c r="S101" s="197"/>
      <c r="T101" s="199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0" t="s">
        <v>158</v>
      </c>
      <c r="AT101" s="201" t="s">
        <v>72</v>
      </c>
      <c r="AU101" s="201" t="s">
        <v>81</v>
      </c>
      <c r="AY101" s="200" t="s">
        <v>124</v>
      </c>
      <c r="BK101" s="202">
        <f>SUM(BK102:BK104)</f>
        <v>0</v>
      </c>
    </row>
    <row r="102" s="2" customFormat="1" ht="24.15" customHeight="1">
      <c r="A102" s="39"/>
      <c r="B102" s="40"/>
      <c r="C102" s="205" t="s">
        <v>158</v>
      </c>
      <c r="D102" s="205" t="s">
        <v>126</v>
      </c>
      <c r="E102" s="206" t="s">
        <v>780</v>
      </c>
      <c r="F102" s="207" t="s">
        <v>781</v>
      </c>
      <c r="G102" s="208" t="s">
        <v>757</v>
      </c>
      <c r="H102" s="209">
        <v>1</v>
      </c>
      <c r="I102" s="210"/>
      <c r="J102" s="211">
        <f>ROUND(I102*H102,2)</f>
        <v>0</v>
      </c>
      <c r="K102" s="207" t="s">
        <v>130</v>
      </c>
      <c r="L102" s="45"/>
      <c r="M102" s="212" t="s">
        <v>19</v>
      </c>
      <c r="N102" s="213" t="s">
        <v>44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758</v>
      </c>
      <c r="AT102" s="216" t="s">
        <v>126</v>
      </c>
      <c r="AU102" s="216" t="s">
        <v>84</v>
      </c>
      <c r="AY102" s="18" t="s">
        <v>124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81</v>
      </c>
      <c r="BK102" s="217">
        <f>ROUND(I102*H102,2)</f>
        <v>0</v>
      </c>
      <c r="BL102" s="18" t="s">
        <v>758</v>
      </c>
      <c r="BM102" s="216" t="s">
        <v>782</v>
      </c>
    </row>
    <row r="103" s="2" customFormat="1">
      <c r="A103" s="39"/>
      <c r="B103" s="40"/>
      <c r="C103" s="41"/>
      <c r="D103" s="218" t="s">
        <v>133</v>
      </c>
      <c r="E103" s="41"/>
      <c r="F103" s="219" t="s">
        <v>783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84</v>
      </c>
    </row>
    <row r="104" s="13" customFormat="1">
      <c r="A104" s="13"/>
      <c r="B104" s="223"/>
      <c r="C104" s="224"/>
      <c r="D104" s="218" t="s">
        <v>135</v>
      </c>
      <c r="E104" s="225" t="s">
        <v>19</v>
      </c>
      <c r="F104" s="226" t="s">
        <v>784</v>
      </c>
      <c r="G104" s="224"/>
      <c r="H104" s="227">
        <v>1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135</v>
      </c>
      <c r="AU104" s="233" t="s">
        <v>84</v>
      </c>
      <c r="AV104" s="13" t="s">
        <v>84</v>
      </c>
      <c r="AW104" s="13" t="s">
        <v>34</v>
      </c>
      <c r="AX104" s="13" t="s">
        <v>81</v>
      </c>
      <c r="AY104" s="233" t="s">
        <v>124</v>
      </c>
    </row>
    <row r="105" s="12" customFormat="1" ht="22.8" customHeight="1">
      <c r="A105" s="12"/>
      <c r="B105" s="189"/>
      <c r="C105" s="190"/>
      <c r="D105" s="191" t="s">
        <v>72</v>
      </c>
      <c r="E105" s="203" t="s">
        <v>785</v>
      </c>
      <c r="F105" s="203" t="s">
        <v>786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SUM(P106:P108)</f>
        <v>0</v>
      </c>
      <c r="Q105" s="197"/>
      <c r="R105" s="198">
        <f>SUM(R106:R108)</f>
        <v>0</v>
      </c>
      <c r="S105" s="197"/>
      <c r="T105" s="199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158</v>
      </c>
      <c r="AT105" s="201" t="s">
        <v>72</v>
      </c>
      <c r="AU105" s="201" t="s">
        <v>81</v>
      </c>
      <c r="AY105" s="200" t="s">
        <v>124</v>
      </c>
      <c r="BK105" s="202">
        <f>SUM(BK106:BK108)</f>
        <v>0</v>
      </c>
    </row>
    <row r="106" s="2" customFormat="1" ht="24.15" customHeight="1">
      <c r="A106" s="39"/>
      <c r="B106" s="40"/>
      <c r="C106" s="205" t="s">
        <v>164</v>
      </c>
      <c r="D106" s="205" t="s">
        <v>126</v>
      </c>
      <c r="E106" s="206" t="s">
        <v>787</v>
      </c>
      <c r="F106" s="207" t="s">
        <v>788</v>
      </c>
      <c r="G106" s="208" t="s">
        <v>757</v>
      </c>
      <c r="H106" s="209">
        <v>1</v>
      </c>
      <c r="I106" s="210"/>
      <c r="J106" s="211">
        <f>ROUND(I106*H106,2)</f>
        <v>0</v>
      </c>
      <c r="K106" s="207" t="s">
        <v>130</v>
      </c>
      <c r="L106" s="45"/>
      <c r="M106" s="212" t="s">
        <v>19</v>
      </c>
      <c r="N106" s="213" t="s">
        <v>44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758</v>
      </c>
      <c r="AT106" s="216" t="s">
        <v>126</v>
      </c>
      <c r="AU106" s="216" t="s">
        <v>84</v>
      </c>
      <c r="AY106" s="18" t="s">
        <v>124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81</v>
      </c>
      <c r="BK106" s="217">
        <f>ROUND(I106*H106,2)</f>
        <v>0</v>
      </c>
      <c r="BL106" s="18" t="s">
        <v>758</v>
      </c>
      <c r="BM106" s="216" t="s">
        <v>789</v>
      </c>
    </row>
    <row r="107" s="2" customFormat="1">
      <c r="A107" s="39"/>
      <c r="B107" s="40"/>
      <c r="C107" s="41"/>
      <c r="D107" s="218" t="s">
        <v>133</v>
      </c>
      <c r="E107" s="41"/>
      <c r="F107" s="219" t="s">
        <v>790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133</v>
      </c>
      <c r="AU107" s="18" t="s">
        <v>84</v>
      </c>
    </row>
    <row r="108" s="13" customFormat="1">
      <c r="A108" s="13"/>
      <c r="B108" s="223"/>
      <c r="C108" s="224"/>
      <c r="D108" s="218" t="s">
        <v>135</v>
      </c>
      <c r="E108" s="225" t="s">
        <v>19</v>
      </c>
      <c r="F108" s="226" t="s">
        <v>791</v>
      </c>
      <c r="G108" s="224"/>
      <c r="H108" s="227">
        <v>1</v>
      </c>
      <c r="I108" s="228"/>
      <c r="J108" s="224"/>
      <c r="K108" s="224"/>
      <c r="L108" s="229"/>
      <c r="M108" s="269"/>
      <c r="N108" s="270"/>
      <c r="O108" s="270"/>
      <c r="P108" s="270"/>
      <c r="Q108" s="270"/>
      <c r="R108" s="270"/>
      <c r="S108" s="270"/>
      <c r="T108" s="27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135</v>
      </c>
      <c r="AU108" s="233" t="s">
        <v>84</v>
      </c>
      <c r="AV108" s="13" t="s">
        <v>84</v>
      </c>
      <c r="AW108" s="13" t="s">
        <v>34</v>
      </c>
      <c r="AX108" s="13" t="s">
        <v>81</v>
      </c>
      <c r="AY108" s="233" t="s">
        <v>124</v>
      </c>
    </row>
    <row r="109" s="2" customFormat="1" ht="6.96" customHeight="1">
      <c r="A109" s="39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45"/>
      <c r="M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</sheetData>
  <sheetProtection sheet="1" autoFilter="0" formatColumns="0" formatRows="0" objects="1" scenarios="1" spinCount="100000" saltValue="9VaFwch7NWKTh+i79RAbp5a9uuKv3RWnPNtimIZHCpDb60KktKtnmB/M7taQhDaj+A8s/tSD2Lmar4gfWkNmgQ==" hashValue="WZSDBqYCQb58Y55ipYTXEReFVTHxuZVfKvzWpF5xVxiNmF9VYbQJ6+kH3JeP3DBhQZlZnRRPNSokFGkclAgGRg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792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793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794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795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796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797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798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799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800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801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802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80</v>
      </c>
      <c r="F18" s="283" t="s">
        <v>803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804</v>
      </c>
      <c r="F19" s="283" t="s">
        <v>805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806</v>
      </c>
      <c r="F20" s="283" t="s">
        <v>807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90</v>
      </c>
      <c r="F21" s="283" t="s">
        <v>808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809</v>
      </c>
      <c r="F22" s="283" t="s">
        <v>810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811</v>
      </c>
      <c r="F23" s="283" t="s">
        <v>812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813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814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815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816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817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818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819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820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821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110</v>
      </c>
      <c r="F36" s="283"/>
      <c r="G36" s="283" t="s">
        <v>822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823</v>
      </c>
      <c r="F37" s="283"/>
      <c r="G37" s="283" t="s">
        <v>824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54</v>
      </c>
      <c r="F38" s="283"/>
      <c r="G38" s="283" t="s">
        <v>825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55</v>
      </c>
      <c r="F39" s="283"/>
      <c r="G39" s="283" t="s">
        <v>826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111</v>
      </c>
      <c r="F40" s="283"/>
      <c r="G40" s="283" t="s">
        <v>827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112</v>
      </c>
      <c r="F41" s="283"/>
      <c r="G41" s="283" t="s">
        <v>828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829</v>
      </c>
      <c r="F42" s="283"/>
      <c r="G42" s="283" t="s">
        <v>830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831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832</v>
      </c>
      <c r="F44" s="283"/>
      <c r="G44" s="283" t="s">
        <v>833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114</v>
      </c>
      <c r="F45" s="283"/>
      <c r="G45" s="283" t="s">
        <v>834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835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836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837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838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839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840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841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842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843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844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845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846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847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848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849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850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851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852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853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854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855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856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857</v>
      </c>
      <c r="D76" s="301"/>
      <c r="E76" s="301"/>
      <c r="F76" s="301" t="s">
        <v>858</v>
      </c>
      <c r="G76" s="302"/>
      <c r="H76" s="301" t="s">
        <v>55</v>
      </c>
      <c r="I76" s="301" t="s">
        <v>58</v>
      </c>
      <c r="J76" s="301" t="s">
        <v>859</v>
      </c>
      <c r="K76" s="300"/>
    </row>
    <row r="77" s="1" customFormat="1" ht="17.25" customHeight="1">
      <c r="B77" s="298"/>
      <c r="C77" s="303" t="s">
        <v>860</v>
      </c>
      <c r="D77" s="303"/>
      <c r="E77" s="303"/>
      <c r="F77" s="304" t="s">
        <v>861</v>
      </c>
      <c r="G77" s="305"/>
      <c r="H77" s="303"/>
      <c r="I77" s="303"/>
      <c r="J77" s="303" t="s">
        <v>862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54</v>
      </c>
      <c r="D79" s="308"/>
      <c r="E79" s="308"/>
      <c r="F79" s="309" t="s">
        <v>863</v>
      </c>
      <c r="G79" s="310"/>
      <c r="H79" s="286" t="s">
        <v>864</v>
      </c>
      <c r="I79" s="286" t="s">
        <v>865</v>
      </c>
      <c r="J79" s="286">
        <v>20</v>
      </c>
      <c r="K79" s="300"/>
    </row>
    <row r="80" s="1" customFormat="1" ht="15" customHeight="1">
      <c r="B80" s="298"/>
      <c r="C80" s="286" t="s">
        <v>866</v>
      </c>
      <c r="D80" s="286"/>
      <c r="E80" s="286"/>
      <c r="F80" s="309" t="s">
        <v>863</v>
      </c>
      <c r="G80" s="310"/>
      <c r="H80" s="286" t="s">
        <v>867</v>
      </c>
      <c r="I80" s="286" t="s">
        <v>865</v>
      </c>
      <c r="J80" s="286">
        <v>120</v>
      </c>
      <c r="K80" s="300"/>
    </row>
    <row r="81" s="1" customFormat="1" ht="15" customHeight="1">
      <c r="B81" s="311"/>
      <c r="C81" s="286" t="s">
        <v>868</v>
      </c>
      <c r="D81" s="286"/>
      <c r="E81" s="286"/>
      <c r="F81" s="309" t="s">
        <v>869</v>
      </c>
      <c r="G81" s="310"/>
      <c r="H81" s="286" t="s">
        <v>870</v>
      </c>
      <c r="I81" s="286" t="s">
        <v>865</v>
      </c>
      <c r="J81" s="286">
        <v>50</v>
      </c>
      <c r="K81" s="300"/>
    </row>
    <row r="82" s="1" customFormat="1" ht="15" customHeight="1">
      <c r="B82" s="311"/>
      <c r="C82" s="286" t="s">
        <v>871</v>
      </c>
      <c r="D82" s="286"/>
      <c r="E82" s="286"/>
      <c r="F82" s="309" t="s">
        <v>863</v>
      </c>
      <c r="G82" s="310"/>
      <c r="H82" s="286" t="s">
        <v>872</v>
      </c>
      <c r="I82" s="286" t="s">
        <v>873</v>
      </c>
      <c r="J82" s="286"/>
      <c r="K82" s="300"/>
    </row>
    <row r="83" s="1" customFormat="1" ht="15" customHeight="1">
      <c r="B83" s="311"/>
      <c r="C83" s="312" t="s">
        <v>874</v>
      </c>
      <c r="D83" s="312"/>
      <c r="E83" s="312"/>
      <c r="F83" s="313" t="s">
        <v>869</v>
      </c>
      <c r="G83" s="312"/>
      <c r="H83" s="312" t="s">
        <v>875</v>
      </c>
      <c r="I83" s="312" t="s">
        <v>865</v>
      </c>
      <c r="J83" s="312">
        <v>15</v>
      </c>
      <c r="K83" s="300"/>
    </row>
    <row r="84" s="1" customFormat="1" ht="15" customHeight="1">
      <c r="B84" s="311"/>
      <c r="C84" s="312" t="s">
        <v>876</v>
      </c>
      <c r="D84" s="312"/>
      <c r="E84" s="312"/>
      <c r="F84" s="313" t="s">
        <v>869</v>
      </c>
      <c r="G84" s="312"/>
      <c r="H84" s="312" t="s">
        <v>877</v>
      </c>
      <c r="I84" s="312" t="s">
        <v>865</v>
      </c>
      <c r="J84" s="312">
        <v>15</v>
      </c>
      <c r="K84" s="300"/>
    </row>
    <row r="85" s="1" customFormat="1" ht="15" customHeight="1">
      <c r="B85" s="311"/>
      <c r="C85" s="312" t="s">
        <v>878</v>
      </c>
      <c r="D85" s="312"/>
      <c r="E85" s="312"/>
      <c r="F85" s="313" t="s">
        <v>869</v>
      </c>
      <c r="G85" s="312"/>
      <c r="H85" s="312" t="s">
        <v>879</v>
      </c>
      <c r="I85" s="312" t="s">
        <v>865</v>
      </c>
      <c r="J85" s="312">
        <v>20</v>
      </c>
      <c r="K85" s="300"/>
    </row>
    <row r="86" s="1" customFormat="1" ht="15" customHeight="1">
      <c r="B86" s="311"/>
      <c r="C86" s="312" t="s">
        <v>880</v>
      </c>
      <c r="D86" s="312"/>
      <c r="E86" s="312"/>
      <c r="F86" s="313" t="s">
        <v>869</v>
      </c>
      <c r="G86" s="312"/>
      <c r="H86" s="312" t="s">
        <v>881</v>
      </c>
      <c r="I86" s="312" t="s">
        <v>865</v>
      </c>
      <c r="J86" s="312">
        <v>20</v>
      </c>
      <c r="K86" s="300"/>
    </row>
    <row r="87" s="1" customFormat="1" ht="15" customHeight="1">
      <c r="B87" s="311"/>
      <c r="C87" s="286" t="s">
        <v>882</v>
      </c>
      <c r="D87" s="286"/>
      <c r="E87" s="286"/>
      <c r="F87" s="309" t="s">
        <v>869</v>
      </c>
      <c r="G87" s="310"/>
      <c r="H87" s="286" t="s">
        <v>883</v>
      </c>
      <c r="I87" s="286" t="s">
        <v>865</v>
      </c>
      <c r="J87" s="286">
        <v>50</v>
      </c>
      <c r="K87" s="300"/>
    </row>
    <row r="88" s="1" customFormat="1" ht="15" customHeight="1">
      <c r="B88" s="311"/>
      <c r="C88" s="286" t="s">
        <v>884</v>
      </c>
      <c r="D88" s="286"/>
      <c r="E88" s="286"/>
      <c r="F88" s="309" t="s">
        <v>869</v>
      </c>
      <c r="G88" s="310"/>
      <c r="H88" s="286" t="s">
        <v>885</v>
      </c>
      <c r="I88" s="286" t="s">
        <v>865</v>
      </c>
      <c r="J88" s="286">
        <v>20</v>
      </c>
      <c r="K88" s="300"/>
    </row>
    <row r="89" s="1" customFormat="1" ht="15" customHeight="1">
      <c r="B89" s="311"/>
      <c r="C89" s="286" t="s">
        <v>886</v>
      </c>
      <c r="D89" s="286"/>
      <c r="E89" s="286"/>
      <c r="F89" s="309" t="s">
        <v>869</v>
      </c>
      <c r="G89" s="310"/>
      <c r="H89" s="286" t="s">
        <v>887</v>
      </c>
      <c r="I89" s="286" t="s">
        <v>865</v>
      </c>
      <c r="J89" s="286">
        <v>20</v>
      </c>
      <c r="K89" s="300"/>
    </row>
    <row r="90" s="1" customFormat="1" ht="15" customHeight="1">
      <c r="B90" s="311"/>
      <c r="C90" s="286" t="s">
        <v>888</v>
      </c>
      <c r="D90" s="286"/>
      <c r="E90" s="286"/>
      <c r="F90" s="309" t="s">
        <v>869</v>
      </c>
      <c r="G90" s="310"/>
      <c r="H90" s="286" t="s">
        <v>889</v>
      </c>
      <c r="I90" s="286" t="s">
        <v>865</v>
      </c>
      <c r="J90" s="286">
        <v>50</v>
      </c>
      <c r="K90" s="300"/>
    </row>
    <row r="91" s="1" customFormat="1" ht="15" customHeight="1">
      <c r="B91" s="311"/>
      <c r="C91" s="286" t="s">
        <v>890</v>
      </c>
      <c r="D91" s="286"/>
      <c r="E91" s="286"/>
      <c r="F91" s="309" t="s">
        <v>869</v>
      </c>
      <c r="G91" s="310"/>
      <c r="H91" s="286" t="s">
        <v>890</v>
      </c>
      <c r="I91" s="286" t="s">
        <v>865</v>
      </c>
      <c r="J91" s="286">
        <v>50</v>
      </c>
      <c r="K91" s="300"/>
    </row>
    <row r="92" s="1" customFormat="1" ht="15" customHeight="1">
      <c r="B92" s="311"/>
      <c r="C92" s="286" t="s">
        <v>891</v>
      </c>
      <c r="D92" s="286"/>
      <c r="E92" s="286"/>
      <c r="F92" s="309" t="s">
        <v>869</v>
      </c>
      <c r="G92" s="310"/>
      <c r="H92" s="286" t="s">
        <v>892</v>
      </c>
      <c r="I92" s="286" t="s">
        <v>865</v>
      </c>
      <c r="J92" s="286">
        <v>255</v>
      </c>
      <c r="K92" s="300"/>
    </row>
    <row r="93" s="1" customFormat="1" ht="15" customHeight="1">
      <c r="B93" s="311"/>
      <c r="C93" s="286" t="s">
        <v>893</v>
      </c>
      <c r="D93" s="286"/>
      <c r="E93" s="286"/>
      <c r="F93" s="309" t="s">
        <v>863</v>
      </c>
      <c r="G93" s="310"/>
      <c r="H93" s="286" t="s">
        <v>894</v>
      </c>
      <c r="I93" s="286" t="s">
        <v>895</v>
      </c>
      <c r="J93" s="286"/>
      <c r="K93" s="300"/>
    </row>
    <row r="94" s="1" customFormat="1" ht="15" customHeight="1">
      <c r="B94" s="311"/>
      <c r="C94" s="286" t="s">
        <v>896</v>
      </c>
      <c r="D94" s="286"/>
      <c r="E94" s="286"/>
      <c r="F94" s="309" t="s">
        <v>863</v>
      </c>
      <c r="G94" s="310"/>
      <c r="H94" s="286" t="s">
        <v>897</v>
      </c>
      <c r="I94" s="286" t="s">
        <v>898</v>
      </c>
      <c r="J94" s="286"/>
      <c r="K94" s="300"/>
    </row>
    <row r="95" s="1" customFormat="1" ht="15" customHeight="1">
      <c r="B95" s="311"/>
      <c r="C95" s="286" t="s">
        <v>899</v>
      </c>
      <c r="D95" s="286"/>
      <c r="E95" s="286"/>
      <c r="F95" s="309" t="s">
        <v>863</v>
      </c>
      <c r="G95" s="310"/>
      <c r="H95" s="286" t="s">
        <v>899</v>
      </c>
      <c r="I95" s="286" t="s">
        <v>898</v>
      </c>
      <c r="J95" s="286"/>
      <c r="K95" s="300"/>
    </row>
    <row r="96" s="1" customFormat="1" ht="15" customHeight="1">
      <c r="B96" s="311"/>
      <c r="C96" s="286" t="s">
        <v>39</v>
      </c>
      <c r="D96" s="286"/>
      <c r="E96" s="286"/>
      <c r="F96" s="309" t="s">
        <v>863</v>
      </c>
      <c r="G96" s="310"/>
      <c r="H96" s="286" t="s">
        <v>900</v>
      </c>
      <c r="I96" s="286" t="s">
        <v>898</v>
      </c>
      <c r="J96" s="286"/>
      <c r="K96" s="300"/>
    </row>
    <row r="97" s="1" customFormat="1" ht="15" customHeight="1">
      <c r="B97" s="311"/>
      <c r="C97" s="286" t="s">
        <v>49</v>
      </c>
      <c r="D97" s="286"/>
      <c r="E97" s="286"/>
      <c r="F97" s="309" t="s">
        <v>863</v>
      </c>
      <c r="G97" s="310"/>
      <c r="H97" s="286" t="s">
        <v>901</v>
      </c>
      <c r="I97" s="286" t="s">
        <v>898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902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857</v>
      </c>
      <c r="D103" s="301"/>
      <c r="E103" s="301"/>
      <c r="F103" s="301" t="s">
        <v>858</v>
      </c>
      <c r="G103" s="302"/>
      <c r="H103" s="301" t="s">
        <v>55</v>
      </c>
      <c r="I103" s="301" t="s">
        <v>58</v>
      </c>
      <c r="J103" s="301" t="s">
        <v>859</v>
      </c>
      <c r="K103" s="300"/>
    </row>
    <row r="104" s="1" customFormat="1" ht="17.25" customHeight="1">
      <c r="B104" s="298"/>
      <c r="C104" s="303" t="s">
        <v>860</v>
      </c>
      <c r="D104" s="303"/>
      <c r="E104" s="303"/>
      <c r="F104" s="304" t="s">
        <v>861</v>
      </c>
      <c r="G104" s="305"/>
      <c r="H104" s="303"/>
      <c r="I104" s="303"/>
      <c r="J104" s="303" t="s">
        <v>862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54</v>
      </c>
      <c r="D106" s="308"/>
      <c r="E106" s="308"/>
      <c r="F106" s="309" t="s">
        <v>863</v>
      </c>
      <c r="G106" s="286"/>
      <c r="H106" s="286" t="s">
        <v>903</v>
      </c>
      <c r="I106" s="286" t="s">
        <v>865</v>
      </c>
      <c r="J106" s="286">
        <v>20</v>
      </c>
      <c r="K106" s="300"/>
    </row>
    <row r="107" s="1" customFormat="1" ht="15" customHeight="1">
      <c r="B107" s="298"/>
      <c r="C107" s="286" t="s">
        <v>866</v>
      </c>
      <c r="D107" s="286"/>
      <c r="E107" s="286"/>
      <c r="F107" s="309" t="s">
        <v>863</v>
      </c>
      <c r="G107" s="286"/>
      <c r="H107" s="286" t="s">
        <v>903</v>
      </c>
      <c r="I107" s="286" t="s">
        <v>865</v>
      </c>
      <c r="J107" s="286">
        <v>120</v>
      </c>
      <c r="K107" s="300"/>
    </row>
    <row r="108" s="1" customFormat="1" ht="15" customHeight="1">
      <c r="B108" s="311"/>
      <c r="C108" s="286" t="s">
        <v>868</v>
      </c>
      <c r="D108" s="286"/>
      <c r="E108" s="286"/>
      <c r="F108" s="309" t="s">
        <v>869</v>
      </c>
      <c r="G108" s="286"/>
      <c r="H108" s="286" t="s">
        <v>903</v>
      </c>
      <c r="I108" s="286" t="s">
        <v>865</v>
      </c>
      <c r="J108" s="286">
        <v>50</v>
      </c>
      <c r="K108" s="300"/>
    </row>
    <row r="109" s="1" customFormat="1" ht="15" customHeight="1">
      <c r="B109" s="311"/>
      <c r="C109" s="286" t="s">
        <v>871</v>
      </c>
      <c r="D109" s="286"/>
      <c r="E109" s="286"/>
      <c r="F109" s="309" t="s">
        <v>863</v>
      </c>
      <c r="G109" s="286"/>
      <c r="H109" s="286" t="s">
        <v>903</v>
      </c>
      <c r="I109" s="286" t="s">
        <v>873</v>
      </c>
      <c r="J109" s="286"/>
      <c r="K109" s="300"/>
    </row>
    <row r="110" s="1" customFormat="1" ht="15" customHeight="1">
      <c r="B110" s="311"/>
      <c r="C110" s="286" t="s">
        <v>882</v>
      </c>
      <c r="D110" s="286"/>
      <c r="E110" s="286"/>
      <c r="F110" s="309" t="s">
        <v>869</v>
      </c>
      <c r="G110" s="286"/>
      <c r="H110" s="286" t="s">
        <v>903</v>
      </c>
      <c r="I110" s="286" t="s">
        <v>865</v>
      </c>
      <c r="J110" s="286">
        <v>50</v>
      </c>
      <c r="K110" s="300"/>
    </row>
    <row r="111" s="1" customFormat="1" ht="15" customHeight="1">
      <c r="B111" s="311"/>
      <c r="C111" s="286" t="s">
        <v>890</v>
      </c>
      <c r="D111" s="286"/>
      <c r="E111" s="286"/>
      <c r="F111" s="309" t="s">
        <v>869</v>
      </c>
      <c r="G111" s="286"/>
      <c r="H111" s="286" t="s">
        <v>903</v>
      </c>
      <c r="I111" s="286" t="s">
        <v>865</v>
      </c>
      <c r="J111" s="286">
        <v>50</v>
      </c>
      <c r="K111" s="300"/>
    </row>
    <row r="112" s="1" customFormat="1" ht="15" customHeight="1">
      <c r="B112" s="311"/>
      <c r="C112" s="286" t="s">
        <v>888</v>
      </c>
      <c r="D112" s="286"/>
      <c r="E112" s="286"/>
      <c r="F112" s="309" t="s">
        <v>869</v>
      </c>
      <c r="G112" s="286"/>
      <c r="H112" s="286" t="s">
        <v>903</v>
      </c>
      <c r="I112" s="286" t="s">
        <v>865</v>
      </c>
      <c r="J112" s="286">
        <v>50</v>
      </c>
      <c r="K112" s="300"/>
    </row>
    <row r="113" s="1" customFormat="1" ht="15" customHeight="1">
      <c r="B113" s="311"/>
      <c r="C113" s="286" t="s">
        <v>54</v>
      </c>
      <c r="D113" s="286"/>
      <c r="E113" s="286"/>
      <c r="F113" s="309" t="s">
        <v>863</v>
      </c>
      <c r="G113" s="286"/>
      <c r="H113" s="286" t="s">
        <v>904</v>
      </c>
      <c r="I113" s="286" t="s">
        <v>865</v>
      </c>
      <c r="J113" s="286">
        <v>20</v>
      </c>
      <c r="K113" s="300"/>
    </row>
    <row r="114" s="1" customFormat="1" ht="15" customHeight="1">
      <c r="B114" s="311"/>
      <c r="C114" s="286" t="s">
        <v>905</v>
      </c>
      <c r="D114" s="286"/>
      <c r="E114" s="286"/>
      <c r="F114" s="309" t="s">
        <v>863</v>
      </c>
      <c r="G114" s="286"/>
      <c r="H114" s="286" t="s">
        <v>906</v>
      </c>
      <c r="I114" s="286" t="s">
        <v>865</v>
      </c>
      <c r="J114" s="286">
        <v>120</v>
      </c>
      <c r="K114" s="300"/>
    </row>
    <row r="115" s="1" customFormat="1" ht="15" customHeight="1">
      <c r="B115" s="311"/>
      <c r="C115" s="286" t="s">
        <v>39</v>
      </c>
      <c r="D115" s="286"/>
      <c r="E115" s="286"/>
      <c r="F115" s="309" t="s">
        <v>863</v>
      </c>
      <c r="G115" s="286"/>
      <c r="H115" s="286" t="s">
        <v>907</v>
      </c>
      <c r="I115" s="286" t="s">
        <v>898</v>
      </c>
      <c r="J115" s="286"/>
      <c r="K115" s="300"/>
    </row>
    <row r="116" s="1" customFormat="1" ht="15" customHeight="1">
      <c r="B116" s="311"/>
      <c r="C116" s="286" t="s">
        <v>49</v>
      </c>
      <c r="D116" s="286"/>
      <c r="E116" s="286"/>
      <c r="F116" s="309" t="s">
        <v>863</v>
      </c>
      <c r="G116" s="286"/>
      <c r="H116" s="286" t="s">
        <v>908</v>
      </c>
      <c r="I116" s="286" t="s">
        <v>898</v>
      </c>
      <c r="J116" s="286"/>
      <c r="K116" s="300"/>
    </row>
    <row r="117" s="1" customFormat="1" ht="15" customHeight="1">
      <c r="B117" s="311"/>
      <c r="C117" s="286" t="s">
        <v>58</v>
      </c>
      <c r="D117" s="286"/>
      <c r="E117" s="286"/>
      <c r="F117" s="309" t="s">
        <v>863</v>
      </c>
      <c r="G117" s="286"/>
      <c r="H117" s="286" t="s">
        <v>909</v>
      </c>
      <c r="I117" s="286" t="s">
        <v>910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911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857</v>
      </c>
      <c r="D123" s="301"/>
      <c r="E123" s="301"/>
      <c r="F123" s="301" t="s">
        <v>858</v>
      </c>
      <c r="G123" s="302"/>
      <c r="H123" s="301" t="s">
        <v>55</v>
      </c>
      <c r="I123" s="301" t="s">
        <v>58</v>
      </c>
      <c r="J123" s="301" t="s">
        <v>859</v>
      </c>
      <c r="K123" s="330"/>
    </row>
    <row r="124" s="1" customFormat="1" ht="17.25" customHeight="1">
      <c r="B124" s="329"/>
      <c r="C124" s="303" t="s">
        <v>860</v>
      </c>
      <c r="D124" s="303"/>
      <c r="E124" s="303"/>
      <c r="F124" s="304" t="s">
        <v>861</v>
      </c>
      <c r="G124" s="305"/>
      <c r="H124" s="303"/>
      <c r="I124" s="303"/>
      <c r="J124" s="303" t="s">
        <v>862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866</v>
      </c>
      <c r="D126" s="308"/>
      <c r="E126" s="308"/>
      <c r="F126" s="309" t="s">
        <v>863</v>
      </c>
      <c r="G126" s="286"/>
      <c r="H126" s="286" t="s">
        <v>903</v>
      </c>
      <c r="I126" s="286" t="s">
        <v>865</v>
      </c>
      <c r="J126" s="286">
        <v>120</v>
      </c>
      <c r="K126" s="334"/>
    </row>
    <row r="127" s="1" customFormat="1" ht="15" customHeight="1">
      <c r="B127" s="331"/>
      <c r="C127" s="286" t="s">
        <v>912</v>
      </c>
      <c r="D127" s="286"/>
      <c r="E127" s="286"/>
      <c r="F127" s="309" t="s">
        <v>863</v>
      </c>
      <c r="G127" s="286"/>
      <c r="H127" s="286" t="s">
        <v>913</v>
      </c>
      <c r="I127" s="286" t="s">
        <v>865</v>
      </c>
      <c r="J127" s="286" t="s">
        <v>914</v>
      </c>
      <c r="K127" s="334"/>
    </row>
    <row r="128" s="1" customFormat="1" ht="15" customHeight="1">
      <c r="B128" s="331"/>
      <c r="C128" s="286" t="s">
        <v>811</v>
      </c>
      <c r="D128" s="286"/>
      <c r="E128" s="286"/>
      <c r="F128" s="309" t="s">
        <v>863</v>
      </c>
      <c r="G128" s="286"/>
      <c r="H128" s="286" t="s">
        <v>915</v>
      </c>
      <c r="I128" s="286" t="s">
        <v>865</v>
      </c>
      <c r="J128" s="286" t="s">
        <v>914</v>
      </c>
      <c r="K128" s="334"/>
    </row>
    <row r="129" s="1" customFormat="1" ht="15" customHeight="1">
      <c r="B129" s="331"/>
      <c r="C129" s="286" t="s">
        <v>874</v>
      </c>
      <c r="D129" s="286"/>
      <c r="E129" s="286"/>
      <c r="F129" s="309" t="s">
        <v>869</v>
      </c>
      <c r="G129" s="286"/>
      <c r="H129" s="286" t="s">
        <v>875</v>
      </c>
      <c r="I129" s="286" t="s">
        <v>865</v>
      </c>
      <c r="J129" s="286">
        <v>15</v>
      </c>
      <c r="K129" s="334"/>
    </row>
    <row r="130" s="1" customFormat="1" ht="15" customHeight="1">
      <c r="B130" s="331"/>
      <c r="C130" s="312" t="s">
        <v>876</v>
      </c>
      <c r="D130" s="312"/>
      <c r="E130" s="312"/>
      <c r="F130" s="313" t="s">
        <v>869</v>
      </c>
      <c r="G130" s="312"/>
      <c r="H130" s="312" t="s">
        <v>877</v>
      </c>
      <c r="I130" s="312" t="s">
        <v>865</v>
      </c>
      <c r="J130" s="312">
        <v>15</v>
      </c>
      <c r="K130" s="334"/>
    </row>
    <row r="131" s="1" customFormat="1" ht="15" customHeight="1">
      <c r="B131" s="331"/>
      <c r="C131" s="312" t="s">
        <v>878</v>
      </c>
      <c r="D131" s="312"/>
      <c r="E131" s="312"/>
      <c r="F131" s="313" t="s">
        <v>869</v>
      </c>
      <c r="G131" s="312"/>
      <c r="H131" s="312" t="s">
        <v>879</v>
      </c>
      <c r="I131" s="312" t="s">
        <v>865</v>
      </c>
      <c r="J131" s="312">
        <v>20</v>
      </c>
      <c r="K131" s="334"/>
    </row>
    <row r="132" s="1" customFormat="1" ht="15" customHeight="1">
      <c r="B132" s="331"/>
      <c r="C132" s="312" t="s">
        <v>880</v>
      </c>
      <c r="D132" s="312"/>
      <c r="E132" s="312"/>
      <c r="F132" s="313" t="s">
        <v>869</v>
      </c>
      <c r="G132" s="312"/>
      <c r="H132" s="312" t="s">
        <v>881</v>
      </c>
      <c r="I132" s="312" t="s">
        <v>865</v>
      </c>
      <c r="J132" s="312">
        <v>20</v>
      </c>
      <c r="K132" s="334"/>
    </row>
    <row r="133" s="1" customFormat="1" ht="15" customHeight="1">
      <c r="B133" s="331"/>
      <c r="C133" s="286" t="s">
        <v>868</v>
      </c>
      <c r="D133" s="286"/>
      <c r="E133" s="286"/>
      <c r="F133" s="309" t="s">
        <v>869</v>
      </c>
      <c r="G133" s="286"/>
      <c r="H133" s="286" t="s">
        <v>903</v>
      </c>
      <c r="I133" s="286" t="s">
        <v>865</v>
      </c>
      <c r="J133" s="286">
        <v>50</v>
      </c>
      <c r="K133" s="334"/>
    </row>
    <row r="134" s="1" customFormat="1" ht="15" customHeight="1">
      <c r="B134" s="331"/>
      <c r="C134" s="286" t="s">
        <v>882</v>
      </c>
      <c r="D134" s="286"/>
      <c r="E134" s="286"/>
      <c r="F134" s="309" t="s">
        <v>869</v>
      </c>
      <c r="G134" s="286"/>
      <c r="H134" s="286" t="s">
        <v>903</v>
      </c>
      <c r="I134" s="286" t="s">
        <v>865</v>
      </c>
      <c r="J134" s="286">
        <v>50</v>
      </c>
      <c r="K134" s="334"/>
    </row>
    <row r="135" s="1" customFormat="1" ht="15" customHeight="1">
      <c r="B135" s="331"/>
      <c r="C135" s="286" t="s">
        <v>888</v>
      </c>
      <c r="D135" s="286"/>
      <c r="E135" s="286"/>
      <c r="F135" s="309" t="s">
        <v>869</v>
      </c>
      <c r="G135" s="286"/>
      <c r="H135" s="286" t="s">
        <v>903</v>
      </c>
      <c r="I135" s="286" t="s">
        <v>865</v>
      </c>
      <c r="J135" s="286">
        <v>50</v>
      </c>
      <c r="K135" s="334"/>
    </row>
    <row r="136" s="1" customFormat="1" ht="15" customHeight="1">
      <c r="B136" s="331"/>
      <c r="C136" s="286" t="s">
        <v>890</v>
      </c>
      <c r="D136" s="286"/>
      <c r="E136" s="286"/>
      <c r="F136" s="309" t="s">
        <v>869</v>
      </c>
      <c r="G136" s="286"/>
      <c r="H136" s="286" t="s">
        <v>903</v>
      </c>
      <c r="I136" s="286" t="s">
        <v>865</v>
      </c>
      <c r="J136" s="286">
        <v>50</v>
      </c>
      <c r="K136" s="334"/>
    </row>
    <row r="137" s="1" customFormat="1" ht="15" customHeight="1">
      <c r="B137" s="331"/>
      <c r="C137" s="286" t="s">
        <v>891</v>
      </c>
      <c r="D137" s="286"/>
      <c r="E137" s="286"/>
      <c r="F137" s="309" t="s">
        <v>869</v>
      </c>
      <c r="G137" s="286"/>
      <c r="H137" s="286" t="s">
        <v>916</v>
      </c>
      <c r="I137" s="286" t="s">
        <v>865</v>
      </c>
      <c r="J137" s="286">
        <v>255</v>
      </c>
      <c r="K137" s="334"/>
    </row>
    <row r="138" s="1" customFormat="1" ht="15" customHeight="1">
      <c r="B138" s="331"/>
      <c r="C138" s="286" t="s">
        <v>893</v>
      </c>
      <c r="D138" s="286"/>
      <c r="E138" s="286"/>
      <c r="F138" s="309" t="s">
        <v>863</v>
      </c>
      <c r="G138" s="286"/>
      <c r="H138" s="286" t="s">
        <v>917</v>
      </c>
      <c r="I138" s="286" t="s">
        <v>895</v>
      </c>
      <c r="J138" s="286"/>
      <c r="K138" s="334"/>
    </row>
    <row r="139" s="1" customFormat="1" ht="15" customHeight="1">
      <c r="B139" s="331"/>
      <c r="C139" s="286" t="s">
        <v>896</v>
      </c>
      <c r="D139" s="286"/>
      <c r="E139" s="286"/>
      <c r="F139" s="309" t="s">
        <v>863</v>
      </c>
      <c r="G139" s="286"/>
      <c r="H139" s="286" t="s">
        <v>918</v>
      </c>
      <c r="I139" s="286" t="s">
        <v>898</v>
      </c>
      <c r="J139" s="286"/>
      <c r="K139" s="334"/>
    </row>
    <row r="140" s="1" customFormat="1" ht="15" customHeight="1">
      <c r="B140" s="331"/>
      <c r="C140" s="286" t="s">
        <v>899</v>
      </c>
      <c r="D140" s="286"/>
      <c r="E140" s="286"/>
      <c r="F140" s="309" t="s">
        <v>863</v>
      </c>
      <c r="G140" s="286"/>
      <c r="H140" s="286" t="s">
        <v>899</v>
      </c>
      <c r="I140" s="286" t="s">
        <v>898</v>
      </c>
      <c r="J140" s="286"/>
      <c r="K140" s="334"/>
    </row>
    <row r="141" s="1" customFormat="1" ht="15" customHeight="1">
      <c r="B141" s="331"/>
      <c r="C141" s="286" t="s">
        <v>39</v>
      </c>
      <c r="D141" s="286"/>
      <c r="E141" s="286"/>
      <c r="F141" s="309" t="s">
        <v>863</v>
      </c>
      <c r="G141" s="286"/>
      <c r="H141" s="286" t="s">
        <v>919</v>
      </c>
      <c r="I141" s="286" t="s">
        <v>898</v>
      </c>
      <c r="J141" s="286"/>
      <c r="K141" s="334"/>
    </row>
    <row r="142" s="1" customFormat="1" ht="15" customHeight="1">
      <c r="B142" s="331"/>
      <c r="C142" s="286" t="s">
        <v>920</v>
      </c>
      <c r="D142" s="286"/>
      <c r="E142" s="286"/>
      <c r="F142" s="309" t="s">
        <v>863</v>
      </c>
      <c r="G142" s="286"/>
      <c r="H142" s="286" t="s">
        <v>921</v>
      </c>
      <c r="I142" s="286" t="s">
        <v>898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922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857</v>
      </c>
      <c r="D148" s="301"/>
      <c r="E148" s="301"/>
      <c r="F148" s="301" t="s">
        <v>858</v>
      </c>
      <c r="G148" s="302"/>
      <c r="H148" s="301" t="s">
        <v>55</v>
      </c>
      <c r="I148" s="301" t="s">
        <v>58</v>
      </c>
      <c r="J148" s="301" t="s">
        <v>859</v>
      </c>
      <c r="K148" s="300"/>
    </row>
    <row r="149" s="1" customFormat="1" ht="17.25" customHeight="1">
      <c r="B149" s="298"/>
      <c r="C149" s="303" t="s">
        <v>860</v>
      </c>
      <c r="D149" s="303"/>
      <c r="E149" s="303"/>
      <c r="F149" s="304" t="s">
        <v>861</v>
      </c>
      <c r="G149" s="305"/>
      <c r="H149" s="303"/>
      <c r="I149" s="303"/>
      <c r="J149" s="303" t="s">
        <v>862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866</v>
      </c>
      <c r="D151" s="286"/>
      <c r="E151" s="286"/>
      <c r="F151" s="339" t="s">
        <v>863</v>
      </c>
      <c r="G151" s="286"/>
      <c r="H151" s="338" t="s">
        <v>903</v>
      </c>
      <c r="I151" s="338" t="s">
        <v>865</v>
      </c>
      <c r="J151" s="338">
        <v>120</v>
      </c>
      <c r="K151" s="334"/>
    </row>
    <row r="152" s="1" customFormat="1" ht="15" customHeight="1">
      <c r="B152" s="311"/>
      <c r="C152" s="338" t="s">
        <v>912</v>
      </c>
      <c r="D152" s="286"/>
      <c r="E152" s="286"/>
      <c r="F152" s="339" t="s">
        <v>863</v>
      </c>
      <c r="G152" s="286"/>
      <c r="H152" s="338" t="s">
        <v>923</v>
      </c>
      <c r="I152" s="338" t="s">
        <v>865</v>
      </c>
      <c r="J152" s="338" t="s">
        <v>914</v>
      </c>
      <c r="K152" s="334"/>
    </row>
    <row r="153" s="1" customFormat="1" ht="15" customHeight="1">
      <c r="B153" s="311"/>
      <c r="C153" s="338" t="s">
        <v>811</v>
      </c>
      <c r="D153" s="286"/>
      <c r="E153" s="286"/>
      <c r="F153" s="339" t="s">
        <v>863</v>
      </c>
      <c r="G153" s="286"/>
      <c r="H153" s="338" t="s">
        <v>924</v>
      </c>
      <c r="I153" s="338" t="s">
        <v>865</v>
      </c>
      <c r="J153" s="338" t="s">
        <v>914</v>
      </c>
      <c r="K153" s="334"/>
    </row>
    <row r="154" s="1" customFormat="1" ht="15" customHeight="1">
      <c r="B154" s="311"/>
      <c r="C154" s="338" t="s">
        <v>868</v>
      </c>
      <c r="D154" s="286"/>
      <c r="E154" s="286"/>
      <c r="F154" s="339" t="s">
        <v>869</v>
      </c>
      <c r="G154" s="286"/>
      <c r="H154" s="338" t="s">
        <v>903</v>
      </c>
      <c r="I154" s="338" t="s">
        <v>865</v>
      </c>
      <c r="J154" s="338">
        <v>50</v>
      </c>
      <c r="K154" s="334"/>
    </row>
    <row r="155" s="1" customFormat="1" ht="15" customHeight="1">
      <c r="B155" s="311"/>
      <c r="C155" s="338" t="s">
        <v>871</v>
      </c>
      <c r="D155" s="286"/>
      <c r="E155" s="286"/>
      <c r="F155" s="339" t="s">
        <v>863</v>
      </c>
      <c r="G155" s="286"/>
      <c r="H155" s="338" t="s">
        <v>903</v>
      </c>
      <c r="I155" s="338" t="s">
        <v>873</v>
      </c>
      <c r="J155" s="338"/>
      <c r="K155" s="334"/>
    </row>
    <row r="156" s="1" customFormat="1" ht="15" customHeight="1">
      <c r="B156" s="311"/>
      <c r="C156" s="338" t="s">
        <v>882</v>
      </c>
      <c r="D156" s="286"/>
      <c r="E156" s="286"/>
      <c r="F156" s="339" t="s">
        <v>869</v>
      </c>
      <c r="G156" s="286"/>
      <c r="H156" s="338" t="s">
        <v>903</v>
      </c>
      <c r="I156" s="338" t="s">
        <v>865</v>
      </c>
      <c r="J156" s="338">
        <v>50</v>
      </c>
      <c r="K156" s="334"/>
    </row>
    <row r="157" s="1" customFormat="1" ht="15" customHeight="1">
      <c r="B157" s="311"/>
      <c r="C157" s="338" t="s">
        <v>890</v>
      </c>
      <c r="D157" s="286"/>
      <c r="E157" s="286"/>
      <c r="F157" s="339" t="s">
        <v>869</v>
      </c>
      <c r="G157" s="286"/>
      <c r="H157" s="338" t="s">
        <v>903</v>
      </c>
      <c r="I157" s="338" t="s">
        <v>865</v>
      </c>
      <c r="J157" s="338">
        <v>50</v>
      </c>
      <c r="K157" s="334"/>
    </row>
    <row r="158" s="1" customFormat="1" ht="15" customHeight="1">
      <c r="B158" s="311"/>
      <c r="C158" s="338" t="s">
        <v>888</v>
      </c>
      <c r="D158" s="286"/>
      <c r="E158" s="286"/>
      <c r="F158" s="339" t="s">
        <v>869</v>
      </c>
      <c r="G158" s="286"/>
      <c r="H158" s="338" t="s">
        <v>903</v>
      </c>
      <c r="I158" s="338" t="s">
        <v>865</v>
      </c>
      <c r="J158" s="338">
        <v>50</v>
      </c>
      <c r="K158" s="334"/>
    </row>
    <row r="159" s="1" customFormat="1" ht="15" customHeight="1">
      <c r="B159" s="311"/>
      <c r="C159" s="338" t="s">
        <v>97</v>
      </c>
      <c r="D159" s="286"/>
      <c r="E159" s="286"/>
      <c r="F159" s="339" t="s">
        <v>863</v>
      </c>
      <c r="G159" s="286"/>
      <c r="H159" s="338" t="s">
        <v>925</v>
      </c>
      <c r="I159" s="338" t="s">
        <v>865</v>
      </c>
      <c r="J159" s="338" t="s">
        <v>926</v>
      </c>
      <c r="K159" s="334"/>
    </row>
    <row r="160" s="1" customFormat="1" ht="15" customHeight="1">
      <c r="B160" s="311"/>
      <c r="C160" s="338" t="s">
        <v>927</v>
      </c>
      <c r="D160" s="286"/>
      <c r="E160" s="286"/>
      <c r="F160" s="339" t="s">
        <v>863</v>
      </c>
      <c r="G160" s="286"/>
      <c r="H160" s="338" t="s">
        <v>928</v>
      </c>
      <c r="I160" s="338" t="s">
        <v>898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929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857</v>
      </c>
      <c r="D166" s="301"/>
      <c r="E166" s="301"/>
      <c r="F166" s="301" t="s">
        <v>858</v>
      </c>
      <c r="G166" s="343"/>
      <c r="H166" s="344" t="s">
        <v>55</v>
      </c>
      <c r="I166" s="344" t="s">
        <v>58</v>
      </c>
      <c r="J166" s="301" t="s">
        <v>859</v>
      </c>
      <c r="K166" s="278"/>
    </row>
    <row r="167" s="1" customFormat="1" ht="17.25" customHeight="1">
      <c r="B167" s="279"/>
      <c r="C167" s="303" t="s">
        <v>860</v>
      </c>
      <c r="D167" s="303"/>
      <c r="E167" s="303"/>
      <c r="F167" s="304" t="s">
        <v>861</v>
      </c>
      <c r="G167" s="345"/>
      <c r="H167" s="346"/>
      <c r="I167" s="346"/>
      <c r="J167" s="303" t="s">
        <v>862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866</v>
      </c>
      <c r="D169" s="286"/>
      <c r="E169" s="286"/>
      <c r="F169" s="309" t="s">
        <v>863</v>
      </c>
      <c r="G169" s="286"/>
      <c r="H169" s="286" t="s">
        <v>903</v>
      </c>
      <c r="I169" s="286" t="s">
        <v>865</v>
      </c>
      <c r="J169" s="286">
        <v>120</v>
      </c>
      <c r="K169" s="334"/>
    </row>
    <row r="170" s="1" customFormat="1" ht="15" customHeight="1">
      <c r="B170" s="311"/>
      <c r="C170" s="286" t="s">
        <v>912</v>
      </c>
      <c r="D170" s="286"/>
      <c r="E170" s="286"/>
      <c r="F170" s="309" t="s">
        <v>863</v>
      </c>
      <c r="G170" s="286"/>
      <c r="H170" s="286" t="s">
        <v>913</v>
      </c>
      <c r="I170" s="286" t="s">
        <v>865</v>
      </c>
      <c r="J170" s="286" t="s">
        <v>914</v>
      </c>
      <c r="K170" s="334"/>
    </row>
    <row r="171" s="1" customFormat="1" ht="15" customHeight="1">
      <c r="B171" s="311"/>
      <c r="C171" s="286" t="s">
        <v>811</v>
      </c>
      <c r="D171" s="286"/>
      <c r="E171" s="286"/>
      <c r="F171" s="309" t="s">
        <v>863</v>
      </c>
      <c r="G171" s="286"/>
      <c r="H171" s="286" t="s">
        <v>930</v>
      </c>
      <c r="I171" s="286" t="s">
        <v>865</v>
      </c>
      <c r="J171" s="286" t="s">
        <v>914</v>
      </c>
      <c r="K171" s="334"/>
    </row>
    <row r="172" s="1" customFormat="1" ht="15" customHeight="1">
      <c r="B172" s="311"/>
      <c r="C172" s="286" t="s">
        <v>868</v>
      </c>
      <c r="D172" s="286"/>
      <c r="E172" s="286"/>
      <c r="F172" s="309" t="s">
        <v>869</v>
      </c>
      <c r="G172" s="286"/>
      <c r="H172" s="286" t="s">
        <v>930</v>
      </c>
      <c r="I172" s="286" t="s">
        <v>865</v>
      </c>
      <c r="J172" s="286">
        <v>50</v>
      </c>
      <c r="K172" s="334"/>
    </row>
    <row r="173" s="1" customFormat="1" ht="15" customHeight="1">
      <c r="B173" s="311"/>
      <c r="C173" s="286" t="s">
        <v>871</v>
      </c>
      <c r="D173" s="286"/>
      <c r="E173" s="286"/>
      <c r="F173" s="309" t="s">
        <v>863</v>
      </c>
      <c r="G173" s="286"/>
      <c r="H173" s="286" t="s">
        <v>930</v>
      </c>
      <c r="I173" s="286" t="s">
        <v>873</v>
      </c>
      <c r="J173" s="286"/>
      <c r="K173" s="334"/>
    </row>
    <row r="174" s="1" customFormat="1" ht="15" customHeight="1">
      <c r="B174" s="311"/>
      <c r="C174" s="286" t="s">
        <v>882</v>
      </c>
      <c r="D174" s="286"/>
      <c r="E174" s="286"/>
      <c r="F174" s="309" t="s">
        <v>869</v>
      </c>
      <c r="G174" s="286"/>
      <c r="H174" s="286" t="s">
        <v>930</v>
      </c>
      <c r="I174" s="286" t="s">
        <v>865</v>
      </c>
      <c r="J174" s="286">
        <v>50</v>
      </c>
      <c r="K174" s="334"/>
    </row>
    <row r="175" s="1" customFormat="1" ht="15" customHeight="1">
      <c r="B175" s="311"/>
      <c r="C175" s="286" t="s">
        <v>890</v>
      </c>
      <c r="D175" s="286"/>
      <c r="E175" s="286"/>
      <c r="F175" s="309" t="s">
        <v>869</v>
      </c>
      <c r="G175" s="286"/>
      <c r="H175" s="286" t="s">
        <v>930</v>
      </c>
      <c r="I175" s="286" t="s">
        <v>865</v>
      </c>
      <c r="J175" s="286">
        <v>50</v>
      </c>
      <c r="K175" s="334"/>
    </row>
    <row r="176" s="1" customFormat="1" ht="15" customHeight="1">
      <c r="B176" s="311"/>
      <c r="C176" s="286" t="s">
        <v>888</v>
      </c>
      <c r="D176" s="286"/>
      <c r="E176" s="286"/>
      <c r="F176" s="309" t="s">
        <v>869</v>
      </c>
      <c r="G176" s="286"/>
      <c r="H176" s="286" t="s">
        <v>930</v>
      </c>
      <c r="I176" s="286" t="s">
        <v>865</v>
      </c>
      <c r="J176" s="286">
        <v>50</v>
      </c>
      <c r="K176" s="334"/>
    </row>
    <row r="177" s="1" customFormat="1" ht="15" customHeight="1">
      <c r="B177" s="311"/>
      <c r="C177" s="286" t="s">
        <v>110</v>
      </c>
      <c r="D177" s="286"/>
      <c r="E177" s="286"/>
      <c r="F177" s="309" t="s">
        <v>863</v>
      </c>
      <c r="G177" s="286"/>
      <c r="H177" s="286" t="s">
        <v>931</v>
      </c>
      <c r="I177" s="286" t="s">
        <v>932</v>
      </c>
      <c r="J177" s="286"/>
      <c r="K177" s="334"/>
    </row>
    <row r="178" s="1" customFormat="1" ht="15" customHeight="1">
      <c r="B178" s="311"/>
      <c r="C178" s="286" t="s">
        <v>58</v>
      </c>
      <c r="D178" s="286"/>
      <c r="E178" s="286"/>
      <c r="F178" s="309" t="s">
        <v>863</v>
      </c>
      <c r="G178" s="286"/>
      <c r="H178" s="286" t="s">
        <v>933</v>
      </c>
      <c r="I178" s="286" t="s">
        <v>934</v>
      </c>
      <c r="J178" s="286">
        <v>1</v>
      </c>
      <c r="K178" s="334"/>
    </row>
    <row r="179" s="1" customFormat="1" ht="15" customHeight="1">
      <c r="B179" s="311"/>
      <c r="C179" s="286" t="s">
        <v>54</v>
      </c>
      <c r="D179" s="286"/>
      <c r="E179" s="286"/>
      <c r="F179" s="309" t="s">
        <v>863</v>
      </c>
      <c r="G179" s="286"/>
      <c r="H179" s="286" t="s">
        <v>935</v>
      </c>
      <c r="I179" s="286" t="s">
        <v>865</v>
      </c>
      <c r="J179" s="286">
        <v>20</v>
      </c>
      <c r="K179" s="334"/>
    </row>
    <row r="180" s="1" customFormat="1" ht="15" customHeight="1">
      <c r="B180" s="311"/>
      <c r="C180" s="286" t="s">
        <v>55</v>
      </c>
      <c r="D180" s="286"/>
      <c r="E180" s="286"/>
      <c r="F180" s="309" t="s">
        <v>863</v>
      </c>
      <c r="G180" s="286"/>
      <c r="H180" s="286" t="s">
        <v>936</v>
      </c>
      <c r="I180" s="286" t="s">
        <v>865</v>
      </c>
      <c r="J180" s="286">
        <v>255</v>
      </c>
      <c r="K180" s="334"/>
    </row>
    <row r="181" s="1" customFormat="1" ht="15" customHeight="1">
      <c r="B181" s="311"/>
      <c r="C181" s="286" t="s">
        <v>111</v>
      </c>
      <c r="D181" s="286"/>
      <c r="E181" s="286"/>
      <c r="F181" s="309" t="s">
        <v>863</v>
      </c>
      <c r="G181" s="286"/>
      <c r="H181" s="286" t="s">
        <v>827</v>
      </c>
      <c r="I181" s="286" t="s">
        <v>865</v>
      </c>
      <c r="J181" s="286">
        <v>10</v>
      </c>
      <c r="K181" s="334"/>
    </row>
    <row r="182" s="1" customFormat="1" ht="15" customHeight="1">
      <c r="B182" s="311"/>
      <c r="C182" s="286" t="s">
        <v>112</v>
      </c>
      <c r="D182" s="286"/>
      <c r="E182" s="286"/>
      <c r="F182" s="309" t="s">
        <v>863</v>
      </c>
      <c r="G182" s="286"/>
      <c r="H182" s="286" t="s">
        <v>937</v>
      </c>
      <c r="I182" s="286" t="s">
        <v>898</v>
      </c>
      <c r="J182" s="286"/>
      <c r="K182" s="334"/>
    </row>
    <row r="183" s="1" customFormat="1" ht="15" customHeight="1">
      <c r="B183" s="311"/>
      <c r="C183" s="286" t="s">
        <v>938</v>
      </c>
      <c r="D183" s="286"/>
      <c r="E183" s="286"/>
      <c r="F183" s="309" t="s">
        <v>863</v>
      </c>
      <c r="G183" s="286"/>
      <c r="H183" s="286" t="s">
        <v>939</v>
      </c>
      <c r="I183" s="286" t="s">
        <v>898</v>
      </c>
      <c r="J183" s="286"/>
      <c r="K183" s="334"/>
    </row>
    <row r="184" s="1" customFormat="1" ht="15" customHeight="1">
      <c r="B184" s="311"/>
      <c r="C184" s="286" t="s">
        <v>927</v>
      </c>
      <c r="D184" s="286"/>
      <c r="E184" s="286"/>
      <c r="F184" s="309" t="s">
        <v>863</v>
      </c>
      <c r="G184" s="286"/>
      <c r="H184" s="286" t="s">
        <v>940</v>
      </c>
      <c r="I184" s="286" t="s">
        <v>898</v>
      </c>
      <c r="J184" s="286"/>
      <c r="K184" s="334"/>
    </row>
    <row r="185" s="1" customFormat="1" ht="15" customHeight="1">
      <c r="B185" s="311"/>
      <c r="C185" s="286" t="s">
        <v>114</v>
      </c>
      <c r="D185" s="286"/>
      <c r="E185" s="286"/>
      <c r="F185" s="309" t="s">
        <v>869</v>
      </c>
      <c r="G185" s="286"/>
      <c r="H185" s="286" t="s">
        <v>941</v>
      </c>
      <c r="I185" s="286" t="s">
        <v>865</v>
      </c>
      <c r="J185" s="286">
        <v>50</v>
      </c>
      <c r="K185" s="334"/>
    </row>
    <row r="186" s="1" customFormat="1" ht="15" customHeight="1">
      <c r="B186" s="311"/>
      <c r="C186" s="286" t="s">
        <v>942</v>
      </c>
      <c r="D186" s="286"/>
      <c r="E186" s="286"/>
      <c r="F186" s="309" t="s">
        <v>869</v>
      </c>
      <c r="G186" s="286"/>
      <c r="H186" s="286" t="s">
        <v>943</v>
      </c>
      <c r="I186" s="286" t="s">
        <v>944</v>
      </c>
      <c r="J186" s="286"/>
      <c r="K186" s="334"/>
    </row>
    <row r="187" s="1" customFormat="1" ht="15" customHeight="1">
      <c r="B187" s="311"/>
      <c r="C187" s="286" t="s">
        <v>945</v>
      </c>
      <c r="D187" s="286"/>
      <c r="E187" s="286"/>
      <c r="F187" s="309" t="s">
        <v>869</v>
      </c>
      <c r="G187" s="286"/>
      <c r="H187" s="286" t="s">
        <v>946</v>
      </c>
      <c r="I187" s="286" t="s">
        <v>944</v>
      </c>
      <c r="J187" s="286"/>
      <c r="K187" s="334"/>
    </row>
    <row r="188" s="1" customFormat="1" ht="15" customHeight="1">
      <c r="B188" s="311"/>
      <c r="C188" s="286" t="s">
        <v>947</v>
      </c>
      <c r="D188" s="286"/>
      <c r="E188" s="286"/>
      <c r="F188" s="309" t="s">
        <v>869</v>
      </c>
      <c r="G188" s="286"/>
      <c r="H188" s="286" t="s">
        <v>948</v>
      </c>
      <c r="I188" s="286" t="s">
        <v>944</v>
      </c>
      <c r="J188" s="286"/>
      <c r="K188" s="334"/>
    </row>
    <row r="189" s="1" customFormat="1" ht="15" customHeight="1">
      <c r="B189" s="311"/>
      <c r="C189" s="347" t="s">
        <v>949</v>
      </c>
      <c r="D189" s="286"/>
      <c r="E189" s="286"/>
      <c r="F189" s="309" t="s">
        <v>869</v>
      </c>
      <c r="G189" s="286"/>
      <c r="H189" s="286" t="s">
        <v>950</v>
      </c>
      <c r="I189" s="286" t="s">
        <v>951</v>
      </c>
      <c r="J189" s="348" t="s">
        <v>952</v>
      </c>
      <c r="K189" s="334"/>
    </row>
    <row r="190" s="1" customFormat="1" ht="15" customHeight="1">
      <c r="B190" s="311"/>
      <c r="C190" s="347" t="s">
        <v>43</v>
      </c>
      <c r="D190" s="286"/>
      <c r="E190" s="286"/>
      <c r="F190" s="309" t="s">
        <v>863</v>
      </c>
      <c r="G190" s="286"/>
      <c r="H190" s="283" t="s">
        <v>953</v>
      </c>
      <c r="I190" s="286" t="s">
        <v>954</v>
      </c>
      <c r="J190" s="286"/>
      <c r="K190" s="334"/>
    </row>
    <row r="191" s="1" customFormat="1" ht="15" customHeight="1">
      <c r="B191" s="311"/>
      <c r="C191" s="347" t="s">
        <v>955</v>
      </c>
      <c r="D191" s="286"/>
      <c r="E191" s="286"/>
      <c r="F191" s="309" t="s">
        <v>863</v>
      </c>
      <c r="G191" s="286"/>
      <c r="H191" s="286" t="s">
        <v>956</v>
      </c>
      <c r="I191" s="286" t="s">
        <v>898</v>
      </c>
      <c r="J191" s="286"/>
      <c r="K191" s="334"/>
    </row>
    <row r="192" s="1" customFormat="1" ht="15" customHeight="1">
      <c r="B192" s="311"/>
      <c r="C192" s="347" t="s">
        <v>957</v>
      </c>
      <c r="D192" s="286"/>
      <c r="E192" s="286"/>
      <c r="F192" s="309" t="s">
        <v>863</v>
      </c>
      <c r="G192" s="286"/>
      <c r="H192" s="286" t="s">
        <v>958</v>
      </c>
      <c r="I192" s="286" t="s">
        <v>898</v>
      </c>
      <c r="J192" s="286"/>
      <c r="K192" s="334"/>
    </row>
    <row r="193" s="1" customFormat="1" ht="15" customHeight="1">
      <c r="B193" s="311"/>
      <c r="C193" s="347" t="s">
        <v>959</v>
      </c>
      <c r="D193" s="286"/>
      <c r="E193" s="286"/>
      <c r="F193" s="309" t="s">
        <v>869</v>
      </c>
      <c r="G193" s="286"/>
      <c r="H193" s="286" t="s">
        <v>960</v>
      </c>
      <c r="I193" s="286" t="s">
        <v>898</v>
      </c>
      <c r="J193" s="286"/>
      <c r="K193" s="334"/>
    </row>
    <row r="194" s="1" customFormat="1" ht="15" customHeight="1">
      <c r="B194" s="340"/>
      <c r="C194" s="349"/>
      <c r="D194" s="320"/>
      <c r="E194" s="320"/>
      <c r="F194" s="320"/>
      <c r="G194" s="320"/>
      <c r="H194" s="320"/>
      <c r="I194" s="320"/>
      <c r="J194" s="320"/>
      <c r="K194" s="341"/>
    </row>
    <row r="195" s="1" customFormat="1" ht="18.75" customHeight="1">
      <c r="B195" s="322"/>
      <c r="C195" s="332"/>
      <c r="D195" s="332"/>
      <c r="E195" s="332"/>
      <c r="F195" s="342"/>
      <c r="G195" s="332"/>
      <c r="H195" s="332"/>
      <c r="I195" s="332"/>
      <c r="J195" s="332"/>
      <c r="K195" s="322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</row>
    <row r="198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="1" customFormat="1" ht="21">
      <c r="B199" s="276"/>
      <c r="C199" s="277" t="s">
        <v>961</v>
      </c>
      <c r="D199" s="277"/>
      <c r="E199" s="277"/>
      <c r="F199" s="277"/>
      <c r="G199" s="277"/>
      <c r="H199" s="277"/>
      <c r="I199" s="277"/>
      <c r="J199" s="277"/>
      <c r="K199" s="278"/>
    </row>
    <row r="200" s="1" customFormat="1" ht="25.5" customHeight="1">
      <c r="B200" s="276"/>
      <c r="C200" s="350" t="s">
        <v>962</v>
      </c>
      <c r="D200" s="350"/>
      <c r="E200" s="350"/>
      <c r="F200" s="350" t="s">
        <v>963</v>
      </c>
      <c r="G200" s="351"/>
      <c r="H200" s="350" t="s">
        <v>964</v>
      </c>
      <c r="I200" s="350"/>
      <c r="J200" s="350"/>
      <c r="K200" s="278"/>
    </row>
    <row r="201" s="1" customFormat="1" ht="5.25" customHeight="1">
      <c r="B201" s="311"/>
      <c r="C201" s="306"/>
      <c r="D201" s="306"/>
      <c r="E201" s="306"/>
      <c r="F201" s="306"/>
      <c r="G201" s="332"/>
      <c r="H201" s="306"/>
      <c r="I201" s="306"/>
      <c r="J201" s="306"/>
      <c r="K201" s="334"/>
    </row>
    <row r="202" s="1" customFormat="1" ht="15" customHeight="1">
      <c r="B202" s="311"/>
      <c r="C202" s="286" t="s">
        <v>954</v>
      </c>
      <c r="D202" s="286"/>
      <c r="E202" s="286"/>
      <c r="F202" s="309" t="s">
        <v>44</v>
      </c>
      <c r="G202" s="286"/>
      <c r="H202" s="286" t="s">
        <v>965</v>
      </c>
      <c r="I202" s="286"/>
      <c r="J202" s="286"/>
      <c r="K202" s="334"/>
    </row>
    <row r="203" s="1" customFormat="1" ht="15" customHeight="1">
      <c r="B203" s="311"/>
      <c r="C203" s="286"/>
      <c r="D203" s="286"/>
      <c r="E203" s="286"/>
      <c r="F203" s="309" t="s">
        <v>45</v>
      </c>
      <c r="G203" s="286"/>
      <c r="H203" s="286" t="s">
        <v>966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48</v>
      </c>
      <c r="G204" s="286"/>
      <c r="H204" s="286" t="s">
        <v>967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46</v>
      </c>
      <c r="G205" s="286"/>
      <c r="H205" s="286" t="s">
        <v>968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47</v>
      </c>
      <c r="G206" s="286"/>
      <c r="H206" s="286" t="s">
        <v>969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/>
      <c r="G207" s="286"/>
      <c r="H207" s="286"/>
      <c r="I207" s="286"/>
      <c r="J207" s="286"/>
      <c r="K207" s="334"/>
    </row>
    <row r="208" s="1" customFormat="1" ht="15" customHeight="1">
      <c r="B208" s="311"/>
      <c r="C208" s="286" t="s">
        <v>910</v>
      </c>
      <c r="D208" s="286"/>
      <c r="E208" s="286"/>
      <c r="F208" s="309" t="s">
        <v>80</v>
      </c>
      <c r="G208" s="286"/>
      <c r="H208" s="286" t="s">
        <v>970</v>
      </c>
      <c r="I208" s="286"/>
      <c r="J208" s="286"/>
      <c r="K208" s="334"/>
    </row>
    <row r="209" s="1" customFormat="1" ht="15" customHeight="1">
      <c r="B209" s="311"/>
      <c r="C209" s="286"/>
      <c r="D209" s="286"/>
      <c r="E209" s="286"/>
      <c r="F209" s="309" t="s">
        <v>806</v>
      </c>
      <c r="G209" s="286"/>
      <c r="H209" s="286" t="s">
        <v>807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804</v>
      </c>
      <c r="G210" s="286"/>
      <c r="H210" s="286" t="s">
        <v>971</v>
      </c>
      <c r="I210" s="286"/>
      <c r="J210" s="286"/>
      <c r="K210" s="334"/>
    </row>
    <row r="211" s="1" customFormat="1" ht="15" customHeight="1">
      <c r="B211" s="352"/>
      <c r="C211" s="286"/>
      <c r="D211" s="286"/>
      <c r="E211" s="286"/>
      <c r="F211" s="309" t="s">
        <v>90</v>
      </c>
      <c r="G211" s="347"/>
      <c r="H211" s="338" t="s">
        <v>808</v>
      </c>
      <c r="I211" s="338"/>
      <c r="J211" s="338"/>
      <c r="K211" s="353"/>
    </row>
    <row r="212" s="1" customFormat="1" ht="15" customHeight="1">
      <c r="B212" s="352"/>
      <c r="C212" s="286"/>
      <c r="D212" s="286"/>
      <c r="E212" s="286"/>
      <c r="F212" s="309" t="s">
        <v>809</v>
      </c>
      <c r="G212" s="347"/>
      <c r="H212" s="338" t="s">
        <v>972</v>
      </c>
      <c r="I212" s="338"/>
      <c r="J212" s="338"/>
      <c r="K212" s="353"/>
    </row>
    <row r="213" s="1" customFormat="1" ht="15" customHeight="1">
      <c r="B213" s="352"/>
      <c r="C213" s="286"/>
      <c r="D213" s="286"/>
      <c r="E213" s="286"/>
      <c r="F213" s="309"/>
      <c r="G213" s="347"/>
      <c r="H213" s="338"/>
      <c r="I213" s="338"/>
      <c r="J213" s="338"/>
      <c r="K213" s="353"/>
    </row>
    <row r="214" s="1" customFormat="1" ht="15" customHeight="1">
      <c r="B214" s="352"/>
      <c r="C214" s="286" t="s">
        <v>934</v>
      </c>
      <c r="D214" s="286"/>
      <c r="E214" s="286"/>
      <c r="F214" s="309">
        <v>1</v>
      </c>
      <c r="G214" s="347"/>
      <c r="H214" s="338" t="s">
        <v>973</v>
      </c>
      <c r="I214" s="338"/>
      <c r="J214" s="338"/>
      <c r="K214" s="353"/>
    </row>
    <row r="215" s="1" customFormat="1" ht="15" customHeight="1">
      <c r="B215" s="352"/>
      <c r="C215" s="286"/>
      <c r="D215" s="286"/>
      <c r="E215" s="286"/>
      <c r="F215" s="309">
        <v>2</v>
      </c>
      <c r="G215" s="347"/>
      <c r="H215" s="338" t="s">
        <v>974</v>
      </c>
      <c r="I215" s="338"/>
      <c r="J215" s="338"/>
      <c r="K215" s="353"/>
    </row>
    <row r="216" s="1" customFormat="1" ht="15" customHeight="1">
      <c r="B216" s="352"/>
      <c r="C216" s="286"/>
      <c r="D216" s="286"/>
      <c r="E216" s="286"/>
      <c r="F216" s="309">
        <v>3</v>
      </c>
      <c r="G216" s="347"/>
      <c r="H216" s="338" t="s">
        <v>975</v>
      </c>
      <c r="I216" s="338"/>
      <c r="J216" s="338"/>
      <c r="K216" s="353"/>
    </row>
    <row r="217" s="1" customFormat="1" ht="15" customHeight="1">
      <c r="B217" s="352"/>
      <c r="C217" s="286"/>
      <c r="D217" s="286"/>
      <c r="E217" s="286"/>
      <c r="F217" s="309">
        <v>4</v>
      </c>
      <c r="G217" s="347"/>
      <c r="H217" s="338" t="s">
        <v>976</v>
      </c>
      <c r="I217" s="338"/>
      <c r="J217" s="338"/>
      <c r="K217" s="353"/>
    </row>
    <row r="218" s="1" customFormat="1" ht="12.75" customHeight="1">
      <c r="B218" s="354"/>
      <c r="C218" s="355"/>
      <c r="D218" s="355"/>
      <c r="E218" s="355"/>
      <c r="F218" s="355"/>
      <c r="G218" s="355"/>
      <c r="H218" s="355"/>
      <c r="I218" s="355"/>
      <c r="J218" s="355"/>
      <c r="K218" s="35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2021-12-03T07:57:23Z</dcterms:created>
  <dcterms:modified xsi:type="dcterms:W3CDTF">2021-12-03T07:57:33Z</dcterms:modified>
</cp:coreProperties>
</file>