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utocad\Krajská správa a údržba Plzeňského kraje\Cyklostezka Bukovec - Chrást\____ PDPS\F. Rozpočet\14.7.2023\"/>
    </mc:Choice>
  </mc:AlternateContent>
  <bookViews>
    <workbookView xWindow="0" yWindow="0" windowWidth="0" windowHeight="0"/>
  </bookViews>
  <sheets>
    <sheet name="Rekapitulace stavby" sheetId="1" r:id="rId1"/>
    <sheet name="SO 101a - Cyklostezka " sheetId="2" r:id="rId2"/>
    <sheet name="SO 201a - Opěrná zeď" sheetId="3" r:id="rId3"/>
    <sheet name="SO 201b - Oprava mostních..." sheetId="4" r:id="rId4"/>
    <sheet name="SO 102 - Cyklostezka" sheetId="5" r:id="rId5"/>
    <sheet name="SO 101 c - Účelová komuni..." sheetId="6" r:id="rId6"/>
    <sheet name="- - Oprava propustu ev. k..." sheetId="7" r:id="rId7"/>
    <sheet name="VON - Vedlejší a ostatní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101a - Cyklostezka '!$C$122:$L$363</definedName>
    <definedName name="_xlnm.Print_Area" localSheetId="1">'SO 101a - Cyklostezka '!$C$4:$K$76,'SO 101a - Cyklostezka '!$C$82:$K$104,'SO 101a - Cyklostezka '!$C$110:$L$363</definedName>
    <definedName name="_xlnm.Print_Titles" localSheetId="1">'SO 101a - Cyklostezka '!$122:$122</definedName>
    <definedName name="_xlnm._FilterDatabase" localSheetId="2" hidden="1">'SO 201a - Opěrná zeď'!$C$126:$L$274</definedName>
    <definedName name="_xlnm.Print_Area" localSheetId="2">'SO 201a - Opěrná zeď'!$C$4:$K$76,'SO 201a - Opěrná zeď'!$C$82:$K$108,'SO 201a - Opěrná zeď'!$C$114:$L$274</definedName>
    <definedName name="_xlnm.Print_Titles" localSheetId="2">'SO 201a - Opěrná zeď'!$126:$126</definedName>
    <definedName name="_xlnm._FilterDatabase" localSheetId="3" hidden="1">'SO 201b - Oprava mostních...'!$C$123:$L$358</definedName>
    <definedName name="_xlnm.Print_Area" localSheetId="3">'SO 201b - Oprava mostních...'!$C$4:$K$76,'SO 201b - Oprava mostních...'!$C$82:$K$105,'SO 201b - Oprava mostních...'!$C$111:$L$358</definedName>
    <definedName name="_xlnm.Print_Titles" localSheetId="3">'SO 201b - Oprava mostních...'!$123:$123</definedName>
    <definedName name="_xlnm._FilterDatabase" localSheetId="4" hidden="1">'SO 102 - Cyklostezka'!$C$121:$L$247</definedName>
    <definedName name="_xlnm.Print_Area" localSheetId="4">'SO 102 - Cyklostezka'!$C$4:$K$76,'SO 102 - Cyklostezka'!$C$82:$K$103,'SO 102 - Cyklostezka'!$C$109:$L$247</definedName>
    <definedName name="_xlnm.Print_Titles" localSheetId="4">'SO 102 - Cyklostezka'!$121:$121</definedName>
    <definedName name="_xlnm._FilterDatabase" localSheetId="5" hidden="1">'SO 101 c - Účelová komuni...'!$C$120:$L$248</definedName>
    <definedName name="_xlnm.Print_Area" localSheetId="5">'SO 101 c - Účelová komuni...'!$C$4:$K$76,'SO 101 c - Účelová komuni...'!$C$82:$K$102,'SO 101 c - Účelová komuni...'!$C$108:$L$248</definedName>
    <definedName name="_xlnm.Print_Titles" localSheetId="5">'SO 101 c - Účelová komuni...'!$120:$120</definedName>
    <definedName name="_xlnm._FilterDatabase" localSheetId="6" hidden="1">'- - Oprava propustu ev. k...'!$C$122:$L$219</definedName>
    <definedName name="_xlnm.Print_Area" localSheetId="6">'- - Oprava propustu ev. k...'!$C$4:$K$76,'- - Oprava propustu ev. k...'!$C$82:$K$104,'- - Oprava propustu ev. k...'!$C$110:$L$219</definedName>
    <definedName name="_xlnm.Print_Titles" localSheetId="6">'- - Oprava propustu ev. k...'!$122:$122</definedName>
    <definedName name="_xlnm._FilterDatabase" localSheetId="7" hidden="1">'VON - Vedlejší a ostatní ...'!$C$119:$L$130</definedName>
    <definedName name="_xlnm.Print_Area" localSheetId="7">'VON - Vedlejší a ostatní ...'!$C$4:$K$76,'VON - Vedlejší a ostatní ...'!$C$82:$K$101,'VON - Vedlejší a ostatní ...'!$C$107:$L$130</definedName>
    <definedName name="_xlnm.Print_Titles" localSheetId="7">'VON - Vedlejší a ostatní ...'!$119:$119</definedName>
  </definedNames>
  <calcPr/>
</workbook>
</file>

<file path=xl/calcChain.xml><?xml version="1.0" encoding="utf-8"?>
<calcChain xmlns="http://schemas.openxmlformats.org/spreadsheetml/2006/main">
  <c i="8" l="1" r="K39"/>
  <c r="K38"/>
  <c i="1" r="BA101"/>
  <c i="8" r="K37"/>
  <c i="1" r="AZ101"/>
  <c i="8" r="BI130"/>
  <c r="BH130"/>
  <c r="BG130"/>
  <c r="BF130"/>
  <c r="X130"/>
  <c r="X129"/>
  <c r="V130"/>
  <c r="V129"/>
  <c r="T130"/>
  <c r="T129"/>
  <c r="P130"/>
  <c r="BI128"/>
  <c r="BH128"/>
  <c r="BG128"/>
  <c r="BF128"/>
  <c r="X128"/>
  <c r="X127"/>
  <c r="V128"/>
  <c r="V127"/>
  <c r="T128"/>
  <c r="T127"/>
  <c r="P128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91"/>
  <c r="J14"/>
  <c r="J12"/>
  <c r="J114"/>
  <c r="E7"/>
  <c r="E110"/>
  <c i="7" r="K39"/>
  <c r="K38"/>
  <c i="1" r="BA100"/>
  <c i="7" r="K37"/>
  <c i="1" r="AZ100"/>
  <c i="7" r="BI219"/>
  <c r="BH219"/>
  <c r="BG219"/>
  <c r="BF219"/>
  <c r="X219"/>
  <c r="X218"/>
  <c r="V219"/>
  <c r="V218"/>
  <c r="T219"/>
  <c r="T218"/>
  <c r="P219"/>
  <c r="BI215"/>
  <c r="BH215"/>
  <c r="BG215"/>
  <c r="BF215"/>
  <c r="X215"/>
  <c r="V215"/>
  <c r="T215"/>
  <c r="P215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2"/>
  <c r="BH192"/>
  <c r="BG192"/>
  <c r="BF192"/>
  <c r="X192"/>
  <c r="V192"/>
  <c r="T192"/>
  <c r="P192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5"/>
  <c r="BH175"/>
  <c r="BG175"/>
  <c r="BF175"/>
  <c r="X175"/>
  <c r="V175"/>
  <c r="T175"/>
  <c r="P175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117"/>
  <c r="E7"/>
  <c r="E85"/>
  <c i="6" r="K39"/>
  <c r="K38"/>
  <c i="1" r="BA99"/>
  <c i="6" r="K37"/>
  <c i="1" r="AZ99"/>
  <c i="6" r="BI248"/>
  <c r="BH248"/>
  <c r="BG248"/>
  <c r="BF248"/>
  <c r="X248"/>
  <c r="V248"/>
  <c r="T248"/>
  <c r="P248"/>
  <c r="BI247"/>
  <c r="BH247"/>
  <c r="BG247"/>
  <c r="BF247"/>
  <c r="X247"/>
  <c r="V247"/>
  <c r="T247"/>
  <c r="P247"/>
  <c r="BI242"/>
  <c r="BH242"/>
  <c r="BG242"/>
  <c r="BF242"/>
  <c r="X242"/>
  <c r="V242"/>
  <c r="T242"/>
  <c r="P242"/>
  <c r="BI241"/>
  <c r="BH241"/>
  <c r="BG241"/>
  <c r="BF241"/>
  <c r="X241"/>
  <c r="V241"/>
  <c r="T241"/>
  <c r="P241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2"/>
  <c r="BH232"/>
  <c r="BG232"/>
  <c r="BF232"/>
  <c r="X232"/>
  <c r="V232"/>
  <c r="T232"/>
  <c r="P232"/>
  <c r="BI231"/>
  <c r="BH231"/>
  <c r="BG231"/>
  <c r="BF231"/>
  <c r="X231"/>
  <c r="V231"/>
  <c r="T231"/>
  <c r="P231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2"/>
  <c r="BH202"/>
  <c r="BG202"/>
  <c r="BF202"/>
  <c r="X202"/>
  <c r="V202"/>
  <c r="T202"/>
  <c r="P202"/>
  <c r="BI197"/>
  <c r="BH197"/>
  <c r="BG197"/>
  <c r="BF197"/>
  <c r="X197"/>
  <c r="V197"/>
  <c r="T197"/>
  <c r="P197"/>
  <c r="BI193"/>
  <c r="BH193"/>
  <c r="BG193"/>
  <c r="BF193"/>
  <c r="X193"/>
  <c r="V193"/>
  <c r="T193"/>
  <c r="P193"/>
  <c r="BI188"/>
  <c r="BH188"/>
  <c r="BG188"/>
  <c r="BF188"/>
  <c r="X188"/>
  <c r="V188"/>
  <c r="T188"/>
  <c r="P188"/>
  <c r="BI184"/>
  <c r="BH184"/>
  <c r="BG184"/>
  <c r="BF184"/>
  <c r="X184"/>
  <c r="V184"/>
  <c r="T184"/>
  <c r="P184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0"/>
  <c r="BH160"/>
  <c r="BG160"/>
  <c r="BF160"/>
  <c r="X160"/>
  <c r="V160"/>
  <c r="T160"/>
  <c r="P160"/>
  <c r="BI156"/>
  <c r="BH156"/>
  <c r="BG156"/>
  <c r="BF156"/>
  <c r="X156"/>
  <c r="V156"/>
  <c r="T156"/>
  <c r="P156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4"/>
  <c r="BH124"/>
  <c r="BG124"/>
  <c r="BF124"/>
  <c r="X124"/>
  <c r="V124"/>
  <c r="T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91"/>
  <c r="J14"/>
  <c r="J12"/>
  <c r="J89"/>
  <c r="E7"/>
  <c r="E111"/>
  <c i="5" r="K39"/>
  <c r="K38"/>
  <c i="1" r="BA98"/>
  <c i="5" r="K37"/>
  <c i="1" r="AZ98"/>
  <c i="5" r="BI247"/>
  <c r="BH247"/>
  <c r="BG247"/>
  <c r="BF247"/>
  <c r="X247"/>
  <c r="V247"/>
  <c r="T247"/>
  <c r="P247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19"/>
  <c r="BH219"/>
  <c r="BG219"/>
  <c r="BF219"/>
  <c r="X219"/>
  <c r="V219"/>
  <c r="T219"/>
  <c r="P219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3"/>
  <c r="BH203"/>
  <c r="BG203"/>
  <c r="BF203"/>
  <c r="X203"/>
  <c r="V203"/>
  <c r="T203"/>
  <c r="P203"/>
  <c r="BI197"/>
  <c r="BH197"/>
  <c r="BG197"/>
  <c r="BF197"/>
  <c r="X197"/>
  <c r="V197"/>
  <c r="T197"/>
  <c r="P197"/>
  <c r="BI190"/>
  <c r="BH190"/>
  <c r="BG190"/>
  <c r="BF190"/>
  <c r="X190"/>
  <c r="V190"/>
  <c r="T190"/>
  <c r="P190"/>
  <c r="BI186"/>
  <c r="BH186"/>
  <c r="BG186"/>
  <c r="BF186"/>
  <c r="X186"/>
  <c r="V186"/>
  <c r="T186"/>
  <c r="P186"/>
  <c r="BI182"/>
  <c r="BH182"/>
  <c r="BG182"/>
  <c r="BF182"/>
  <c r="X182"/>
  <c r="V182"/>
  <c r="T182"/>
  <c r="P182"/>
  <c r="BI178"/>
  <c r="BH178"/>
  <c r="BG178"/>
  <c r="BF178"/>
  <c r="X178"/>
  <c r="V178"/>
  <c r="T178"/>
  <c r="P178"/>
  <c r="BI174"/>
  <c r="BH174"/>
  <c r="BG174"/>
  <c r="BF174"/>
  <c r="X174"/>
  <c r="V174"/>
  <c r="T174"/>
  <c r="P174"/>
  <c r="BI170"/>
  <c r="BH170"/>
  <c r="BG170"/>
  <c r="BF170"/>
  <c r="X170"/>
  <c r="V170"/>
  <c r="T170"/>
  <c r="P170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5"/>
  <c r="BH125"/>
  <c r="BG125"/>
  <c r="BF125"/>
  <c r="X125"/>
  <c r="V125"/>
  <c r="T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4" r="K39"/>
  <c r="K38"/>
  <c i="1" r="BA97"/>
  <c i="4" r="K37"/>
  <c i="1" r="AZ97"/>
  <c i="4" r="BI358"/>
  <c r="BH358"/>
  <c r="BG358"/>
  <c r="BF358"/>
  <c r="X358"/>
  <c r="V358"/>
  <c r="T358"/>
  <c r="P358"/>
  <c r="BI357"/>
  <c r="BH357"/>
  <c r="BG357"/>
  <c r="BF357"/>
  <c r="X357"/>
  <c r="V357"/>
  <c r="T357"/>
  <c r="P357"/>
  <c r="BI353"/>
  <c r="BH353"/>
  <c r="BG353"/>
  <c r="BF353"/>
  <c r="X353"/>
  <c r="V353"/>
  <c r="T353"/>
  <c r="P353"/>
  <c r="BI350"/>
  <c r="BH350"/>
  <c r="BG350"/>
  <c r="BF350"/>
  <c r="X350"/>
  <c r="V350"/>
  <c r="T350"/>
  <c r="P350"/>
  <c r="BI347"/>
  <c r="BH347"/>
  <c r="BG347"/>
  <c r="BF347"/>
  <c r="X347"/>
  <c r="V347"/>
  <c r="T347"/>
  <c r="P347"/>
  <c r="BI344"/>
  <c r="BH344"/>
  <c r="BG344"/>
  <c r="BF344"/>
  <c r="X344"/>
  <c r="V344"/>
  <c r="T344"/>
  <c r="P344"/>
  <c r="BI341"/>
  <c r="BH341"/>
  <c r="BG341"/>
  <c r="BF341"/>
  <c r="X341"/>
  <c r="V341"/>
  <c r="T341"/>
  <c r="P341"/>
  <c r="BI338"/>
  <c r="BH338"/>
  <c r="BG338"/>
  <c r="BF338"/>
  <c r="X338"/>
  <c r="V338"/>
  <c r="T338"/>
  <c r="P338"/>
  <c r="BI335"/>
  <c r="BH335"/>
  <c r="BG335"/>
  <c r="BF335"/>
  <c r="X335"/>
  <c r="V335"/>
  <c r="T335"/>
  <c r="P335"/>
  <c r="BI332"/>
  <c r="BH332"/>
  <c r="BG332"/>
  <c r="BF332"/>
  <c r="X332"/>
  <c r="V332"/>
  <c r="T332"/>
  <c r="P332"/>
  <c r="BI327"/>
  <c r="BH327"/>
  <c r="BG327"/>
  <c r="BF327"/>
  <c r="X327"/>
  <c r="V327"/>
  <c r="T327"/>
  <c r="P327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3"/>
  <c r="BH313"/>
  <c r="BG313"/>
  <c r="BF313"/>
  <c r="X313"/>
  <c r="V313"/>
  <c r="T313"/>
  <c r="P313"/>
  <c r="BI300"/>
  <c r="BH300"/>
  <c r="BG300"/>
  <c r="BF300"/>
  <c r="X300"/>
  <c r="V300"/>
  <c r="T300"/>
  <c r="P300"/>
  <c r="BI297"/>
  <c r="BH297"/>
  <c r="BG297"/>
  <c r="BF297"/>
  <c r="X297"/>
  <c r="V297"/>
  <c r="T297"/>
  <c r="P297"/>
  <c r="BI290"/>
  <c r="BH290"/>
  <c r="BG290"/>
  <c r="BF290"/>
  <c r="X290"/>
  <c r="V290"/>
  <c r="T290"/>
  <c r="P290"/>
  <c r="BI279"/>
  <c r="BH279"/>
  <c r="BG279"/>
  <c r="BF279"/>
  <c r="X279"/>
  <c r="V279"/>
  <c r="T279"/>
  <c r="P279"/>
  <c r="BI265"/>
  <c r="BH265"/>
  <c r="BG265"/>
  <c r="BF265"/>
  <c r="X265"/>
  <c r="V265"/>
  <c r="T265"/>
  <c r="P265"/>
  <c r="BI261"/>
  <c r="BH261"/>
  <c r="BG261"/>
  <c r="BF261"/>
  <c r="X261"/>
  <c r="V261"/>
  <c r="T261"/>
  <c r="P261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16"/>
  <c r="BH216"/>
  <c r="BG216"/>
  <c r="BF216"/>
  <c r="X216"/>
  <c r="V216"/>
  <c r="T216"/>
  <c r="P216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1"/>
  <c r="BH201"/>
  <c r="BG201"/>
  <c r="BF201"/>
  <c r="X201"/>
  <c r="V201"/>
  <c r="T201"/>
  <c r="P201"/>
  <c r="BI196"/>
  <c r="BH196"/>
  <c r="BG196"/>
  <c r="BF196"/>
  <c r="X196"/>
  <c r="X195"/>
  <c r="V196"/>
  <c r="V195"/>
  <c r="T196"/>
  <c r="T195"/>
  <c r="P196"/>
  <c r="BI189"/>
  <c r="BH189"/>
  <c r="BG189"/>
  <c r="BF189"/>
  <c r="X189"/>
  <c r="V189"/>
  <c r="T189"/>
  <c r="P189"/>
  <c r="BI188"/>
  <c r="BH188"/>
  <c r="BG188"/>
  <c r="BF188"/>
  <c r="X188"/>
  <c r="V188"/>
  <c r="T188"/>
  <c r="P188"/>
  <c r="BI178"/>
  <c r="BH178"/>
  <c r="BG178"/>
  <c r="BF178"/>
  <c r="X178"/>
  <c r="V178"/>
  <c r="T178"/>
  <c r="P17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7"/>
  <c r="BH127"/>
  <c r="BG127"/>
  <c r="BF127"/>
  <c r="X127"/>
  <c r="V127"/>
  <c r="T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91"/>
  <c r="J14"/>
  <c r="J12"/>
  <c r="J89"/>
  <c r="E7"/>
  <c r="E114"/>
  <c i="3" r="K39"/>
  <c r="K38"/>
  <c i="1" r="BA96"/>
  <c i="3" r="K37"/>
  <c i="1" r="AZ96"/>
  <c i="3" r="BI274"/>
  <c r="BH274"/>
  <c r="BG274"/>
  <c r="BF274"/>
  <c r="X274"/>
  <c r="V274"/>
  <c r="T274"/>
  <c r="P274"/>
  <c r="BI273"/>
  <c r="BH273"/>
  <c r="BG273"/>
  <c r="BF273"/>
  <c r="X273"/>
  <c r="V273"/>
  <c r="T273"/>
  <c r="P273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7"/>
  <c r="BH257"/>
  <c r="BG257"/>
  <c r="BF257"/>
  <c r="X257"/>
  <c r="X256"/>
  <c r="V257"/>
  <c r="V256"/>
  <c r="T257"/>
  <c r="T256"/>
  <c r="P257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0"/>
  <c r="BH250"/>
  <c r="BG250"/>
  <c r="BF250"/>
  <c r="X250"/>
  <c r="V250"/>
  <c r="T250"/>
  <c r="P250"/>
  <c r="BI246"/>
  <c r="BH246"/>
  <c r="BG246"/>
  <c r="BF246"/>
  <c r="X246"/>
  <c r="V246"/>
  <c r="T246"/>
  <c r="P246"/>
  <c r="BI241"/>
  <c r="BH241"/>
  <c r="BG241"/>
  <c r="BF241"/>
  <c r="X241"/>
  <c r="X240"/>
  <c r="V241"/>
  <c r="V240"/>
  <c r="T241"/>
  <c r="T240"/>
  <c r="P241"/>
  <c r="BI239"/>
  <c r="BH239"/>
  <c r="BG239"/>
  <c r="BF239"/>
  <c r="X239"/>
  <c r="X238"/>
  <c r="V239"/>
  <c r="V238"/>
  <c r="T239"/>
  <c r="T238"/>
  <c r="P239"/>
  <c r="BI234"/>
  <c r="BH234"/>
  <c r="BG234"/>
  <c r="BF234"/>
  <c r="X234"/>
  <c r="V234"/>
  <c r="T234"/>
  <c r="P234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3"/>
  <c r="BH203"/>
  <c r="BG203"/>
  <c r="BF203"/>
  <c r="X203"/>
  <c r="V203"/>
  <c r="T203"/>
  <c r="P203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4"/>
  <c r="BH194"/>
  <c r="BG194"/>
  <c r="BF194"/>
  <c r="X194"/>
  <c r="V194"/>
  <c r="T194"/>
  <c r="P194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3"/>
  <c r="BH183"/>
  <c r="BG183"/>
  <c r="BF183"/>
  <c r="X183"/>
  <c r="V183"/>
  <c r="T183"/>
  <c r="P183"/>
  <c r="BI179"/>
  <c r="BH179"/>
  <c r="BG179"/>
  <c r="BF179"/>
  <c r="X179"/>
  <c r="V179"/>
  <c r="T179"/>
  <c r="P179"/>
  <c r="BI174"/>
  <c r="BH174"/>
  <c r="BG174"/>
  <c r="BF174"/>
  <c r="X174"/>
  <c r="V174"/>
  <c r="T174"/>
  <c r="P174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0"/>
  <c r="BH130"/>
  <c r="BG130"/>
  <c r="BF130"/>
  <c r="X130"/>
  <c r="V130"/>
  <c r="T130"/>
  <c r="P130"/>
  <c r="F121"/>
  <c r="E119"/>
  <c r="F89"/>
  <c r="E87"/>
  <c r="J24"/>
  <c r="E24"/>
  <c r="J92"/>
  <c r="J23"/>
  <c r="J21"/>
  <c r="E21"/>
  <c r="J91"/>
  <c r="J20"/>
  <c r="J18"/>
  <c r="E18"/>
  <c r="F124"/>
  <c r="J17"/>
  <c r="J15"/>
  <c r="E15"/>
  <c r="F123"/>
  <c r="J14"/>
  <c r="J12"/>
  <c r="J89"/>
  <c r="E7"/>
  <c r="E117"/>
  <c i="2" r="K39"/>
  <c r="K38"/>
  <c i="1" r="BA95"/>
  <c i="2" r="K37"/>
  <c i="1" r="AZ95"/>
  <c i="2" r="BI363"/>
  <c r="BH363"/>
  <c r="BG363"/>
  <c r="BF363"/>
  <c r="X363"/>
  <c r="V363"/>
  <c r="T363"/>
  <c r="P363"/>
  <c r="BI362"/>
  <c r="BH362"/>
  <c r="BG362"/>
  <c r="BF362"/>
  <c r="X362"/>
  <c r="V362"/>
  <c r="T362"/>
  <c r="P362"/>
  <c r="BI360"/>
  <c r="BH360"/>
  <c r="BG360"/>
  <c r="BF360"/>
  <c r="X360"/>
  <c r="X359"/>
  <c r="V360"/>
  <c r="V359"/>
  <c r="T360"/>
  <c r="T359"/>
  <c r="P360"/>
  <c r="BI355"/>
  <c r="BH355"/>
  <c r="BG355"/>
  <c r="BF355"/>
  <c r="X355"/>
  <c r="V355"/>
  <c r="T355"/>
  <c r="P355"/>
  <c r="BI351"/>
  <c r="BH351"/>
  <c r="BG351"/>
  <c r="BF351"/>
  <c r="X351"/>
  <c r="V351"/>
  <c r="T351"/>
  <c r="P351"/>
  <c r="BI350"/>
  <c r="BH350"/>
  <c r="BG350"/>
  <c r="BF350"/>
  <c r="X350"/>
  <c r="V350"/>
  <c r="T350"/>
  <c r="P350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2"/>
  <c r="BH332"/>
  <c r="BG332"/>
  <c r="BF332"/>
  <c r="X332"/>
  <c r="V332"/>
  <c r="T332"/>
  <c r="P332"/>
  <c r="BI331"/>
  <c r="BH331"/>
  <c r="BG331"/>
  <c r="BF331"/>
  <c r="X331"/>
  <c r="V331"/>
  <c r="T331"/>
  <c r="P331"/>
  <c r="BI327"/>
  <c r="BH327"/>
  <c r="BG327"/>
  <c r="BF327"/>
  <c r="X327"/>
  <c r="V327"/>
  <c r="T327"/>
  <c r="P327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0"/>
  <c r="BH300"/>
  <c r="BG300"/>
  <c r="BF300"/>
  <c r="X300"/>
  <c r="V300"/>
  <c r="T300"/>
  <c r="P300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0"/>
  <c r="BH290"/>
  <c r="BG290"/>
  <c r="BF290"/>
  <c r="X290"/>
  <c r="V290"/>
  <c r="T290"/>
  <c r="P290"/>
  <c r="BI287"/>
  <c r="BH287"/>
  <c r="BG287"/>
  <c r="BF287"/>
  <c r="X287"/>
  <c r="V287"/>
  <c r="T287"/>
  <c r="P287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6"/>
  <c r="BH276"/>
  <c r="BG276"/>
  <c r="BF276"/>
  <c r="X276"/>
  <c r="V276"/>
  <c r="T276"/>
  <c r="P276"/>
  <c r="BI273"/>
  <c r="BH273"/>
  <c r="BG273"/>
  <c r="BF273"/>
  <c r="X273"/>
  <c r="V273"/>
  <c r="T273"/>
  <c r="P273"/>
  <c r="BI269"/>
  <c r="BH269"/>
  <c r="BG269"/>
  <c r="BF269"/>
  <c r="X269"/>
  <c r="V269"/>
  <c r="T269"/>
  <c r="P269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2"/>
  <c r="BH252"/>
  <c r="BG252"/>
  <c r="BF252"/>
  <c r="X252"/>
  <c r="V252"/>
  <c r="T252"/>
  <c r="P252"/>
  <c r="BI245"/>
  <c r="BH245"/>
  <c r="BG245"/>
  <c r="BF245"/>
  <c r="X245"/>
  <c r="V245"/>
  <c r="T245"/>
  <c r="P245"/>
  <c r="BI241"/>
  <c r="BH241"/>
  <c r="BG241"/>
  <c r="BF241"/>
  <c r="X241"/>
  <c r="V241"/>
  <c r="T241"/>
  <c r="P241"/>
  <c r="BI237"/>
  <c r="BH237"/>
  <c r="BG237"/>
  <c r="BF237"/>
  <c r="X237"/>
  <c r="V237"/>
  <c r="T237"/>
  <c r="P237"/>
  <c r="BI233"/>
  <c r="BH233"/>
  <c r="BG233"/>
  <c r="BF233"/>
  <c r="X233"/>
  <c r="V233"/>
  <c r="T233"/>
  <c r="P233"/>
  <c r="BI229"/>
  <c r="BH229"/>
  <c r="BG229"/>
  <c r="BF229"/>
  <c r="X229"/>
  <c r="V229"/>
  <c r="T229"/>
  <c r="P229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7"/>
  <c r="BH217"/>
  <c r="BG217"/>
  <c r="BF217"/>
  <c r="X217"/>
  <c r="V217"/>
  <c r="T217"/>
  <c r="P217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5"/>
  <c r="BH205"/>
  <c r="BG205"/>
  <c r="BF205"/>
  <c r="X205"/>
  <c r="V205"/>
  <c r="T205"/>
  <c r="P205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89"/>
  <c r="E7"/>
  <c r="E113"/>
  <c i="1" r="L90"/>
  <c r="AM90"/>
  <c r="AM89"/>
  <c r="L89"/>
  <c r="AM87"/>
  <c r="L87"/>
  <c r="L85"/>
  <c r="L84"/>
  <c i="2" r="R315"/>
  <c r="R196"/>
  <c r="Q336"/>
  <c r="Q346"/>
  <c r="R252"/>
  <c r="Q134"/>
  <c r="Q167"/>
  <c r="R126"/>
  <c r="R314"/>
  <c r="R336"/>
  <c r="R290"/>
  <c r="Q280"/>
  <c r="R213"/>
  <c r="Q209"/>
  <c i="1" r="AU94"/>
  <c i="2" r="Q155"/>
  <c r="R130"/>
  <c r="Q221"/>
  <c r="BK363"/>
  <c r="BK142"/>
  <c r="BK331"/>
  <c r="BK266"/>
  <c r="BK163"/>
  <c r="K316"/>
  <c r="BE316"/>
  <c r="K345"/>
  <c r="BE345"/>
  <c r="K336"/>
  <c r="BE336"/>
  <c r="BK304"/>
  <c r="BK237"/>
  <c r="K287"/>
  <c r="BE287"/>
  <c r="BK159"/>
  <c r="K245"/>
  <c r="BE245"/>
  <c r="BK269"/>
  <c r="BK294"/>
  <c r="K252"/>
  <c r="BE252"/>
  <c i="3" r="Q154"/>
  <c r="R246"/>
  <c r="R158"/>
  <c r="R134"/>
  <c r="Q141"/>
  <c r="R212"/>
  <c r="R166"/>
  <c r="Q155"/>
  <c r="BK266"/>
  <c r="BK224"/>
  <c r="BK213"/>
  <c r="K227"/>
  <c r="BE227"/>
  <c r="K162"/>
  <c r="BE162"/>
  <c r="K214"/>
  <c r="BE214"/>
  <c r="K183"/>
  <c r="BE183"/>
  <c i="4" r="Q318"/>
  <c r="Q148"/>
  <c r="Q341"/>
  <c r="R313"/>
  <c r="R149"/>
  <c r="Q244"/>
  <c r="Q261"/>
  <c r="R250"/>
  <c r="R188"/>
  <c r="R225"/>
  <c r="Q254"/>
  <c r="Q139"/>
  <c r="K344"/>
  <c r="BE344"/>
  <c r="BK261"/>
  <c r="K148"/>
  <c r="BE148"/>
  <c r="K178"/>
  <c r="BE178"/>
  <c r="BK243"/>
  <c i="5" r="Q228"/>
  <c r="Q129"/>
  <c r="R219"/>
  <c r="Q229"/>
  <c r="R170"/>
  <c r="Q142"/>
  <c r="K170"/>
  <c r="BE170"/>
  <c r="BK197"/>
  <c r="K236"/>
  <c r="BE236"/>
  <c r="BK230"/>
  <c i="6" r="Q247"/>
  <c r="R218"/>
  <c r="R248"/>
  <c r="R207"/>
  <c r="R146"/>
  <c r="Q232"/>
  <c r="R224"/>
  <c r="R197"/>
  <c r="R160"/>
  <c r="BK168"/>
  <c r="R131"/>
  <c r="BK237"/>
  <c r="BK212"/>
  <c r="K202"/>
  <c r="BE202"/>
  <c r="BK149"/>
  <c i="7" r="Q200"/>
  <c r="R150"/>
  <c r="R186"/>
  <c r="Q208"/>
  <c r="R212"/>
  <c r="Q175"/>
  <c r="Q138"/>
  <c r="R138"/>
  <c r="K219"/>
  <c r="BE219"/>
  <c r="K144"/>
  <c r="BE144"/>
  <c r="K208"/>
  <c r="BE208"/>
  <c r="BK171"/>
  <c i="8" r="Q130"/>
  <c r="R128"/>
  <c r="BK125"/>
  <c i="2" r="Q355"/>
  <c r="Q312"/>
  <c r="Q315"/>
  <c r="R363"/>
  <c r="Q196"/>
  <c r="R273"/>
  <c r="K152"/>
  <c r="BE152"/>
  <c r="K185"/>
  <c r="BE185"/>
  <c i="3" r="Q262"/>
  <c r="R203"/>
  <c r="R273"/>
  <c r="Q214"/>
  <c r="Q146"/>
  <c r="Q210"/>
  <c r="Q273"/>
  <c r="R228"/>
  <c r="R250"/>
  <c r="Q179"/>
  <c r="R150"/>
  <c r="K198"/>
  <c r="BE198"/>
  <c r="K187"/>
  <c r="BE187"/>
  <c r="BK146"/>
  <c r="BK138"/>
  <c i="4" r="R297"/>
  <c r="Q358"/>
  <c r="Q149"/>
  <c r="R338"/>
  <c r="Q332"/>
  <c r="Q253"/>
  <c r="R332"/>
  <c r="BK313"/>
  <c r="Q167"/>
  <c r="Q201"/>
  <c r="R135"/>
  <c r="Q210"/>
  <c r="BK135"/>
  <c r="R138"/>
  <c r="Q232"/>
  <c r="Q300"/>
  <c r="Q162"/>
  <c r="R127"/>
  <c r="R152"/>
  <c r="BK341"/>
  <c r="K290"/>
  <c r="BE290"/>
  <c r="BK254"/>
  <c i="5" r="Q246"/>
  <c r="Q178"/>
  <c r="R228"/>
  <c r="K197"/>
  <c r="Q162"/>
  <c r="R162"/>
  <c r="Q149"/>
  <c r="BK240"/>
  <c r="K232"/>
  <c r="BE232"/>
  <c r="K139"/>
  <c r="BE139"/>
  <c r="K186"/>
  <c r="BE186"/>
  <c r="BK129"/>
  <c r="K149"/>
  <c r="BE149"/>
  <c i="6" r="Q219"/>
  <c r="R193"/>
  <c r="Q236"/>
  <c r="Q193"/>
  <c r="R236"/>
  <c r="R220"/>
  <c r="Q156"/>
  <c r="Q164"/>
  <c r="R143"/>
  <c r="Q142"/>
  <c r="BK247"/>
  <c r="BK218"/>
  <c r="BK220"/>
  <c r="BK156"/>
  <c r="BK143"/>
  <c i="7" r="R182"/>
  <c r="Q141"/>
  <c r="Q167"/>
  <c r="R167"/>
  <c r="Q180"/>
  <c i="2" r="R341"/>
  <c r="R149"/>
  <c r="R295"/>
  <c r="R300"/>
  <c r="Q225"/>
  <c r="R362"/>
  <c r="R233"/>
  <c r="R205"/>
  <c r="Q237"/>
  <c r="Q191"/>
  <c r="R287"/>
  <c r="Q130"/>
  <c r="BK355"/>
  <c r="BK362"/>
  <c r="K341"/>
  <c r="BE341"/>
  <c r="K283"/>
  <c r="BE283"/>
  <c r="BK181"/>
  <c r="BK149"/>
  <c r="K138"/>
  <c r="BE138"/>
  <c i="3" r="Q223"/>
  <c r="R223"/>
  <c r="Q226"/>
  <c r="Q174"/>
  <c r="BK250"/>
  <c r="BK226"/>
  <c r="BK166"/>
  <c r="BK155"/>
  <c r="K203"/>
  <c r="BE203"/>
  <c i="4" r="R300"/>
  <c r="R232"/>
  <c r="R335"/>
  <c r="Q138"/>
  <c r="Q350"/>
  <c r="Q317"/>
  <c r="Q338"/>
  <c r="Q145"/>
  <c r="Q290"/>
  <c r="Q166"/>
  <c r="R201"/>
  <c r="Q131"/>
  <c r="BK279"/>
  <c r="BK161"/>
  <c r="K145"/>
  <c r="BE145"/>
  <c r="BK297"/>
  <c r="BK155"/>
  <c r="K225"/>
  <c r="BE225"/>
  <c r="BK228"/>
  <c r="K142"/>
  <c r="BE142"/>
  <c r="K131"/>
  <c r="BE131"/>
  <c i="5" r="Q125"/>
  <c r="R197"/>
  <c r="Q197"/>
  <c r="Q240"/>
  <c r="Q139"/>
  <c r="Q186"/>
  <c r="K224"/>
  <c r="BE224"/>
  <c r="BK223"/>
  <c r="K182"/>
  <c r="BE182"/>
  <c i="6" r="R247"/>
  <c r="R184"/>
  <c r="R180"/>
  <c r="Q224"/>
  <c r="Q217"/>
  <c r="R168"/>
  <c r="R128"/>
  <c r="K160"/>
  <c r="BE160"/>
  <c r="BK197"/>
  <c i="7" r="R205"/>
  <c r="R161"/>
  <c r="BK163"/>
  <c r="BK154"/>
  <c i="8" r="Q123"/>
  <c i="2" r="Q363"/>
  <c r="Q351"/>
  <c r="R311"/>
  <c r="R163"/>
  <c r="Q181"/>
  <c r="R335"/>
  <c r="Q306"/>
  <c r="R340"/>
  <c r="R221"/>
  <c r="R181"/>
  <c r="R171"/>
  <c r="R145"/>
  <c r="R327"/>
  <c r="R323"/>
  <c r="Q341"/>
  <c r="Q311"/>
  <c r="Q295"/>
  <c r="R305"/>
  <c r="R237"/>
  <c r="Q163"/>
  <c r="R134"/>
  <c r="R269"/>
  <c r="BK258"/>
  <c r="K155"/>
  <c r="BE155"/>
  <c i="3" r="R274"/>
  <c r="R269"/>
  <c r="R194"/>
  <c r="Q254"/>
  <c r="R145"/>
  <c r="R198"/>
  <c r="R144"/>
  <c r="R261"/>
  <c r="Q194"/>
  <c r="Q145"/>
  <c r="Q241"/>
  <c r="Q183"/>
  <c r="R262"/>
  <c r="Q225"/>
  <c r="Q198"/>
  <c r="R214"/>
  <c r="Q206"/>
  <c r="R162"/>
  <c r="BK239"/>
  <c r="Q218"/>
  <c r="R190"/>
  <c r="R210"/>
  <c r="R183"/>
  <c r="BK273"/>
  <c r="K261"/>
  <c r="BE261"/>
  <c r="K239"/>
  <c r="BE239"/>
  <c r="K229"/>
  <c r="BE229"/>
  <c r="BK246"/>
  <c r="BK217"/>
  <c r="BK230"/>
  <c r="BK206"/>
  <c r="BK158"/>
  <c r="BK169"/>
  <c r="K199"/>
  <c r="BE199"/>
  <c i="4" r="R327"/>
  <c r="R189"/>
  <c r="Q240"/>
  <c r="Q347"/>
  <c r="Q249"/>
  <c r="R131"/>
  <c r="Q161"/>
  <c r="Q135"/>
  <c r="R322"/>
  <c r="Q357"/>
  <c r="Q188"/>
  <c r="R139"/>
  <c r="Q212"/>
  <c r="R145"/>
  <c r="Q327"/>
  <c r="R157"/>
  <c r="R318"/>
  <c r="R161"/>
  <c r="R236"/>
  <c r="Q246"/>
  <c r="Q152"/>
  <c r="R253"/>
  <c r="Q243"/>
  <c r="R162"/>
  <c r="Q142"/>
  <c r="K350"/>
  <c r="BE350"/>
  <c r="BK335"/>
  <c r="BK162"/>
  <c r="K139"/>
  <c r="BE139"/>
  <c r="K216"/>
  <c r="BE216"/>
  <c r="BK246"/>
  <c i="5" r="Q222"/>
  <c r="Q231"/>
  <c r="Q182"/>
  <c r="R153"/>
  <c r="R244"/>
  <c r="Q223"/>
  <c r="Q166"/>
  <c r="R190"/>
  <c r="Q190"/>
  <c r="R134"/>
  <c r="K190"/>
  <c r="BE190"/>
  <c r="BK228"/>
  <c r="BK207"/>
  <c r="BK231"/>
  <c r="BK219"/>
  <c r="K135"/>
  <c r="BE135"/>
  <c i="6" r="Q242"/>
  <c r="Q197"/>
  <c r="R237"/>
  <c r="R188"/>
  <c r="Q172"/>
  <c r="Q227"/>
  <c r="Q212"/>
  <c r="K156"/>
  <c r="Q211"/>
  <c r="R138"/>
  <c r="Q128"/>
  <c r="Q138"/>
  <c r="K232"/>
  <c r="BE232"/>
  <c r="BK211"/>
  <c r="BK219"/>
  <c r="K184"/>
  <c r="BE184"/>
  <c r="BK138"/>
  <c i="7" r="R175"/>
  <c r="Q211"/>
  <c r="R130"/>
  <c r="R144"/>
  <c r="R126"/>
  <c r="Q192"/>
  <c r="R163"/>
  <c r="Q171"/>
  <c r="Q147"/>
  <c r="K175"/>
  <c r="BE175"/>
  <c r="BK212"/>
  <c r="BK192"/>
  <c r="K157"/>
  <c r="BE157"/>
  <c r="BK134"/>
  <c i="8" r="Q128"/>
  <c r="Q124"/>
  <c r="K124"/>
  <c r="BE124"/>
  <c i="2" r="Q360"/>
  <c r="Q320"/>
  <c r="K217"/>
  <c r="R320"/>
  <c r="R294"/>
  <c r="Q258"/>
  <c r="R217"/>
  <c r="R155"/>
  <c r="R332"/>
  <c r="R346"/>
  <c r="Q126"/>
  <c r="Q332"/>
  <c r="R304"/>
  <c r="Q283"/>
  <c r="Q217"/>
  <c r="Q135"/>
  <c r="Q273"/>
  <c r="K307"/>
  <c r="BE307"/>
  <c r="BK280"/>
  <c r="BK241"/>
  <c r="BK175"/>
  <c i="3" r="Q260"/>
  <c r="R257"/>
  <c r="Q199"/>
  <c r="R179"/>
  <c r="Q266"/>
  <c r="Q165"/>
  <c r="R255"/>
  <c r="R227"/>
  <c r="Q239"/>
  <c r="Q150"/>
  <c r="R260"/>
  <c r="Q250"/>
  <c r="Q151"/>
  <c r="Q161"/>
  <c r="Q224"/>
  <c r="R130"/>
  <c r="Q212"/>
  <c r="R161"/>
  <c r="BK262"/>
  <c r="K150"/>
  <c r="BE150"/>
  <c r="BK255"/>
  <c r="K225"/>
  <c r="BE225"/>
  <c r="BK140"/>
  <c r="BK134"/>
  <c r="BK144"/>
  <c r="BK141"/>
  <c r="K165"/>
  <c r="BE165"/>
  <c i="4" r="R317"/>
  <c r="Q178"/>
  <c r="Q236"/>
  <c r="Q127"/>
  <c r="R210"/>
  <c r="R254"/>
  <c r="R344"/>
  <c r="Q313"/>
  <c r="R246"/>
  <c r="K338"/>
  <c r="BE338"/>
  <c r="BK189"/>
  <c r="BK245"/>
  <c i="5" r="R186"/>
  <c r="Q232"/>
  <c r="R229"/>
  <c r="R207"/>
  <c r="R243"/>
  <c r="R135"/>
  <c r="BK214"/>
  <c r="R214"/>
  <c r="R129"/>
  <c r="K246"/>
  <c r="BE246"/>
  <c r="BK178"/>
  <c i="6" r="R227"/>
  <c r="Q188"/>
  <c r="R172"/>
  <c r="Q134"/>
  <c r="R149"/>
  <c r="K236"/>
  <c r="BE236"/>
  <c r="K217"/>
  <c r="BE217"/>
  <c r="BK216"/>
  <c r="BK176"/>
  <c r="BK124"/>
  <c i="7" r="R192"/>
  <c r="Q215"/>
  <c r="Q205"/>
  <c r="Q150"/>
  <c r="R215"/>
  <c r="R171"/>
  <c r="R134"/>
  <c r="Q134"/>
  <c r="K205"/>
  <c r="BE205"/>
  <c r="K130"/>
  <c r="BE130"/>
  <c r="K200"/>
  <c r="BE200"/>
  <c r="K167"/>
  <c r="BE167"/>
  <c i="8" r="R125"/>
  <c r="R126"/>
  <c r="K130"/>
  <c r="BE130"/>
  <c i="2" r="R360"/>
  <c r="R313"/>
  <c r="Q138"/>
  <c r="Q340"/>
  <c r="Q305"/>
  <c r="Q287"/>
  <c r="Q185"/>
  <c r="Q175"/>
  <c r="Q149"/>
  <c r="R316"/>
  <c r="BK134"/>
  <c r="Q335"/>
  <c r="R307"/>
  <c r="Q300"/>
  <c r="Q245"/>
  <c r="Q159"/>
  <c r="Q269"/>
  <c r="K196"/>
  <c r="BE196"/>
  <c r="K135"/>
  <c r="BE135"/>
  <c r="K205"/>
  <c r="BE205"/>
  <c i="3" r="R155"/>
  <c r="R241"/>
  <c r="Q166"/>
  <c r="Q211"/>
  <c r="R199"/>
  <c r="Q274"/>
  <c r="Q213"/>
  <c r="R174"/>
  <c r="Q269"/>
  <c r="R230"/>
  <c r="Q217"/>
  <c r="R254"/>
  <c r="Q169"/>
  <c r="BK225"/>
  <c r="Q140"/>
  <c r="Q139"/>
  <c r="R146"/>
  <c r="R225"/>
  <c r="R138"/>
  <c r="Q158"/>
  <c r="Q203"/>
  <c r="K269"/>
  <c r="BE269"/>
  <c r="BK254"/>
  <c r="K218"/>
  <c r="BE218"/>
  <c r="K139"/>
  <c r="BE139"/>
  <c r="K234"/>
  <c r="BE234"/>
  <c i="4" r="R148"/>
  <c r="R178"/>
  <c r="R245"/>
  <c r="K353"/>
  <c r="BE353"/>
  <c r="BK332"/>
  <c r="K250"/>
  <c r="BE250"/>
  <c r="BK322"/>
  <c i="5" r="R246"/>
  <c r="Q211"/>
  <c r="Q174"/>
  <c r="R247"/>
  <c r="Q207"/>
  <c r="BK190"/>
  <c r="R130"/>
  <c r="R125"/>
  <c r="K247"/>
  <c r="BE247"/>
  <c r="K214"/>
  <c r="BE214"/>
  <c r="BK166"/>
  <c r="K229"/>
  <c r="BE229"/>
  <c r="BK162"/>
  <c r="BK153"/>
  <c i="6" r="Q231"/>
  <c r="R212"/>
  <c r="R241"/>
  <c r="Q218"/>
  <c r="Q241"/>
  <c r="R219"/>
  <c r="Q248"/>
  <c r="R202"/>
  <c r="R176"/>
  <c r="Q146"/>
  <c r="Q124"/>
  <c r="R134"/>
  <c r="K227"/>
  <c r="BE227"/>
  <c r="BK207"/>
  <c r="K168"/>
  <c r="BE168"/>
  <c r="K180"/>
  <c r="BE180"/>
  <c r="BK134"/>
  <c i="7" r="R196"/>
  <c r="R154"/>
  <c r="R147"/>
  <c r="Q182"/>
  <c r="Q186"/>
  <c r="BK208"/>
  <c r="R157"/>
  <c r="R180"/>
  <c r="Q130"/>
  <c r="BK180"/>
  <c r="K126"/>
  <c r="BE126"/>
  <c r="BK186"/>
  <c r="K147"/>
  <c r="BE147"/>
  <c i="8" r="R124"/>
  <c r="R130"/>
  <c r="BK123"/>
  <c r="K123"/>
  <c r="BE123"/>
  <c i="2" r="R350"/>
  <c r="R306"/>
  <c r="R142"/>
  <c r="Q350"/>
  <c r="Q327"/>
  <c r="Q276"/>
  <c r="Q229"/>
  <c r="R191"/>
  <c r="R262"/>
  <c r="Q241"/>
  <c r="Q262"/>
  <c r="R241"/>
  <c r="Q200"/>
  <c r="R175"/>
  <c r="Q307"/>
  <c r="R283"/>
  <c r="R159"/>
  <c r="K178"/>
  <c r="BE178"/>
  <c r="K350"/>
  <c r="BE350"/>
  <c r="K323"/>
  <c r="BE323"/>
  <c r="BK209"/>
  <c r="BK360"/>
  <c r="BK273"/>
  <c r="K346"/>
  <c r="BE346"/>
  <c r="BK311"/>
  <c r="BK290"/>
  <c r="BK229"/>
  <c r="BK312"/>
  <c r="BK225"/>
  <c r="BK145"/>
  <c r="K213"/>
  <c r="BE213"/>
  <c r="BK167"/>
  <c r="BK217"/>
  <c r="K262"/>
  <c r="BE262"/>
  <c i="3" r="Q144"/>
  <c r="R187"/>
  <c r="Q162"/>
  <c r="R217"/>
  <c r="R224"/>
  <c r="BK274"/>
  <c r="BK260"/>
  <c r="BK241"/>
  <c r="K190"/>
  <c r="BE190"/>
  <c r="K194"/>
  <c r="BE194"/>
  <c r="K223"/>
  <c r="BE223"/>
  <c r="BK145"/>
  <c r="BK211"/>
  <c r="BK174"/>
  <c r="K179"/>
  <c r="BE179"/>
  <c r="BK161"/>
  <c r="BK154"/>
  <c i="4" r="R265"/>
  <c r="Q245"/>
  <c r="Q157"/>
  <c r="R341"/>
  <c r="R142"/>
  <c r="R228"/>
  <c r="R216"/>
  <c r="R167"/>
  <c r="K347"/>
  <c r="BE347"/>
  <c r="BK166"/>
  <c r="BK249"/>
  <c r="BK210"/>
  <c r="K167"/>
  <c r="BE167"/>
  <c r="BK127"/>
  <c r="K149"/>
  <c r="BE149"/>
  <c i="5" r="Q244"/>
  <c r="R240"/>
  <c r="R230"/>
  <c r="R223"/>
  <c r="Q214"/>
  <c r="R178"/>
  <c r="Q230"/>
  <c r="Q236"/>
  <c r="K231"/>
  <c r="R139"/>
  <c r="R224"/>
  <c r="Q130"/>
  <c r="R158"/>
  <c r="R222"/>
  <c r="R182"/>
  <c r="R166"/>
  <c r="K244"/>
  <c r="BE244"/>
  <c r="BK243"/>
  <c r="BK211"/>
  <c i="6" r="Q207"/>
  <c r="Q180"/>
  <c r="R164"/>
  <c r="R156"/>
  <c r="BK248"/>
  <c r="BK231"/>
  <c r="BK131"/>
  <c r="K193"/>
  <c r="BE193"/>
  <c r="K172"/>
  <c r="BE172"/>
  <c i="7" r="R211"/>
  <c r="Q157"/>
  <c r="R200"/>
  <c r="K186"/>
  <c r="Q196"/>
  <c r="Q212"/>
  <c r="Q151"/>
  <c r="Q154"/>
  <c r="Q126"/>
  <c r="BK138"/>
  <c r="BK196"/>
  <c r="K161"/>
  <c r="BE161"/>
  <c i="8" r="Q126"/>
  <c r="R123"/>
  <c r="BK128"/>
  <c i="2" r="R355"/>
  <c r="Q152"/>
  <c r="Q314"/>
  <c r="R280"/>
  <c r="Q171"/>
  <c r="R345"/>
  <c r="Q316"/>
  <c r="R276"/>
  <c r="R200"/>
  <c r="R266"/>
  <c r="R229"/>
  <c r="K363"/>
  <c r="R209"/>
  <c r="R135"/>
  <c r="R167"/>
  <c r="K295"/>
  <c r="BE295"/>
  <c r="K335"/>
  <c r="BE335"/>
  <c r="K300"/>
  <c r="BE300"/>
  <c r="K171"/>
  <c r="BE171"/>
  <c i="3" r="R154"/>
  <c r="R239"/>
  <c r="R211"/>
  <c r="Q227"/>
  <c r="R229"/>
  <c r="Q230"/>
  <c r="R218"/>
  <c r="BK267"/>
  <c r="BK212"/>
  <c r="BK228"/>
  <c r="BK210"/>
  <c r="K151"/>
  <c r="BE151"/>
  <c i="4" r="R244"/>
  <c r="Q155"/>
  <c r="R279"/>
  <c r="Q344"/>
  <c r="R347"/>
  <c r="Q297"/>
  <c r="K232"/>
  <c r="R240"/>
  <c r="Q279"/>
  <c r="R261"/>
  <c r="R155"/>
  <c r="BK300"/>
  <c r="BK317"/>
  <c r="BK236"/>
  <c r="BK244"/>
  <c r="BK240"/>
  <c r="K138"/>
  <c r="BE138"/>
  <c i="5" r="Q243"/>
  <c r="Q224"/>
  <c r="R203"/>
  <c r="R232"/>
  <c r="Q158"/>
  <c r="R211"/>
  <c r="Q203"/>
  <c r="Q135"/>
  <c r="BK203"/>
  <c r="BK130"/>
  <c r="K174"/>
  <c r="BE174"/>
  <c r="K158"/>
  <c r="BE158"/>
  <c i="6" r="R211"/>
  <c r="R231"/>
  <c r="Q149"/>
  <c r="R232"/>
  <c i="2" r="Q362"/>
  <c r="K327"/>
  <c r="Q145"/>
  <c r="R312"/>
  <c r="Q345"/>
  <c r="Q233"/>
  <c r="R185"/>
  <c r="R152"/>
  <c r="Q331"/>
  <c r="R331"/>
  <c r="Q313"/>
  <c r="Q294"/>
  <c r="R258"/>
  <c r="Q178"/>
  <c r="R245"/>
  <c r="R225"/>
  <c r="R138"/>
  <c r="K134"/>
  <c r="BE134"/>
  <c r="BK313"/>
  <c r="K191"/>
  <c r="BE191"/>
  <c r="BK351"/>
  <c r="K233"/>
  <c r="BE233"/>
  <c r="BK340"/>
  <c r="K306"/>
  <c r="BE306"/>
  <c r="K332"/>
  <c r="BE332"/>
  <c r="K276"/>
  <c r="BE276"/>
  <c r="K130"/>
  <c r="BE130"/>
  <c r="K305"/>
  <c r="BE305"/>
  <c r="BK200"/>
  <c i="3" r="R267"/>
  <c r="Q255"/>
  <c r="Q261"/>
  <c r="Q130"/>
  <c r="R169"/>
  <c r="R234"/>
  <c r="R266"/>
  <c r="R226"/>
  <c r="Q234"/>
  <c r="K210"/>
  <c r="R141"/>
  <c r="Q134"/>
  <c r="Q138"/>
  <c r="R140"/>
  <c r="R151"/>
  <c r="Q187"/>
  <c i="4" r="R353"/>
  <c r="R350"/>
  <c r="R243"/>
  <c r="Q265"/>
  <c r="Q335"/>
  <c r="Q353"/>
  <c r="R249"/>
  <c r="R357"/>
  <c r="R166"/>
  <c r="Q322"/>
  <c r="Q196"/>
  <c r="Q216"/>
  <c r="R290"/>
  <c r="R212"/>
  <c r="K357"/>
  <c r="BE357"/>
  <c r="K318"/>
  <c r="BE318"/>
  <c r="K157"/>
  <c r="BE157"/>
  <c r="K313"/>
  <c r="BE313"/>
  <c r="K265"/>
  <c r="BE265"/>
  <c r="K212"/>
  <c r="BE212"/>
  <c r="K201"/>
  <c r="BE201"/>
  <c i="5" r="Q134"/>
  <c r="R231"/>
  <c r="R174"/>
  <c r="R149"/>
  <c i="6" r="R242"/>
  <c r="R217"/>
  <c r="Q176"/>
  <c r="Q220"/>
  <c r="Q160"/>
  <c r="Q216"/>
  <c r="Q184"/>
  <c r="R142"/>
  <c r="Q143"/>
  <c r="BK242"/>
  <c r="BK224"/>
  <c r="K142"/>
  <c r="BE142"/>
  <c r="BK128"/>
  <c r="BK164"/>
  <c i="7" r="Q163"/>
  <c r="Q161"/>
  <c r="R151"/>
  <c r="R219"/>
  <c r="Q144"/>
  <c r="R141"/>
  <c r="K215"/>
  <c r="BE215"/>
  <c r="BK150"/>
  <c r="K211"/>
  <c r="BE211"/>
  <c r="K182"/>
  <c r="BE182"/>
  <c i="8" r="Q125"/>
  <c r="BK126"/>
  <c i="2" r="R351"/>
  <c r="R178"/>
  <c r="Q290"/>
  <c r="Q142"/>
  <c r="Q323"/>
  <c r="Q266"/>
  <c r="Q213"/>
  <c r="Q252"/>
  <c r="Q205"/>
  <c r="Q304"/>
  <c r="BK126"/>
  <c r="BK315"/>
  <c r="BK314"/>
  <c r="BK327"/>
  <c r="BK221"/>
  <c r="BK320"/>
  <c i="3" r="R206"/>
  <c r="Q246"/>
  <c r="Q267"/>
  <c r="R139"/>
  <c r="Q229"/>
  <c r="Q257"/>
  <c r="Q190"/>
  <c r="Q228"/>
  <c r="R213"/>
  <c r="R165"/>
  <c r="BK257"/>
  <c r="K130"/>
  <c r="BE130"/>
  <c i="4" r="Q225"/>
  <c r="Q228"/>
  <c r="R358"/>
  <c r="R196"/>
  <c r="Q189"/>
  <c r="Q250"/>
  <c r="BK152"/>
  <c r="BK327"/>
  <c r="BK253"/>
  <c r="BK196"/>
  <c r="BK188"/>
  <c r="BK232"/>
  <c r="K135"/>
  <c r="BE135"/>
  <c i="5" r="Q247"/>
  <c r="R236"/>
  <c r="Q219"/>
  <c r="Q170"/>
  <c r="Q153"/>
  <c r="R142"/>
  <c r="K222"/>
  <c r="BE222"/>
  <c r="K125"/>
  <c r="BE125"/>
  <c r="BK134"/>
  <c i="6" r="Q202"/>
  <c r="R216"/>
  <c r="Q131"/>
  <c r="Q237"/>
  <c r="Q168"/>
  <c r="R124"/>
  <c r="K241"/>
  <c r="BE241"/>
  <c r="K146"/>
  <c r="BE146"/>
  <c r="K188"/>
  <c r="BE188"/>
  <c i="7" r="Q219"/>
  <c r="R208"/>
  <c r="BK151"/>
  <c r="K141"/>
  <c r="BE141"/>
  <c i="5" r="K142"/>
  <c r="BE142"/>
  <c i="4" r="K358"/>
  <c r="BE358"/>
  <c i="2" l="1" r="V204"/>
  <c r="X361"/>
  <c i="3" r="V182"/>
  <c i="4" r="T126"/>
  <c i="5" r="T157"/>
  <c r="R245"/>
  <c r="J102"/>
  <c i="2" r="T125"/>
  <c r="Q195"/>
  <c r="I99"/>
  <c r="Q299"/>
  <c r="I101"/>
  <c r="BK361"/>
  <c r="K361"/>
  <c r="K103"/>
  <c i="3" r="X259"/>
  <c i="4" r="X211"/>
  <c r="V356"/>
  <c i="5" r="X124"/>
  <c i="2" r="X195"/>
  <c r="R299"/>
  <c r="J101"/>
  <c i="3" r="T182"/>
  <c r="R259"/>
  <c i="5" r="V148"/>
  <c r="Q148"/>
  <c r="I99"/>
  <c r="X157"/>
  <c i="2" r="T204"/>
  <c r="R361"/>
  <c r="J103"/>
  <c i="3" r="V129"/>
  <c r="Q222"/>
  <c r="I100"/>
  <c r="T259"/>
  <c i="4" r="Q200"/>
  <c r="I101"/>
  <c r="R331"/>
  <c r="J103"/>
  <c i="5" r="R157"/>
  <c r="J100"/>
  <c r="V245"/>
  <c i="6" r="T155"/>
  <c r="R206"/>
  <c r="J100"/>
  <c i="2" r="R125"/>
  <c r="V195"/>
  <c r="R195"/>
  <c r="J99"/>
  <c r="T299"/>
  <c r="V361"/>
  <c i="3" r="R129"/>
  <c r="X222"/>
  <c r="V245"/>
  <c r="R268"/>
  <c r="J107"/>
  <c i="4" r="Q126"/>
  <c r="I98"/>
  <c r="R156"/>
  <c r="X200"/>
  <c r="T331"/>
  <c i="5" r="Q245"/>
  <c r="I102"/>
  <c i="2" r="V299"/>
  <c i="3" r="T129"/>
  <c r="R222"/>
  <c r="J100"/>
  <c r="BK245"/>
  <c r="K245"/>
  <c r="K103"/>
  <c r="V268"/>
  <c i="4" r="X156"/>
  <c r="R200"/>
  <c r="J101"/>
  <c r="T356"/>
  <c i="5" r="T124"/>
  <c r="X148"/>
  <c r="X245"/>
  <c i="6" r="Q155"/>
  <c r="I99"/>
  <c r="BK246"/>
  <c r="K246"/>
  <c r="K101"/>
  <c i="3" r="R182"/>
  <c r="J99"/>
  <c r="V259"/>
  <c r="V258"/>
  <c i="4" r="T211"/>
  <c i="5" r="X218"/>
  <c i="6" r="R123"/>
  <c i="3" r="X129"/>
  <c r="T222"/>
  <c r="Q259"/>
  <c i="4" r="R126"/>
  <c r="J98"/>
  <c i="6" r="T123"/>
  <c r="X155"/>
  <c r="T246"/>
  <c i="5" r="V157"/>
  <c i="6" r="X123"/>
  <c r="Q206"/>
  <c r="I100"/>
  <c i="3" r="Q182"/>
  <c r="I99"/>
  <c r="R245"/>
  <c r="J103"/>
  <c r="T268"/>
  <c i="4" r="Q211"/>
  <c r="I102"/>
  <c r="Q356"/>
  <c r="I104"/>
  <c i="5" r="R124"/>
  <c r="V218"/>
  <c i="6" r="V123"/>
  <c r="T206"/>
  <c i="3" r="X245"/>
  <c r="Q268"/>
  <c r="I107"/>
  <c i="4" r="X126"/>
  <c r="T156"/>
  <c r="V331"/>
  <c i="5" r="R148"/>
  <c r="J99"/>
  <c i="6" r="R155"/>
  <c r="J99"/>
  <c r="V246"/>
  <c i="2" r="Q125"/>
  <c r="Q204"/>
  <c r="I100"/>
  <c r="T361"/>
  <c i="3" r="Q245"/>
  <c r="I103"/>
  <c r="X268"/>
  <c i="5" r="Q157"/>
  <c r="I100"/>
  <c i="7" r="R125"/>
  <c i="6" r="Q123"/>
  <c r="V206"/>
  <c r="R246"/>
  <c r="J101"/>
  <c i="7" r="V162"/>
  <c r="T181"/>
  <c r="X191"/>
  <c r="T204"/>
  <c i="2" r="T195"/>
  <c r="X299"/>
  <c i="3" r="T245"/>
  <c i="4" r="V126"/>
  <c r="R211"/>
  <c r="J102"/>
  <c r="X356"/>
  <c i="5" r="T218"/>
  <c r="T245"/>
  <c i="6" r="V155"/>
  <c r="V122"/>
  <c r="V121"/>
  <c r="X246"/>
  <c i="2" r="V125"/>
  <c r="V124"/>
  <c r="V123"/>
  <c r="R204"/>
  <c r="J100"/>
  <c r="Q361"/>
  <c r="I103"/>
  <c i="3" r="Q129"/>
  <c r="V222"/>
  <c i="4" r="V211"/>
  <c r="R356"/>
  <c r="J104"/>
  <c i="5" r="T148"/>
  <c r="Q218"/>
  <c r="I101"/>
  <c i="7" r="X125"/>
  <c r="Q162"/>
  <c r="I99"/>
  <c r="V181"/>
  <c r="T191"/>
  <c r="X204"/>
  <c i="4" r="Q156"/>
  <c r="T200"/>
  <c r="Q331"/>
  <c r="I103"/>
  <c i="5" r="V124"/>
  <c r="V123"/>
  <c r="V122"/>
  <c i="6" r="X206"/>
  <c r="Q246"/>
  <c r="I101"/>
  <c i="7" r="Q125"/>
  <c r="X162"/>
  <c r="X181"/>
  <c r="V191"/>
  <c r="V204"/>
  <c i="2" r="X125"/>
  <c r="X204"/>
  <c i="3" r="X182"/>
  <c i="4" r="V156"/>
  <c r="V200"/>
  <c r="X331"/>
  <c i="5" r="Q124"/>
  <c r="Q123"/>
  <c r="I97"/>
  <c r="R218"/>
  <c r="J101"/>
  <c i="7" r="V125"/>
  <c r="V124"/>
  <c r="V123"/>
  <c r="R162"/>
  <c r="J99"/>
  <c r="Q181"/>
  <c r="I100"/>
  <c r="Q191"/>
  <c r="I101"/>
  <c r="Q204"/>
  <c r="I102"/>
  <c i="8" r="Q122"/>
  <c i="7" r="T125"/>
  <c r="T124"/>
  <c r="T123"/>
  <c i="1" r="AW100"/>
  <c i="7" r="T162"/>
  <c r="R181"/>
  <c r="J100"/>
  <c r="R191"/>
  <c r="J101"/>
  <c r="R204"/>
  <c r="J102"/>
  <c i="8" r="T122"/>
  <c r="T121"/>
  <c r="T120"/>
  <c i="1" r="AW101"/>
  <c i="8" r="V122"/>
  <c r="V121"/>
  <c r="V120"/>
  <c r="X122"/>
  <c r="X121"/>
  <c r="X120"/>
  <c r="R122"/>
  <c i="3" r="BK240"/>
  <c r="K240"/>
  <c r="K102"/>
  <c i="2" r="Q359"/>
  <c r="I102"/>
  <c i="3" r="Q240"/>
  <c r="I102"/>
  <c i="4" r="Q195"/>
  <c r="I100"/>
  <c i="3" r="Q256"/>
  <c r="I104"/>
  <c r="R240"/>
  <c r="J102"/>
  <c r="BK256"/>
  <c r="K256"/>
  <c r="K104"/>
  <c r="BK238"/>
  <c r="K238"/>
  <c r="K101"/>
  <c r="R238"/>
  <c r="J101"/>
  <c r="R256"/>
  <c r="J104"/>
  <c i="4" r="BK195"/>
  <c r="K195"/>
  <c r="K100"/>
  <c r="R195"/>
  <c r="J100"/>
  <c i="2" r="R359"/>
  <c r="J102"/>
  <c r="BK359"/>
  <c r="K359"/>
  <c r="K102"/>
  <c i="3" r="Q238"/>
  <c r="I101"/>
  <c i="7" r="Q218"/>
  <c r="I103"/>
  <c r="R218"/>
  <c r="J103"/>
  <c i="8" r="BK127"/>
  <c r="K127"/>
  <c r="K99"/>
  <c r="Q127"/>
  <c r="I99"/>
  <c r="R127"/>
  <c r="J99"/>
  <c r="Q129"/>
  <c r="I100"/>
  <c r="R129"/>
  <c r="J100"/>
  <c r="J89"/>
  <c r="J117"/>
  <c r="F116"/>
  <c r="E85"/>
  <c r="J116"/>
  <c r="F92"/>
  <c i="7" r="J89"/>
  <c r="E113"/>
  <c r="F119"/>
  <c r="J120"/>
  <c r="F120"/>
  <c r="J91"/>
  <c r="BE186"/>
  <c i="5" r="Q122"/>
  <c r="I96"/>
  <c r="K30"/>
  <c i="1" r="AS98"/>
  <c i="6" r="E85"/>
  <c r="J91"/>
  <c r="F118"/>
  <c r="J115"/>
  <c r="J118"/>
  <c r="F117"/>
  <c r="BE156"/>
  <c i="5" r="E85"/>
  <c r="F92"/>
  <c r="J91"/>
  <c r="J116"/>
  <c r="J92"/>
  <c r="F118"/>
  <c r="BE197"/>
  <c r="BE231"/>
  <c i="4" r="F120"/>
  <c r="J118"/>
  <c r="E85"/>
  <c r="J120"/>
  <c r="J92"/>
  <c r="F121"/>
  <c r="BE232"/>
  <c i="3" r="J123"/>
  <c r="J121"/>
  <c r="BE210"/>
  <c r="F92"/>
  <c r="E85"/>
  <c r="J124"/>
  <c r="F91"/>
  <c i="2" r="F92"/>
  <c r="F91"/>
  <c r="J117"/>
  <c r="BE217"/>
  <c r="J119"/>
  <c r="J92"/>
  <c r="BE327"/>
  <c r="E85"/>
  <c r="BE363"/>
  <c r="BK245"/>
  <c r="BK346"/>
  <c r="K355"/>
  <c r="BE355"/>
  <c i="3" r="BK194"/>
  <c r="K267"/>
  <c r="BE267"/>
  <c i="4" r="BK145"/>
  <c r="BK148"/>
  <c r="K322"/>
  <c r="BE322"/>
  <c r="K236"/>
  <c r="BE236"/>
  <c r="BK149"/>
  <c r="BK357"/>
  <c r="K245"/>
  <c r="BE245"/>
  <c r="K162"/>
  <c r="BE162"/>
  <c i="5" r="F39"/>
  <c i="1" r="BF98"/>
  <c i="6" r="K131"/>
  <c r="BE131"/>
  <c r="K237"/>
  <c r="BE237"/>
  <c r="K207"/>
  <c r="BE207"/>
  <c i="7" r="K163"/>
  <c r="BE163"/>
  <c r="BK211"/>
  <c r="BK167"/>
  <c i="8" r="K36"/>
  <c i="1" r="AY101"/>
  <c i="2" r="BK155"/>
  <c r="K241"/>
  <c r="BE241"/>
  <c r="K304"/>
  <c r="BE304"/>
  <c r="K167"/>
  <c r="BE167"/>
  <c r="K314"/>
  <c r="BE314"/>
  <c r="K145"/>
  <c r="BE145"/>
  <c r="BK262"/>
  <c r="BK323"/>
  <c r="K258"/>
  <c r="BE258"/>
  <c r="BK332"/>
  <c i="3" r="K36"/>
  <c i="1" r="AY96"/>
  <c i="4" r="BK178"/>
  <c r="K36"/>
  <c i="1" r="AY97"/>
  <c i="7" r="BK175"/>
  <c r="BK162"/>
  <c r="K162"/>
  <c r="K99"/>
  <c r="K134"/>
  <c r="BE134"/>
  <c r="K192"/>
  <c r="BE192"/>
  <c i="2" r="K142"/>
  <c r="BE142"/>
  <c r="BK138"/>
  <c r="BK350"/>
  <c r="F38"/>
  <c i="1" r="BE95"/>
  <c i="3" r="K146"/>
  <c r="BE146"/>
  <c r="K246"/>
  <c r="BE246"/>
  <c r="BK269"/>
  <c r="BK268"/>
  <c r="K268"/>
  <c r="K107"/>
  <c i="4" r="BK138"/>
  <c r="K300"/>
  <c r="BE300"/>
  <c r="BK347"/>
  <c r="K254"/>
  <c r="BE254"/>
  <c r="K244"/>
  <c r="BE244"/>
  <c r="BK250"/>
  <c r="BK358"/>
  <c r="K155"/>
  <c r="BE155"/>
  <c i="5" r="BK222"/>
  <c r="BK186"/>
  <c r="K207"/>
  <c r="BE207"/>
  <c r="K166"/>
  <c r="BE166"/>
  <c r="K162"/>
  <c r="BE162"/>
  <c r="K130"/>
  <c r="BE130"/>
  <c r="K223"/>
  <c r="BE223"/>
  <c r="BK135"/>
  <c r="K228"/>
  <c r="BE228"/>
  <c i="6" r="K36"/>
  <c i="1" r="AY99"/>
  <c i="7" r="K154"/>
  <c r="BE154"/>
  <c i="2" r="BK307"/>
  <c r="BK233"/>
  <c r="K266"/>
  <c r="BE266"/>
  <c r="BK191"/>
  <c r="BK283"/>
  <c r="K362"/>
  <c r="BE362"/>
  <c r="BK205"/>
  <c r="K290"/>
  <c r="BE290"/>
  <c r="K181"/>
  <c r="BE181"/>
  <c r="BK295"/>
  <c r="BK171"/>
  <c i="3" r="BK162"/>
  <c r="K138"/>
  <c r="BE138"/>
  <c r="BK183"/>
  <c r="F36"/>
  <c i="1" r="BC96"/>
  <c i="4" r="BK216"/>
  <c r="K196"/>
  <c r="BE196"/>
  <c r="K210"/>
  <c r="BE210"/>
  <c r="BK344"/>
  <c r="BK131"/>
  <c r="K261"/>
  <c r="BE261"/>
  <c i="5" r="BK232"/>
  <c r="BK229"/>
  <c r="F37"/>
  <c i="1" r="BD98"/>
  <c i="6" r="BK241"/>
  <c r="BK202"/>
  <c r="K218"/>
  <c r="BE218"/>
  <c i="7" r="K138"/>
  <c r="BE138"/>
  <c r="K36"/>
  <c i="1" r="AY100"/>
  <c i="2" r="BK306"/>
  <c r="BK213"/>
  <c r="K311"/>
  <c r="BE311"/>
  <c r="F37"/>
  <c i="1" r="BD95"/>
  <c i="3" r="K144"/>
  <c r="BE144"/>
  <c r="K211"/>
  <c r="BE211"/>
  <c r="BK151"/>
  <c r="K273"/>
  <c r="BE273"/>
  <c i="4" r="F39"/>
  <c i="1" r="BF97"/>
  <c i="5" r="BK149"/>
  <c r="BK148"/>
  <c r="K148"/>
  <c r="K99"/>
  <c r="K129"/>
  <c r="BE129"/>
  <c r="BK158"/>
  <c r="BK236"/>
  <c r="BK139"/>
  <c r="BK182"/>
  <c r="BK244"/>
  <c i="6" r="K143"/>
  <c r="BE143"/>
  <c r="K138"/>
  <c r="BE138"/>
  <c r="BK172"/>
  <c r="BK184"/>
  <c r="F37"/>
  <c i="1" r="BD99"/>
  <c i="7" r="BK126"/>
  <c r="BK200"/>
  <c r="BK191"/>
  <c r="K191"/>
  <c r="K101"/>
  <c i="8" r="F37"/>
  <c i="1" r="BD101"/>
  <c i="2" r="K294"/>
  <c r="BE294"/>
  <c i="3" r="F38"/>
  <c i="1" r="BE96"/>
  <c i="4" r="K243"/>
  <c r="BE243"/>
  <c r="K332"/>
  <c r="BE332"/>
  <c r="BK167"/>
  <c r="BK338"/>
  <c i="5" r="F36"/>
  <c i="1" r="BC98"/>
  <c i="6" r="F39"/>
  <c i="1" r="BF99"/>
  <c i="8" r="F39"/>
  <c i="1" r="BF101"/>
  <c i="2" r="BK185"/>
  <c r="BK135"/>
  <c r="K149"/>
  <c r="BE149"/>
  <c r="K209"/>
  <c r="BE209"/>
  <c i="3" r="K206"/>
  <c r="BE206"/>
  <c r="K155"/>
  <c r="BE155"/>
  <c r="K161"/>
  <c r="BE161"/>
  <c r="K230"/>
  <c r="BE230"/>
  <c r="K174"/>
  <c r="BE174"/>
  <c r="K254"/>
  <c r="BE254"/>
  <c r="BK198"/>
  <c r="K224"/>
  <c r="BE224"/>
  <c r="BK218"/>
  <c r="BK234"/>
  <c r="K241"/>
  <c r="BE241"/>
  <c r="K134"/>
  <c r="BE134"/>
  <c r="K257"/>
  <c r="BE257"/>
  <c i="4" r="BK139"/>
  <c r="K188"/>
  <c r="BE188"/>
  <c r="BK350"/>
  <c r="K166"/>
  <c r="BE166"/>
  <c r="K246"/>
  <c r="BE246"/>
  <c r="K327"/>
  <c r="BE327"/>
  <c i="5" r="F38"/>
  <c i="1" r="BE98"/>
  <c i="6" r="K164"/>
  <c r="BE164"/>
  <c r="K242"/>
  <c r="BE242"/>
  <c i="7" r="BK147"/>
  <c r="K171"/>
  <c r="BE171"/>
  <c r="BK205"/>
  <c r="F37"/>
  <c i="1" r="BD100"/>
  <c i="2" r="BK130"/>
  <c r="K320"/>
  <c r="BE320"/>
  <c r="BK336"/>
  <c r="K360"/>
  <c r="BE360"/>
  <c r="BK152"/>
  <c r="BK335"/>
  <c r="K200"/>
  <c r="BE200"/>
  <c r="K237"/>
  <c r="BE237"/>
  <c r="BK316"/>
  <c r="BK252"/>
  <c r="BK178"/>
  <c i="3" r="K154"/>
  <c r="BE154"/>
  <c r="BK227"/>
  <c r="K140"/>
  <c r="BE140"/>
  <c r="BK150"/>
  <c r="K141"/>
  <c r="BE141"/>
  <c r="K266"/>
  <c r="BE266"/>
  <c r="K262"/>
  <c r="BE262"/>
  <c r="K226"/>
  <c r="BE226"/>
  <c r="BK165"/>
  <c r="K169"/>
  <c r="BE169"/>
  <c r="BK179"/>
  <c r="K145"/>
  <c r="BE145"/>
  <c r="BK139"/>
  <c r="K166"/>
  <c r="BE166"/>
  <c i="4" r="K240"/>
  <c r="BE240"/>
  <c r="K297"/>
  <c r="BE297"/>
  <c r="F36"/>
  <c i="1" r="BC97"/>
  <c i="5" r="BK246"/>
  <c i="6" r="F38"/>
  <c i="1" r="BE99"/>
  <c i="7" r="K180"/>
  <c r="BE180"/>
  <c i="8" r="BK124"/>
  <c r="BK122"/>
  <c r="K122"/>
  <c r="K98"/>
  <c r="BK130"/>
  <c r="BK129"/>
  <c r="K129"/>
  <c r="K100"/>
  <c i="3" r="BK229"/>
  <c r="BK199"/>
  <c r="K274"/>
  <c r="BE274"/>
  <c i="4" r="K161"/>
  <c r="BE161"/>
  <c r="K152"/>
  <c r="BE152"/>
  <c r="K127"/>
  <c r="BE127"/>
  <c r="K279"/>
  <c r="BE279"/>
  <c r="F38"/>
  <c i="1" r="BE97"/>
  <c i="3" r="BK190"/>
  <c i="4" r="BK265"/>
  <c i="6" r="K248"/>
  <c r="BE248"/>
  <c i="7" r="BK130"/>
  <c r="K196"/>
  <c r="BE196"/>
  <c r="BK144"/>
  <c i="8" r="F36"/>
  <c i="1" r="BC101"/>
  <c i="4" r="BK353"/>
  <c i="6" r="BK146"/>
  <c i="7" r="BK157"/>
  <c i="8" r="K128"/>
  <c r="BE128"/>
  <c i="2" r="K315"/>
  <c r="BE315"/>
  <c r="BK196"/>
  <c r="BK195"/>
  <c r="K195"/>
  <c r="K99"/>
  <c r="K351"/>
  <c r="BE351"/>
  <c i="3" r="K213"/>
  <c r="BE213"/>
  <c r="BK214"/>
  <c r="K250"/>
  <c r="BE250"/>
  <c r="F37"/>
  <c i="1" r="BD96"/>
  <c i="5" r="K203"/>
  <c r="BE203"/>
  <c r="BK224"/>
  <c i="6" r="K128"/>
  <c r="BE128"/>
  <c r="K134"/>
  <c r="BE134"/>
  <c r="K176"/>
  <c r="BE176"/>
  <c r="K224"/>
  <c r="BE224"/>
  <c r="BK232"/>
  <c r="K211"/>
  <c r="BE211"/>
  <c i="7" r="K150"/>
  <c r="BE150"/>
  <c r="BK219"/>
  <c r="BK218"/>
  <c r="K218"/>
  <c r="K103"/>
  <c r="BK215"/>
  <c r="K212"/>
  <c r="BE212"/>
  <c i="8" r="K125"/>
  <c r="BE125"/>
  <c r="K126"/>
  <c r="BE126"/>
  <c i="2" r="K126"/>
  <c r="BE126"/>
  <c r="K331"/>
  <c r="BE331"/>
  <c r="K280"/>
  <c r="BE280"/>
  <c r="K36"/>
  <c i="1" r="AY95"/>
  <c i="3" r="K212"/>
  <c r="BE212"/>
  <c r="K255"/>
  <c r="BE255"/>
  <c i="4" r="BK212"/>
  <c r="K253"/>
  <c r="BE253"/>
  <c i="5" r="BK174"/>
  <c r="K211"/>
  <c r="BE211"/>
  <c r="BK247"/>
  <c i="6" r="K124"/>
  <c r="BE124"/>
  <c r="BK160"/>
  <c r="BK188"/>
  <c r="K231"/>
  <c r="BE231"/>
  <c r="BK227"/>
  <c r="BK236"/>
  <c i="7" r="K151"/>
  <c r="BE151"/>
  <c r="BK161"/>
  <c r="F36"/>
  <c i="1" r="BC100"/>
  <c i="2" r="BK300"/>
  <c r="K163"/>
  <c r="BE163"/>
  <c r="K340"/>
  <c r="BE340"/>
  <c r="K159"/>
  <c r="BE159"/>
  <c r="K229"/>
  <c r="BE229"/>
  <c r="BK345"/>
  <c r="K225"/>
  <c r="BE225"/>
  <c r="BK287"/>
  <c r="K175"/>
  <c r="BE175"/>
  <c r="K312"/>
  <c r="BE312"/>
  <c i="3" r="BK223"/>
  <c r="K158"/>
  <c r="BE158"/>
  <c r="K260"/>
  <c r="BE260"/>
  <c r="F39"/>
  <c i="1" r="BF96"/>
  <c i="4" r="K249"/>
  <c r="BE249"/>
  <c r="BK142"/>
  <c r="K341"/>
  <c r="BE341"/>
  <c r="K228"/>
  <c r="BE228"/>
  <c r="K317"/>
  <c r="BE317"/>
  <c i="5" r="K134"/>
  <c r="BE134"/>
  <c r="K240"/>
  <c r="BE240"/>
  <c r="BK142"/>
  <c r="BK125"/>
  <c r="BK170"/>
  <c r="K153"/>
  <c r="BE153"/>
  <c r="K243"/>
  <c r="BE243"/>
  <c i="6" r="BK142"/>
  <c r="K149"/>
  <c r="BE149"/>
  <c r="BK180"/>
  <c r="K212"/>
  <c r="BE212"/>
  <c r="BK217"/>
  <c r="K197"/>
  <c r="BE197"/>
  <c r="K216"/>
  <c r="BE216"/>
  <c r="K219"/>
  <c r="BE219"/>
  <c i="7" r="F38"/>
  <c i="1" r="BE100"/>
  <c i="2" r="F36"/>
  <c i="1" r="BC95"/>
  <c i="3" r="BK130"/>
  <c r="BK203"/>
  <c i="4" r="K189"/>
  <c r="BE189"/>
  <c r="K335"/>
  <c r="BE335"/>
  <c r="BK157"/>
  <c r="BK318"/>
  <c r="BK290"/>
  <c r="BK201"/>
  <c r="BK200"/>
  <c r="K200"/>
  <c r="K101"/>
  <c r="BK225"/>
  <c i="5" r="K36"/>
  <c i="1" r="AY98"/>
  <c i="6" r="BK193"/>
  <c i="2" r="BK305"/>
  <c r="K273"/>
  <c r="BE273"/>
  <c r="BK276"/>
  <c r="BK341"/>
  <c r="K221"/>
  <c r="BE221"/>
  <c r="K313"/>
  <c r="BE313"/>
  <c r="F39"/>
  <c i="1" r="BF95"/>
  <c i="3" r="K228"/>
  <c r="BE228"/>
  <c i="4" r="F37"/>
  <c i="1" r="BD97"/>
  <c i="5" r="K219"/>
  <c r="BE219"/>
  <c r="K230"/>
  <c r="BE230"/>
  <c r="K178"/>
  <c r="BE178"/>
  <c i="6" r="F36"/>
  <c i="1" r="BC99"/>
  <c i="7" r="BK141"/>
  <c r="BK182"/>
  <c r="BK181"/>
  <c r="K181"/>
  <c r="K100"/>
  <c i="8" r="F38"/>
  <c i="1" r="BE101"/>
  <c i="2" r="K269"/>
  <c r="BE269"/>
  <c i="3" r="BK187"/>
  <c r="BK261"/>
  <c r="BK259"/>
  <c r="K259"/>
  <c r="K106"/>
  <c r="K217"/>
  <c r="BE217"/>
  <c i="6" r="K247"/>
  <c r="BE247"/>
  <c r="K220"/>
  <c r="BE220"/>
  <c i="7" r="F39"/>
  <c i="1" r="BF100"/>
  <c i="7" l="1" r="X124"/>
  <c r="X123"/>
  <c i="8" r="Q121"/>
  <c r="Q120"/>
  <c r="I96"/>
  <c r="K30"/>
  <c i="1" r="AS101"/>
  <c i="4" r="V125"/>
  <c r="V124"/>
  <c i="5" r="R123"/>
  <c r="J97"/>
  <c i="3" r="X128"/>
  <c i="2" r="R124"/>
  <c r="R123"/>
  <c r="J96"/>
  <c r="K31"/>
  <c i="1" r="AT95"/>
  <c i="8" r="R121"/>
  <c r="R120"/>
  <c r="J96"/>
  <c r="K31"/>
  <c i="1" r="AT101"/>
  <c i="3" r="Q128"/>
  <c r="I97"/>
  <c i="2" r="Q124"/>
  <c r="I97"/>
  <c i="6" r="T122"/>
  <c r="T121"/>
  <c i="1" r="AW99"/>
  <c i="6" r="R122"/>
  <c r="J97"/>
  <c i="7" r="Q124"/>
  <c r="Q123"/>
  <c r="I96"/>
  <c r="K30"/>
  <c i="1" r="AS100"/>
  <c i="4" r="R125"/>
  <c r="J97"/>
  <c i="5" r="X123"/>
  <c r="X122"/>
  <c i="2" r="X124"/>
  <c r="X123"/>
  <c r="T124"/>
  <c r="T123"/>
  <c i="1" r="AW95"/>
  <c i="4" r="Q125"/>
  <c r="Q124"/>
  <c r="I96"/>
  <c r="K30"/>
  <c i="1" r="AS97"/>
  <c i="3" r="T128"/>
  <c r="R258"/>
  <c r="J105"/>
  <c r="X258"/>
  <c r="T258"/>
  <c i="4" r="T125"/>
  <c r="T124"/>
  <c i="1" r="AW97"/>
  <c i="7" r="R124"/>
  <c r="R123"/>
  <c r="J96"/>
  <c r="K31"/>
  <c i="1" r="AT100"/>
  <c i="3" r="Q258"/>
  <c r="I105"/>
  <c i="5" r="T123"/>
  <c r="T122"/>
  <c i="1" r="AW98"/>
  <c i="3" r="V128"/>
  <c r="V127"/>
  <c i="6" r="Q122"/>
  <c r="I97"/>
  <c r="X122"/>
  <c r="X121"/>
  <c i="3" r="R128"/>
  <c r="R127"/>
  <c r="J96"/>
  <c r="K31"/>
  <c i="1" r="AT96"/>
  <c i="4" r="X125"/>
  <c r="X124"/>
  <c i="2" r="I98"/>
  <c i="3" r="I106"/>
  <c i="7" r="J98"/>
  <c i="3" r="J98"/>
  <c i="4" r="J99"/>
  <c i="5" r="J98"/>
  <c i="6" r="I98"/>
  <c i="2" r="J98"/>
  <c i="3" r="I98"/>
  <c r="BK258"/>
  <c r="K258"/>
  <c r="K105"/>
  <c i="6" r="J98"/>
  <c i="7" r="I98"/>
  <c i="3" r="J106"/>
  <c i="4" r="I99"/>
  <c i="5" r="I98"/>
  <c i="8" r="I98"/>
  <c r="BK121"/>
  <c r="K121"/>
  <c r="K97"/>
  <c r="J98"/>
  <c i="2" r="BK125"/>
  <c r="K125"/>
  <c r="K98"/>
  <c i="4" r="BK126"/>
  <c i="5" r="BK124"/>
  <c r="K124"/>
  <c r="K98"/>
  <c r="BK245"/>
  <c r="K245"/>
  <c r="K102"/>
  <c i="2" r="BK299"/>
  <c r="K299"/>
  <c r="K101"/>
  <c i="4" r="BK156"/>
  <c r="K156"/>
  <c r="K99"/>
  <c i="6" r="BK206"/>
  <c r="K206"/>
  <c r="K100"/>
  <c i="4" r="BK356"/>
  <c r="K356"/>
  <c r="K104"/>
  <c i="5" r="BK157"/>
  <c r="K157"/>
  <c r="K100"/>
  <c i="2" r="BK204"/>
  <c r="K204"/>
  <c r="K100"/>
  <c i="5" r="BK218"/>
  <c r="K218"/>
  <c r="K101"/>
  <c i="6" r="BK123"/>
  <c r="K123"/>
  <c r="K98"/>
  <c i="4" r="BK331"/>
  <c r="K331"/>
  <c r="K103"/>
  <c i="3" r="BK129"/>
  <c r="BK128"/>
  <c r="K128"/>
  <c r="K97"/>
  <c r="BK222"/>
  <c r="K222"/>
  <c r="K100"/>
  <c i="4" r="BK211"/>
  <c r="K211"/>
  <c r="K102"/>
  <c i="7" r="BK204"/>
  <c r="K204"/>
  <c r="K102"/>
  <c r="BK125"/>
  <c r="K125"/>
  <c r="K98"/>
  <c i="3" r="BK182"/>
  <c r="K182"/>
  <c r="K99"/>
  <c i="6" r="BK155"/>
  <c r="K155"/>
  <c r="K99"/>
  <c i="3" r="K35"/>
  <c i="1" r="AX96"/>
  <c r="AV96"/>
  <c i="7" r="F35"/>
  <c i="1" r="BB100"/>
  <c r="BD94"/>
  <c r="W31"/>
  <c i="6" r="F35"/>
  <c i="1" r="BB99"/>
  <c r="BE94"/>
  <c r="W32"/>
  <c i="3" r="F35"/>
  <c i="1" r="BB96"/>
  <c i="5" r="K35"/>
  <c i="1" r="AX98"/>
  <c r="AV98"/>
  <c i="2" r="F35"/>
  <c i="1" r="BB95"/>
  <c i="5" r="F35"/>
  <c i="1" r="BB98"/>
  <c i="6" r="K35"/>
  <c i="1" r="AX99"/>
  <c r="AV99"/>
  <c i="4" r="K35"/>
  <c i="1" r="AX97"/>
  <c r="AV97"/>
  <c i="2" r="K35"/>
  <c i="1" r="AX95"/>
  <c r="AV95"/>
  <c r="BC94"/>
  <c r="W30"/>
  <c i="7" r="K35"/>
  <c i="1" r="AX100"/>
  <c r="AV100"/>
  <c i="8" r="K35"/>
  <c i="1" r="AX101"/>
  <c r="AV101"/>
  <c r="BF94"/>
  <c r="W33"/>
  <c i="4" r="F35"/>
  <c i="1" r="BB97"/>
  <c i="8" r="F35"/>
  <c i="1" r="BB101"/>
  <c i="4" l="1" r="BK125"/>
  <c r="K125"/>
  <c r="K97"/>
  <c i="3" r="T127"/>
  <c i="1" r="AW96"/>
  <c i="3" r="X127"/>
  <c r="Q127"/>
  <c r="I96"/>
  <c r="K30"/>
  <c i="1" r="AS96"/>
  <c i="3" r="BK127"/>
  <c r="K127"/>
  <c r="K96"/>
  <c i="6" r="R121"/>
  <c r="J96"/>
  <c r="K31"/>
  <c i="1" r="AT99"/>
  <c i="3" r="K129"/>
  <c r="K98"/>
  <c i="5" r="R122"/>
  <c r="J96"/>
  <c r="K31"/>
  <c i="1" r="AT98"/>
  <c i="4" r="R124"/>
  <c r="J96"/>
  <c r="K31"/>
  <c i="1" r="AT97"/>
  <c i="2" r="J97"/>
  <c i="7" r="I97"/>
  <c i="4" r="I97"/>
  <c i="7" r="BK124"/>
  <c r="BK123"/>
  <c r="K123"/>
  <c r="J97"/>
  <c i="3" r="J97"/>
  <c i="8" r="J97"/>
  <c i="2" r="BK124"/>
  <c r="K124"/>
  <c r="K97"/>
  <c r="Q123"/>
  <c r="I96"/>
  <c r="K30"/>
  <c i="1" r="AS95"/>
  <c i="6" r="BK122"/>
  <c r="BK121"/>
  <c r="K121"/>
  <c i="5" r="BK123"/>
  <c r="K123"/>
  <c r="K97"/>
  <c i="4" r="K126"/>
  <c r="K98"/>
  <c i="8" r="BK120"/>
  <c r="K120"/>
  <c r="K96"/>
  <c i="6" r="Q121"/>
  <c r="I96"/>
  <c r="K30"/>
  <c i="1" r="AS99"/>
  <c i="8" r="I97"/>
  <c i="1" r="AW94"/>
  <c i="7" r="K32"/>
  <c i="1" r="AG100"/>
  <c r="AZ94"/>
  <c r="BB94"/>
  <c r="AX94"/>
  <c r="AK29"/>
  <c i="6" r="K32"/>
  <c i="1" r="AG99"/>
  <c r="BA94"/>
  <c r="AY94"/>
  <c r="AK30"/>
  <c i="7" l="1" r="K41"/>
  <c i="6" r="K41"/>
  <c r="K96"/>
  <c r="K122"/>
  <c r="K97"/>
  <c i="7" r="K124"/>
  <c r="K97"/>
  <c i="5" r="BK122"/>
  <c r="K122"/>
  <c i="7" r="K96"/>
  <c i="4" r="BK124"/>
  <c r="K124"/>
  <c i="2" r="BK123"/>
  <c r="K123"/>
  <c i="1" r="AN99"/>
  <c r="AN100"/>
  <c r="AT94"/>
  <c r="AS94"/>
  <c i="8" r="K32"/>
  <c i="1" r="AG101"/>
  <c i="3" r="K32"/>
  <c i="1" r="AG96"/>
  <c r="AN96"/>
  <c i="4" r="K32"/>
  <c i="1" r="AG97"/>
  <c i="2" r="K32"/>
  <c i="1" r="AG95"/>
  <c r="AN95"/>
  <c i="5" r="K32"/>
  <c i="1" r="AG98"/>
  <c r="AN98"/>
  <c r="AV94"/>
  <c r="W29"/>
  <c i="4" l="1" r="K96"/>
  <c i="5" r="K96"/>
  <c i="2" r="K41"/>
  <c i="5" r="K41"/>
  <c i="4" r="K41"/>
  <c i="2" r="K96"/>
  <c i="3" r="K41"/>
  <c i="8" r="K41"/>
  <c i="1" r="AN97"/>
  <c r="AN101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<sst xmlns="http://schemas.openxmlformats.org/spreadsheetml/2006/main">
  <si>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</si>
  <si>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</si>
  <si>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</si>
  <si>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</si>
  <si>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</si>
  <si>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</si>
  <si>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{94dc5358-f7e8-47f2-a2b7-bed333f7485c}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</si>
  <si>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</si>
  <si>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</si>
  <si>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</si>
  <si>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</si>
  <si>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</si>
  <si>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</si>
  <si>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</si>
  <si>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</si>
  <si>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1939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</si>
  <si>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</si>
  <si>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</si>
  <si>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Bukovec - Chrást u Plzně ( varianta s asf.povrchem)</t>
  </si>
  <si>
    <t>KSO:</t>
  </si>
  <si>
    <t>CC-CZ:</t>
  </si>
  <si>
    <t>Místo:</t>
  </si>
  <si>
    <t xml:space="preserve"> </t>
  </si>
  <si>
    <t>Datum:</t>
  </si>
  <si>
    <t>14. 7. 2023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</si>
  <si>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</si>
  <si>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</si>
  <si>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</si>
  <si>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</si>
  <si>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</si>
  <si>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</si>
  <si>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</si>
  <si>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</si>
  <si>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</si>
  <si>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</si>
  <si>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</si>
  <si>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</si>
  <si>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</si>
  <si>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</si>
  <si>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</si>
  <si>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</si>
  <si>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</si>
  <si>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</si>
  <si>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</si>
  <si>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</si>
  <si>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</si>
  <si>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</si>
  <si>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</si>
  <si>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</si>
  <si>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</si>
  <si>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</si>
  <si>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</si>
  <si>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</si>
  <si>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</si>
  <si>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</si>
  <si>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</si>
  <si>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</si>
  <si>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</si>
  <si>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</si>
  <si>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</si>
  <si>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</si>
  <si>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</si>
  <si>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</si>
  <si>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</si>
  <si>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</si>
  <si>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</si>
  <si>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</si>
  <si>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</si>
  <si>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</si>
  <si>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</si>
  <si>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</si>
  <si>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</si>
  <si>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</si>
  <si>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</si>
  <si>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</si>
  <si>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</si>
  <si>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</si>
  <si>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</si>
  <si>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</si>
  <si>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</si>
  <si>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101a</t>
  </si>
  <si>
    <t xml:space="preserve">Cyklostezka </t>
  </si>
  <si>
    <t>STA</t>
  </si>
  <si>
    <t>1</t>
  </si>
  <si>
    <t>{5f033764-c515-4364-9dc0-23b162b55215}</t>
  </si>
  <si>
    <t>2</t>
  </si>
  <si>
    <t>SO 201a</t>
  </si>
  <si>
    <t>Opěrná zeď</t>
  </si>
  <si>
    <t>{2a5b1a54-b39d-4637-bf05-c859d4a7a511}</t>
  </si>
  <si>
    <t>SO 201b</t>
  </si>
  <si>
    <t>Oprava mostních objektů</t>
  </si>
  <si>
    <t>{0824905c-da7e-497a-a599-5f084442efa1}</t>
  </si>
  <si>
    <t>SO 102</t>
  </si>
  <si>
    <t>Cyklostezka</t>
  </si>
  <si>
    <t>{95e63da4-5876-4875-8273-54367c65c414}</t>
  </si>
  <si>
    <t>SO 101 c</t>
  </si>
  <si>
    <t>Účelová komunikace a zpevněná asfaltová plocha</t>
  </si>
  <si>
    <t>{f126a773-6774-4125-b453-234518b19de7}</t>
  </si>
  <si>
    <t>-</t>
  </si>
  <si>
    <t>Oprava propustu ev. km 103,869</t>
  </si>
  <si>
    <t>{3f48024e-1b30-4cfc-bd5e-c4a3c1769146}</t>
  </si>
  <si>
    <t>VON</t>
  </si>
  <si>
    <t>Vedlejší a ostatní náklady</t>
  </si>
  <si>
    <t>{bad0a094-b55c-4834-bfbc-b41804bf6f72}</t>
  </si>
  <si>
    <t>KRYCÍ LIST SOUPISU PRACÍ</t>
  </si>
  <si>
    <t>Objekt:</t>
  </si>
  <si>
    <t xml:space="preserve">SO 101a - Cyklostezka 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</si>
  <si>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</si>
  <si>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</si>
  <si>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</si>
  <si>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</si>
  <si>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</si>
  <si>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</si>
  <si>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</si>
  <si>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</si>
  <si>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</si>
  <si>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</si>
  <si>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</si>
  <si>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</si>
  <si>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</si>
  <si>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</si>
  <si>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</si>
  <si>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</si>
  <si>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</si>
  <si>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</si>
  <si>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</si>
  <si>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</si>
  <si>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</si>
  <si>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</si>
  <si>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</si>
  <si>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</si>
  <si>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</si>
  <si>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</si>
  <si>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</si>
  <si>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</si>
  <si>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</si>
  <si>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</si>
  <si>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</si>
  <si>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</si>
  <si>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</si>
  <si>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</si>
  <si>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</si>
  <si>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</si>
  <si>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</si>
  <si>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</si>
  <si>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</si>
  <si>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strojně v hornině třídy těžitelnosti I skupiny 1 a 2 přes 20 do 50 m3</t>
  </si>
  <si>
    <t>m3</t>
  </si>
  <si>
    <t>CS ÚRS 2022 02</t>
  </si>
  <si>
    <t>4</t>
  </si>
  <si>
    <t>VV</t>
  </si>
  <si>
    <t>18</t>
  </si>
  <si>
    <t>odtěž.násypu , dle výpisu hl.výměr</t>
  </si>
  <si>
    <t>Součet</t>
  </si>
  <si>
    <t>122351102</t>
  </si>
  <si>
    <t>Odkopávky a prokopávky nezapažené strojně v hornině třídy těžitelnosti II skupiny 4 přes 20 do 50 m3</t>
  </si>
  <si>
    <t>130*0,35+106*0,35</t>
  </si>
  <si>
    <t>odpočivadla ,dle výpisu hl.výměr</t>
  </si>
  <si>
    <t>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</si>
  <si>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</si>
  <si>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</si>
  <si>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</si>
  <si>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</si>
  <si>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</si>
  <si>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</t>
  </si>
  <si>
    <t>82,6*5</t>
  </si>
  <si>
    <t>5</t>
  </si>
  <si>
    <t>171151111</t>
  </si>
  <si>
    <t>Uložení sypanin do násypů strojně s rozprostřením sypaniny ve vrstvách a s hrubým urovnáním zhutněných z hornin nesoudržných sypkých</t>
  </si>
  <si>
    <t>10</t>
  </si>
  <si>
    <t>4844*0,5*2*0,2</t>
  </si>
  <si>
    <t>krajnice , dle výpisu hl.výměr</t>
  </si>
  <si>
    <t>M</t>
  </si>
  <si>
    <t>58331200</t>
  </si>
  <si>
    <t>štěrkopísek netříděný</t>
  </si>
  <si>
    <t>t</t>
  </si>
  <si>
    <t>12</t>
  </si>
  <si>
    <t>968,8*2</t>
  </si>
  <si>
    <t>7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</si>
  <si>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</si>
  <si>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</si>
  <si>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14</t>
  </si>
  <si>
    <t>5,25</t>
  </si>
  <si>
    <t>dosypání,výšk.vyrovnání ŠD ,dle výpisu hl.výměr</t>
  </si>
  <si>
    <t>58344197</t>
  </si>
  <si>
    <t>štěrkodrť frakce 0/63</t>
  </si>
  <si>
    <t>16</t>
  </si>
  <si>
    <t>5,25*2</t>
  </si>
  <si>
    <t>9</t>
  </si>
  <si>
    <t>171201231</t>
  </si>
  <si>
    <t>Poplatek za uložení stavebního odpadu na recyklační skládce (skládkovné) zeminy a kamení zatříděného do Katalogu odpadů pod kódem 17 05 04</t>
  </si>
  <si>
    <t>82,6*1,8</t>
  </si>
  <si>
    <t>174151101</t>
  </si>
  <si>
    <t>Zásyp sypaninou z jakékoliv horniny strojně s uložením výkopku ve vrstvách se zhutněním jam, šachet, rýh nebo kolem objektů v těchto vykopávkách</t>
  </si>
  <si>
    <t>20</t>
  </si>
  <si>
    <t>3583,2+484,6</t>
  </si>
  <si>
    <t>vyrovnávací a sanační vrstva, dle výpisu hl.výměr</t>
  </si>
  <si>
    <t>11</t>
  </si>
  <si>
    <t>58344171</t>
  </si>
  <si>
    <t>štěrkodrť frakce 0/45</t>
  </si>
  <si>
    <t>22</t>
  </si>
  <si>
    <t>3583,5*2*0,4+484,6*2*0,4</t>
  </si>
  <si>
    <t>dodávka 40 % , 60% použito ze stavby</t>
  </si>
  <si>
    <t>181351003</t>
  </si>
  <si>
    <t>Rozprostření a urovnání ornice v rovině nebo ve svahu sklonu do 1:5 strojně při souvislé ploše do 100 m2, tl. vrstvy do 200 mm</t>
  </si>
  <si>
    <t>m2</t>
  </si>
  <si>
    <t>24</t>
  </si>
  <si>
    <t>100+100</t>
  </si>
  <si>
    <t>odpočivadla, dle výpisu hl.výměr</t>
  </si>
  <si>
    <t>13</t>
  </si>
  <si>
    <t>18135111R</t>
  </si>
  <si>
    <t>Rozprostření a urovnání oštěrkodrti v rovině vč. rozvozu po stavbě</t>
  </si>
  <si>
    <t>26</t>
  </si>
  <si>
    <t>17916*0,6+2423*0,6</t>
  </si>
  <si>
    <t>60 %</t>
  </si>
  <si>
    <t>181411131</t>
  </si>
  <si>
    <t>Založení trávníku na půdě předem připravené plochy do 1000 m2 výsevem včetně utažení parkového v rovině nebo na svahu do 1:5</t>
  </si>
  <si>
    <t>28</t>
  </si>
  <si>
    <t>200</t>
  </si>
  <si>
    <t>00572410</t>
  </si>
  <si>
    <t>osivo směs travní parková</t>
  </si>
  <si>
    <t>kg</t>
  </si>
  <si>
    <t>30</t>
  </si>
  <si>
    <t>200*0,02 "Přepočtené koeficientem množství</t>
  </si>
  <si>
    <t>10371500</t>
  </si>
  <si>
    <t>substrát pro trávníky VL</t>
  </si>
  <si>
    <t>32</t>
  </si>
  <si>
    <t>17</t>
  </si>
  <si>
    <t>181951111</t>
  </si>
  <si>
    <t>Úprava pláně vyrovnáním výškových rozdílů strojně v hornině třídy těžitelnosti I, skupiny 1 až 3 bez zhutnění</t>
  </si>
  <si>
    <t>34</t>
  </si>
  <si>
    <t>100+106</t>
  </si>
  <si>
    <t>odpočivadla , dle výpisu hl.výměr</t>
  </si>
  <si>
    <t>181951112</t>
  </si>
  <si>
    <t>Úprava pláně vyrovnáním výškových rozdílů strojně v hornině třídy těžitelnosti I, skupiny 1 až 3 se zhutněním</t>
  </si>
  <si>
    <t>36</t>
  </si>
  <si>
    <t>19380</t>
  </si>
  <si>
    <t>pravá strana</t>
  </si>
  <si>
    <t>20575</t>
  </si>
  <si>
    <t>dle výpisu hl.výměr</t>
  </si>
  <si>
    <t>19</t>
  </si>
  <si>
    <t>184813511</t>
  </si>
  <si>
    <t>Chemické odplevelení půdy před založením kultury, trávníku nebo zpevněných ploch ručně o jakékoli výměře postřikem na široko v rovině nebo na svahu do 1:5</t>
  </si>
  <si>
    <t>38</t>
  </si>
  <si>
    <t>ošetření herbicidem - štěrkodrť na pravé polovině</t>
  </si>
  <si>
    <t>4845,4</t>
  </si>
  <si>
    <t>Vodorovné konstrukce</t>
  </si>
  <si>
    <t>451317777</t>
  </si>
  <si>
    <t>Podklad nebo lože pod dlažbu (přídlažbu) v ploše vodorovné nebo ve sklonu do 1:5, tloušťky od 50 do 100 mm z betonu prostého</t>
  </si>
  <si>
    <t>40</t>
  </si>
  <si>
    <t>48</t>
  </si>
  <si>
    <t>452311141</t>
  </si>
  <si>
    <t>Podkladní a zajišťovací konstrukce z betonu prostého v otevřeném výkopu desky pod potrubí, stoky a drobné objekty z betonu tř. C 16/20</t>
  </si>
  <si>
    <t>42</t>
  </si>
  <si>
    <t>57*0,6*0,15</t>
  </si>
  <si>
    <t>pod zatrubnění</t>
  </si>
  <si>
    <t>Komunikace pozemní</t>
  </si>
  <si>
    <t>564851111</t>
  </si>
  <si>
    <t>Podklad ze štěrkodrti ŠD s rozprostřením a zhutněním plochy přes 100 m2, po zhutnění tl. 150 mm</t>
  </si>
  <si>
    <t>44</t>
  </si>
  <si>
    <t>106</t>
  </si>
  <si>
    <t>odpočivadlo</t>
  </si>
  <si>
    <t>23</t>
  </si>
  <si>
    <t>56485111R</t>
  </si>
  <si>
    <t>46</t>
  </si>
  <si>
    <t>101</t>
  </si>
  <si>
    <t>stezka - zesíl.konstr., dle výpisu hl.výměr</t>
  </si>
  <si>
    <t>130</t>
  </si>
  <si>
    <t>25</t>
  </si>
  <si>
    <t>564861012</t>
  </si>
  <si>
    <t>Podklad ze štěrkodrti ŠD s rozprostřením a zhutněním plochy jednotlivě do 100 m2, po zhutnění tl. 210 mm</t>
  </si>
  <si>
    <t>50</t>
  </si>
  <si>
    <t>stezka -dlažba , dle výpisu hl.výměr</t>
  </si>
  <si>
    <t>56486111R</t>
  </si>
  <si>
    <t>Podklad ze štěrkodrti ŠD A 0/32 s rozprostřením a zhutněním plochy přes 100 m2, po zhutnění tl. 200 mm</t>
  </si>
  <si>
    <t>52</t>
  </si>
  <si>
    <t>16017+2423</t>
  </si>
  <si>
    <t>stezka , dle výpisu hl.výměr</t>
  </si>
  <si>
    <t>27</t>
  </si>
  <si>
    <t>54</t>
  </si>
  <si>
    <t>stezka - zesíl.konstr. , dle výpisu hl.výměr</t>
  </si>
  <si>
    <t>565145111</t>
  </si>
  <si>
    <t>Asfaltový beton vrstva podkladní ACP 16 S (obalované kamenivo střednězrnné - OKS) s rozprostřením a zhutněním v pruhu šířky přes 1,5 do 3 m, po zhutnění tl. 60 mm</t>
  </si>
  <si>
    <t>56</t>
  </si>
  <si>
    <t>2423</t>
  </si>
  <si>
    <t>29</t>
  </si>
  <si>
    <t>565145111R</t>
  </si>
  <si>
    <t>Asfaltový beton vrstva podkladní ACP 16 S 50/70 (obalované kamenivo střednězrnné - OKS) s rozprostřením a zhutněním v pruhu šířky přes 1,5 do 3 m, po zhutnění tl. 60 mm</t>
  </si>
  <si>
    <t>58</t>
  </si>
  <si>
    <t>15267</t>
  </si>
  <si>
    <t>565155111R</t>
  </si>
  <si>
    <t>Asfaltový beton vrstva podkladní ACP 16S 50/70 (obalované kamenivo střednězrnné - OKS) s rozprostřením a zhutněním v pruhu šířky přes 1,5 do 3 m, po zhutnění tl. 70 mm</t>
  </si>
  <si>
    <t>60</t>
  </si>
  <si>
    <t>stezka - zesíl. konstr. , dle výpisu hl.výměr</t>
  </si>
  <si>
    <t>31</t>
  </si>
  <si>
    <t>569831111</t>
  </si>
  <si>
    <t>Zpevnění krajnic nebo komunikací pro pěší s rozprostřením a zhutněním, po zhutnění štěrkodrtí tl. 100 mm</t>
  </si>
  <si>
    <t>62</t>
  </si>
  <si>
    <t>2422</t>
  </si>
  <si>
    <t>573231106</t>
  </si>
  <si>
    <t>Postřik spojovací PS bez posypu kamenivem ze silniční emulze, v množství 0,30 kg/m2</t>
  </si>
  <si>
    <t>64</t>
  </si>
  <si>
    <t>15267+2423</t>
  </si>
  <si>
    <t>stezka</t>
  </si>
  <si>
    <t>zasíl.konstr.stezka</t>
  </si>
  <si>
    <t>33</t>
  </si>
  <si>
    <t>577134111</t>
  </si>
  <si>
    <t>Asfaltový beton vrstva obrusná ACO 11+ (ABS) s rozprostřením a se zhutněním z nemodifikovaného asfaltu v pruhu šířky do 3 m tř. I, po zhutnění tl. 40 mm</t>
  </si>
  <si>
    <t>66</t>
  </si>
  <si>
    <t>14767+2423</t>
  </si>
  <si>
    <t>zesíl.konsrt.stezka</t>
  </si>
  <si>
    <t>594511112</t>
  </si>
  <si>
    <t>Kladení dlažby z lomového kamene lomařsky upraveného v ploše vodorovné nebo ve sklonu na plocho tl. do 100 mm, bez vyplnění spár, s provedením lože tl. 50 mm z betonu</t>
  </si>
  <si>
    <t>68</t>
  </si>
  <si>
    <t>35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</si>
  <si>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</si>
  <si>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</si>
  <si>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70</t>
  </si>
  <si>
    <t>stezka, dle výpisu hl.výměr</t>
  </si>
  <si>
    <t>59245015</t>
  </si>
  <si>
    <t>dlažba zámková tvaru I 200x165x60mm přírodní</t>
  </si>
  <si>
    <t>72</t>
  </si>
  <si>
    <t>25*1,03 "Přepočtené koeficientem množství</t>
  </si>
  <si>
    <t>37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</si>
  <si>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</si>
  <si>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</si>
  <si>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</t>
  </si>
  <si>
    <t>76</t>
  </si>
  <si>
    <t>130*1,02 "Přepočtené koeficientem množství</t>
  </si>
  <si>
    <t>39</t>
  </si>
  <si>
    <t>78</t>
  </si>
  <si>
    <t>80</t>
  </si>
  <si>
    <t>106*1,02 "Přepočtené koeficientem množství</t>
  </si>
  <si>
    <t>41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</si>
  <si>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</si>
  <si>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</si>
  <si>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82</t>
  </si>
  <si>
    <t>bezbariery, dle výpisu hl.výměr</t>
  </si>
  <si>
    <t>59245006</t>
  </si>
  <si>
    <t>dlažba tvar obdélník betonová pro nevidomé 200x100x60mm barevná červená</t>
  </si>
  <si>
    <t>84</t>
  </si>
  <si>
    <t>15*1,03 "Přepočtené koeficientem množství</t>
  </si>
  <si>
    <t>43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</si>
  <si>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</si>
  <si>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</si>
  <si>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86</t>
  </si>
  <si>
    <t>6,4</t>
  </si>
  <si>
    <t>umělá vodící linie, dle výpisu hl.výměr</t>
  </si>
  <si>
    <t>59248005R</t>
  </si>
  <si>
    <t xml:space="preserve">dlažba  betonová s drážkou - šedá</t>
  </si>
  <si>
    <t>88</t>
  </si>
  <si>
    <t>45</t>
  </si>
  <si>
    <t>599632111</t>
  </si>
  <si>
    <t>Vyplnění spár dlažby (přídlažby) z lomového kamene v jakémkoliv sklonu plochy a jakékoliv tloušťky cementovou maltou se zatřením</t>
  </si>
  <si>
    <t>90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</si>
  <si>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</si>
  <si>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</si>
  <si>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</si>
  <si>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</si>
  <si>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92</t>
  </si>
  <si>
    <t>47</t>
  </si>
  <si>
    <t>404456201</t>
  </si>
  <si>
    <t xml:space="preserve">zákazové, příkazové dopravní značky  C9a</t>
  </si>
  <si>
    <t>94</t>
  </si>
  <si>
    <t>404456202</t>
  </si>
  <si>
    <t xml:space="preserve">zákazové, příkazové dopravní značky  C9b</t>
  </si>
  <si>
    <t>96</t>
  </si>
  <si>
    <t>49</t>
  </si>
  <si>
    <t>404456391</t>
  </si>
  <si>
    <t xml:space="preserve">informativní značky směrové  IS21b</t>
  </si>
  <si>
    <t>98</t>
  </si>
  <si>
    <t>914511112</t>
  </si>
  <si>
    <t>Montáž sloupku dopravních značek délky do 3,5 m do hliníkové patky pro sloupek D 60 mm</t>
  </si>
  <si>
    <t>100</t>
  </si>
  <si>
    <t>51</t>
  </si>
  <si>
    <t>40445225</t>
  </si>
  <si>
    <t>sloupek pro dopravní značku Zn D 60mm v 3,5m</t>
  </si>
  <si>
    <t>102</t>
  </si>
  <si>
    <t>40445240</t>
  </si>
  <si>
    <t>patka pro sloupek Al D 60mm</t>
  </si>
  <si>
    <t>104</t>
  </si>
  <si>
    <t>53</t>
  </si>
  <si>
    <t>40445256</t>
  </si>
  <si>
    <t>svorka upínací na sloupek dopravní značky D 60mm</t>
  </si>
  <si>
    <t>40445253</t>
  </si>
  <si>
    <t>víčko plastové na sloupek D 60mm</t>
  </si>
  <si>
    <t>108</t>
  </si>
  <si>
    <t>55</t>
  </si>
  <si>
    <t>915223111</t>
  </si>
  <si>
    <t>Orientační prvky pro nevidomé z plastu na pozemních komunikacích a komunikacích pro pěší varovný pás šířky 420 mm</t>
  </si>
  <si>
    <t>m</t>
  </si>
  <si>
    <t>110</t>
  </si>
  <si>
    <t>916331112</t>
  </si>
  <si>
    <t>Osazení zahradního obrubníku betonového s ložem tl. od 50 do 100 mm z betonu prostého tř. C 12/15 s boční opěrou z betonu prostého tř. C 12/15</t>
  </si>
  <si>
    <t>112</t>
  </si>
  <si>
    <t>88+78</t>
  </si>
  <si>
    <t>57</t>
  </si>
  <si>
    <t>59217011</t>
  </si>
  <si>
    <t>obrubník betonový zahradní 500x50x200mm</t>
  </si>
  <si>
    <t>114</t>
  </si>
  <si>
    <t>166*1,01 "Přepočtené koeficientem množství</t>
  </si>
  <si>
    <t>919411111</t>
  </si>
  <si>
    <t>Čelo propustku včetně římsy z betonu prostého bez zvláštních nároků na prostředí, pro propustek z trub DN 300 až 500 mm</t>
  </si>
  <si>
    <t>116</t>
  </si>
  <si>
    <t>59</t>
  </si>
  <si>
    <t>919521120</t>
  </si>
  <si>
    <t>Zřízení silničního propustku z trub betonových nebo železobetonových DN 400 mm</t>
  </si>
  <si>
    <t>118</t>
  </si>
  <si>
    <t>25+16+8+8</t>
  </si>
  <si>
    <t>59222022R</t>
  </si>
  <si>
    <t>trouba ŽB hrdlová DN 400 šikmá čela</t>
  </si>
  <si>
    <t>120</t>
  </si>
  <si>
    <t>61</t>
  </si>
  <si>
    <t>59222022</t>
  </si>
  <si>
    <t>trouba ŽB hrdlová DN 400</t>
  </si>
  <si>
    <t>122</t>
  </si>
  <si>
    <t>57-8</t>
  </si>
  <si>
    <t>919535558</t>
  </si>
  <si>
    <t>Obetonování trubního propustku betonem prostým bez zvýšených nároků na prostředí tř. C 20/25</t>
  </si>
  <si>
    <t>124</t>
  </si>
  <si>
    <t>63</t>
  </si>
  <si>
    <t>936104213</t>
  </si>
  <si>
    <t>Montáž odpadkového koše přichycením kotevními šrouby</t>
  </si>
  <si>
    <t>126</t>
  </si>
  <si>
    <t>3+3</t>
  </si>
  <si>
    <t>74910143</t>
  </si>
  <si>
    <t>koš odpadkový betonový šestihranný přírodní tryskaný, rozměr 515x440x700mm</t>
  </si>
  <si>
    <t>128</t>
  </si>
  <si>
    <t>65</t>
  </si>
  <si>
    <t>93612411R</t>
  </si>
  <si>
    <t>Montáž stolu a 2 lavic</t>
  </si>
  <si>
    <t>6+6</t>
  </si>
  <si>
    <t>74910101R</t>
  </si>
  <si>
    <t>Piknikový stůl a 2 lavice 150 x 184 x 80 cm ( impreg.borové dřevo )</t>
  </si>
  <si>
    <t>132</t>
  </si>
  <si>
    <t>67</t>
  </si>
  <si>
    <t>936174311</t>
  </si>
  <si>
    <t>Montáž stojanu na kola přichyceného kotevními šrouby 5 kol</t>
  </si>
  <si>
    <t>134</t>
  </si>
  <si>
    <t>74910151</t>
  </si>
  <si>
    <t>stojan na kola na 5 kol jednostranný, kov 570x1750x500mm</t>
  </si>
  <si>
    <t>136</t>
  </si>
  <si>
    <t>69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</si>
  <si>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</si>
  <si>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</si>
  <si>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138</t>
  </si>
  <si>
    <t>7900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</si>
  <si>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</si>
  <si>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</si>
  <si>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140</t>
  </si>
  <si>
    <t>stržení krajnic,dle výpisu hl.výměr</t>
  </si>
  <si>
    <t>4844*0,5*2</t>
  </si>
  <si>
    <t>997</t>
  </si>
  <si>
    <t>Přesun sutě</t>
  </si>
  <si>
    <t>71</t>
  </si>
  <si>
    <t>997221551</t>
  </si>
  <si>
    <t>Vodorovná doprava suti bez naložení, ale se složením a s hrubým urovnáním ze sypkých materiálů, na vzdálenost do 1 km</t>
  </si>
  <si>
    <t>142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</si>
  <si>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</si>
  <si>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</si>
  <si>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</si>
  <si>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</si>
  <si>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144</t>
  </si>
  <si>
    <t>73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</si>
  <si>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</si>
  <si>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</si>
  <si>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146</t>
  </si>
  <si>
    <t>SO 201a - Opěrná zeď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</si>
  <si>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</si>
  <si>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</si>
  <si>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</si>
  <si>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</si>
  <si>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767 - Konstrukce zámečnické</t>
  </si>
  <si>
    <t>111251102</t>
  </si>
  <si>
    <t>Odstranění křovin a stromů s odstraněním kořenů strojně průměru kmene do 100 mm v rovině nebo ve svahu sklonu terénu do 1:5, při celkové ploše přes 100 do 500 m2</t>
  </si>
  <si>
    <t>60*3</t>
  </si>
  <si>
    <t>111301111</t>
  </si>
  <si>
    <t>Sejmutí drnu tl. do 100 mm, v jakékoliv ploše</t>
  </si>
  <si>
    <t>180</t>
  </si>
  <si>
    <t>131351204</t>
  </si>
  <si>
    <t>Hloubení zapažených jam a zářezů strojně s urovnáním dna do předepsaného profilu a spádu v hornině třídy těžitelnosti II skupiny 4 přes 100 do 500 m3</t>
  </si>
  <si>
    <t>151301102</t>
  </si>
  <si>
    <t>Zřízení pažení a rozepření stěn rýh pro podzemní vedení hnané, hloubky přes 2 do 4 m</t>
  </si>
  <si>
    <t>151301112</t>
  </si>
  <si>
    <t>Odstranění pažení a rozepření stěn rýh pro podzemní vedení s uložením materiálu na vzdálenost do 3 m od kraje výkopu hnané, hloubky přes 2 do 4 m</t>
  </si>
  <si>
    <t>151711111</t>
  </si>
  <si>
    <t>Osazení ocelových zápor pro pažení hloubených vykopávek do předem provedených vrtů se zabetonováním spodního konce, s případným obsypem zápory pískem délky od 0 do 8 m</t>
  </si>
  <si>
    <t>5,5*10</t>
  </si>
  <si>
    <t>13010972</t>
  </si>
  <si>
    <t>ocel profilová jakost S235JR (11 375) průřez HEB 120</t>
  </si>
  <si>
    <t>151711131</t>
  </si>
  <si>
    <t>Vytažení ocelových zápor pro pažení délky od 0 do 8 m</t>
  </si>
  <si>
    <t>151721112</t>
  </si>
  <si>
    <t>Pažení do ocelových zápor bez ohledu na druh pažin, s odstraněním pažení, hloubky výkopu přes 4 do 10 m</t>
  </si>
  <si>
    <t>162301501</t>
  </si>
  <si>
    <t>Vodorovné přemístění smýcených křovin do průměru kmene 100 mm na vzdálenost do 5 000 m</t>
  </si>
  <si>
    <t>162301981</t>
  </si>
  <si>
    <t>Vodorovné přemístění smýcených křovin Příplatek k ceně za každých dalších i započatých 1 000 m</t>
  </si>
  <si>
    <t>180*10</t>
  </si>
  <si>
    <t>162702111</t>
  </si>
  <si>
    <t>Vodorovné přemístění drnu na suchu na vzdálenost přes 5000 do 6000 m</t>
  </si>
  <si>
    <t>162702119</t>
  </si>
  <si>
    <t>Vodorovné přemístění drnu na suchu Příplatek k ceně za každých dalších i započatých 1000 m</t>
  </si>
  <si>
    <t>180*9</t>
  </si>
  <si>
    <t>187,85-36</t>
  </si>
  <si>
    <t>(151,85+3,89)*5</t>
  </si>
  <si>
    <t>171251201</t>
  </si>
  <si>
    <t>Uložení sypaniny na skládky nebo meziskládky bez hutnění s upravením uložené sypaniny do předepsaného tvaru</t>
  </si>
  <si>
    <t>151,85+3,89</t>
  </si>
  <si>
    <t>z vykop.mater.</t>
  </si>
  <si>
    <t>z nakup.mater</t>
  </si>
  <si>
    <t>74,7</t>
  </si>
  <si>
    <t>74,7*2 "Přepočtené koeficientem množství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</si>
  <si>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</si>
  <si>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</si>
  <si>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</si>
  <si>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2,5*1+3*2*1</t>
  </si>
  <si>
    <t>ochrana dilat.spar, dle výpisu hl.výměr</t>
  </si>
  <si>
    <t>69311035</t>
  </si>
  <si>
    <t>geotextilie tkaná separační, filtrační, výztužná PP pevnost v tahu 30kN/m</t>
  </si>
  <si>
    <t>8,5*1,2 "Přepočtené koeficientem množství</t>
  </si>
  <si>
    <t>212792212</t>
  </si>
  <si>
    <t>Odvodnění mostní opěry z plastových trub drenážní potrubí flexibilní DN 160</t>
  </si>
  <si>
    <t>35,5</t>
  </si>
  <si>
    <t>212792312</t>
  </si>
  <si>
    <t>Odvodnění mostní opěry z plastových trub drenážní potrubí HDPE DN 150</t>
  </si>
  <si>
    <t>212972113</t>
  </si>
  <si>
    <t>Opláštění drenážních trub filtrační textilií DN 160</t>
  </si>
  <si>
    <t>214500211</t>
  </si>
  <si>
    <t>Zřízení výplně rýhy s drenážním potrubím z trub DN do 200 štěrkem, pískem nebo štěrkopískem, výšky přes 300 do 550 mm</t>
  </si>
  <si>
    <t>40,5</t>
  </si>
  <si>
    <t>58343930</t>
  </si>
  <si>
    <t>kamenivo filtrční drcené hrubé</t>
  </si>
  <si>
    <t>40,5*0,2*2</t>
  </si>
  <si>
    <t>226111213R</t>
  </si>
  <si>
    <t>Velkoprofilové vrty náběrovým vrtáním svislé nezapažené průměru přes 400 do 450 mm, v hl přes 5 m v hornině tř. III</t>
  </si>
  <si>
    <t>vrty pro zápory</t>
  </si>
  <si>
    <t>10*5,5</t>
  </si>
  <si>
    <t>231211311</t>
  </si>
  <si>
    <t>Zřízení výplně pilot zapažených s vytažením pažnic z vrtu svislých z betonu prostého, v hl od 0 do 30 m, při průměru piloty přes 245 do 450 mm</t>
  </si>
  <si>
    <t>58932941</t>
  </si>
  <si>
    <t>beton C 25/30 XF3 kamenivo frakce 0/16</t>
  </si>
  <si>
    <t>273311127</t>
  </si>
  <si>
    <t>Základové konstrukce z betonu prostého desky ve výkopu nebo na hlavách pilot C 25/30</t>
  </si>
  <si>
    <t>274321118</t>
  </si>
  <si>
    <t>Základové konstrukce z betonu železového pásy, prahy, věnce a ostruhy ve výkopu nebo na hlavách pilot C 30/37 XA1</t>
  </si>
  <si>
    <t>274354111</t>
  </si>
  <si>
    <t>Bednění základových konstrukcí pasů, prahů, věnců a ostruh zřízení</t>
  </si>
  <si>
    <t>2*36*1</t>
  </si>
  <si>
    <t>274354211</t>
  </si>
  <si>
    <t>Bednění základových konstrukcí pasů, prahů, věnců a ostruh odstranění bednění</t>
  </si>
  <si>
    <t>274361116</t>
  </si>
  <si>
    <t>Výztuž základových konstrukcí pasů, prahů, věnců a ostruh z betonářské oceli 10 505 (R) nebo BSt 500</t>
  </si>
  <si>
    <t>5,6</t>
  </si>
  <si>
    <t>Svislé a kompletní konstrukce</t>
  </si>
  <si>
    <t>317171126</t>
  </si>
  <si>
    <t>Kotvení monolitického betonu římsy do mostovky kotvou do vývrtu</t>
  </si>
  <si>
    <t>317321118</t>
  </si>
  <si>
    <t>Římsy ze železového betonu C 30/37 XF4</t>
  </si>
  <si>
    <t>317353121</t>
  </si>
  <si>
    <t>Bednění mostní římsy zřízení všech tvarů</t>
  </si>
  <si>
    <t>317353221</t>
  </si>
  <si>
    <t>Bednění mostní římsy odstranění všech tvarů</t>
  </si>
  <si>
    <t>334323118</t>
  </si>
  <si>
    <t>Mostní opěry a úložné prahy z betonu železového C 30/37 XF3</t>
  </si>
  <si>
    <t>334352111</t>
  </si>
  <si>
    <t>Bednění mostních křídel a závěrných zídek ze systémového bednění zřízení z překližek</t>
  </si>
  <si>
    <t>334352211</t>
  </si>
  <si>
    <t>Bednění mostních křídel a závěrných zídek ze systémového bednění odstranění z překližek</t>
  </si>
  <si>
    <t>334361216</t>
  </si>
  <si>
    <t>Výztuž betonářská mostních konstrukcí opěr, úložných prahů, křídel, závěrných zídek, bloků ložisek, pilířů a sloupů z oceli 10 505 (R) nebo BSt 500 dříků opěr</t>
  </si>
  <si>
    <t>334361411</t>
  </si>
  <si>
    <t>Výztuž betonářská mostních konstrukcí opěr, úložných prahů, křídel, závěrných zídek, bloků ložisek, pilířů a sloupů ze svařovaných sítí do 3,5 kg/m2</t>
  </si>
  <si>
    <t>1,6</t>
  </si>
  <si>
    <t>458311131</t>
  </si>
  <si>
    <t>Výplňové klíny a filtrační vrstvy za opěrou z betonu hutněného po vrstvách filtračního drenážního</t>
  </si>
  <si>
    <t>564851011</t>
  </si>
  <si>
    <t>Podklad ze štěrkodrti ŠD s rozprostřením a zhutněním plochy jednotlivě do 100 m2, po zhutnění tl. 150 mm</t>
  </si>
  <si>
    <t>mezi plotem a zdí, dle výpisu hl.výměr</t>
  </si>
  <si>
    <t>931992121</t>
  </si>
  <si>
    <t>Výplň dilatačních spár z polystyrenu extrudovaného, tloušťky 20 mm</t>
  </si>
  <si>
    <t>2,6*0,6+2,3*1+1,6*0,6+2,3*1+1,2*0,6+1,5*1+2*1*0,6+2*1,15*1</t>
  </si>
  <si>
    <t>949101112</t>
  </si>
  <si>
    <t>Lešení pomocné pracovní pro objekty pozemních staveb pro zatížení do 150 kg/m2, o výšce lešeňové podlahy přes 1,9 do 3,5 m</t>
  </si>
  <si>
    <t>985324111</t>
  </si>
  <si>
    <t>Ochranný nátěr betonu na bázi silanu impregnační dvojnásobný (OS-A)</t>
  </si>
  <si>
    <t>985324112R</t>
  </si>
  <si>
    <t>Ochranný nátěr betonu římsy</t>
  </si>
  <si>
    <t>998212111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</si>
  <si>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</si>
  <si>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</si>
  <si>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</si>
  <si>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</si>
  <si>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</si>
  <si>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711511101</t>
  </si>
  <si>
    <t>Provedení izolace potrubí, nádrží, stok a kanalizačních šachet natěradly a tmely za studena nátěrem penetračním</t>
  </si>
  <si>
    <t>11163150</t>
  </si>
  <si>
    <t>lak penetrační asfaltový</t>
  </si>
  <si>
    <t>711511102</t>
  </si>
  <si>
    <t>Provedení izolace potrubí, nádrží, stok a kanalizačních šachet natěradly a tmely za studena nátěrem lakem asfaltovým</t>
  </si>
  <si>
    <t>128,34*2</t>
  </si>
  <si>
    <t>2 x nátěr,dle výpisu hl.výměr</t>
  </si>
  <si>
    <t>11163152</t>
  </si>
  <si>
    <t>lak hydroizolační asfaltový</t>
  </si>
  <si>
    <t>998711101</t>
  </si>
  <si>
    <t>Přesun hmot pro izolace proti vodě, vlhkosti a plynům stanovený z hmotnosti přesunovaného materiálu vodorovná dopravní vzdálenost do 50 m v objektech výšky do 6 m</t>
  </si>
  <si>
    <t>767</t>
  </si>
  <si>
    <t>Konstrukce zámečnické</t>
  </si>
  <si>
    <t>767161217</t>
  </si>
  <si>
    <t>Montáž zábradlí rovného z profilové oceli do zdiva, hmotnosti 1 m zábradlí přes 30 do 45 kg</t>
  </si>
  <si>
    <t>63,5</t>
  </si>
  <si>
    <t>55314001R</t>
  </si>
  <si>
    <t>ocel.zábradlí z plných profilů vč.povrch.úpravy , žár.pozink + nátěr , s výplní z polykarb. v barvě</t>
  </si>
  <si>
    <t>998767101</t>
  </si>
  <si>
    <t>Přesun hmot pro zámečnické konstrukce stanovený z hmotnosti přesunovaného materiálu vodorovná dopravní vzdálenost do 50 m v objektech výšky do 6 m</t>
  </si>
  <si>
    <t>SO 201b - Oprava mostních objektů</t>
  </si>
  <si>
    <t>80+80+120+150+150+150</t>
  </si>
  <si>
    <t>490</t>
  </si>
  <si>
    <t>132212221</t>
  </si>
  <si>
    <t>Hloubení zapažených rýh šířky přes 800 do 2 000 mm ručně s urovnáním dna do předepsaného profilu a spádu v hornině třídy těžitelnosti I skupiny 3 soudržných</t>
  </si>
  <si>
    <t>(10,3+16,5+22,65+23,2+32,65+33,3+27,4+27,9+2*7)*1*0,5</t>
  </si>
  <si>
    <t>730*10</t>
  </si>
  <si>
    <t>490*9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</si>
  <si>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</si>
  <si>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</si>
  <si>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</si>
  <si>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</si>
  <si>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103,95*5</t>
  </si>
  <si>
    <t>103,95*1,8</t>
  </si>
  <si>
    <t>31717112R</t>
  </si>
  <si>
    <t>Oprava kamenného zdiva říms a doplněním vč. kotvení</t>
  </si>
  <si>
    <t>2*7*0,6*0,4</t>
  </si>
  <si>
    <t>317361116</t>
  </si>
  <si>
    <t>Výztuž mostních železobetonových říms z betonářské oceli 10 505 (R) nebo BSt 500</t>
  </si>
  <si>
    <t>13,5</t>
  </si>
  <si>
    <t>33432321R</t>
  </si>
  <si>
    <t>Dobetonování mostních křídel a říms z betonu železového C 30/37 XF3 vč.bednění a případné výztuže</t>
  </si>
  <si>
    <t>km 103,699,103438</t>
  </si>
  <si>
    <t>2+2</t>
  </si>
  <si>
    <t xml:space="preserve">km101,545 </t>
  </si>
  <si>
    <t>km 102,541</t>
  </si>
  <si>
    <t>km 101.271</t>
  </si>
  <si>
    <t>348171111</t>
  </si>
  <si>
    <t>Osazení mostního ocelového zábradlí - kotvení pomocí ocel.matek a šroubů do vývrtu</t>
  </si>
  <si>
    <t>55,25</t>
  </si>
  <si>
    <t>46+35</t>
  </si>
  <si>
    <t>most km 103,545, 103,699</t>
  </si>
  <si>
    <t>most km 102.541</t>
  </si>
  <si>
    <t>most km 101.271</t>
  </si>
  <si>
    <t>5539153R</t>
  </si>
  <si>
    <t>zábradlí se svislou výplní z plných profilů , v = 1,3 m, + zarážka pro slepce ,cvč.povrch úpravy žár.zinek + nátěr</t>
  </si>
  <si>
    <t>39257211R</t>
  </si>
  <si>
    <t>Otryskání vysokotlakým paprskem</t>
  </si>
  <si>
    <t>222</t>
  </si>
  <si>
    <t>mosty</t>
  </si>
  <si>
    <t>82,81</t>
  </si>
  <si>
    <t>propusty</t>
  </si>
  <si>
    <t>594411113</t>
  </si>
  <si>
    <t>Kladení dlažby z lomového kamene lomařsky upraveného v ploše vodorovné nebo ve sklonu na plocho tl. do 250 mm, bez vyplnění spár, s provedením lože tl. 50 mm z cementové malty</t>
  </si>
  <si>
    <t>0,5*26</t>
  </si>
  <si>
    <t>km 103,545</t>
  </si>
  <si>
    <t>0,4*35</t>
  </si>
  <si>
    <t>0,5*30</t>
  </si>
  <si>
    <t>km 101,271</t>
  </si>
  <si>
    <t>914112111</t>
  </si>
  <si>
    <t>Tabulka s označením evidenčního čísla mostu na sloupek</t>
  </si>
  <si>
    <t>935112111</t>
  </si>
  <si>
    <t>Osazení betonového příkopového žlabu s vyplněním a zatřením spár cementovou maltou s ložem tl. 100 mm z betonu prostého z betonových příkopových tvárnic šířky do 500 mm</t>
  </si>
  <si>
    <t>km 103.545</t>
  </si>
  <si>
    <t>km 102.541</t>
  </si>
  <si>
    <t>59227030</t>
  </si>
  <si>
    <t xml:space="preserve">žlab betonový průběžný  š. 300 mm</t>
  </si>
  <si>
    <t>97*1,01 "Přepočtené koeficientem množství</t>
  </si>
  <si>
    <t>938111111</t>
  </si>
  <si>
    <t>Čištění zdiva opěr, pilířů, křídel od mechu a jiné vegetace</t>
  </si>
  <si>
    <t>192</t>
  </si>
  <si>
    <t>938121111</t>
  </si>
  <si>
    <t>Odstraňování náletových křovin, dřevin a travnatého porostu ve výškách v okolí mostních říms a křídel</t>
  </si>
  <si>
    <t>941111131</t>
  </si>
  <si>
    <t>Montáž lešení řadového trubkového lehkého pracovního s podlahami s provozním zatížením tř. 3 do 200 kg/m2 šířky tř. W12 od 1,2 do 1,5 m, výšky do 10 m</t>
  </si>
  <si>
    <t>600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</si>
  <si>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</si>
  <si>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</si>
  <si>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600*60</t>
  </si>
  <si>
    <t>941111322</t>
  </si>
  <si>
    <t>Odborná prohlídka lešení řadového trubkového lehkého pracovního s podlahami s provozním zatížením tř. 3 do 200 kg/m2 šířky tř. W06 až W12 od 0,6 m do 1,5 m výšky do 25 m, celkové plochy přes 500 do 2 000 m2 zakrytého sítí</t>
  </si>
  <si>
    <t>941111831</t>
  </si>
  <si>
    <t>Demontáž lešení řadového trubkového lehkého pracovního s podlahami s provozním zatížením tř. 3 do 200 kg/m2 šířky tř. W12 od 1,2 do 1,5 m, výšky do 10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</si>
  <si>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</si>
  <si>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</si>
  <si>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</si>
  <si>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</si>
  <si>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</si>
  <si>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</si>
  <si>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>946231111</t>
  </si>
  <si>
    <t>Zavěšené lešení pod bednění mostních říms pracovní a podpěrné s vyložením do 0,90 m montáž</t>
  </si>
  <si>
    <t>50*5</t>
  </si>
  <si>
    <t>946231121</t>
  </si>
  <si>
    <t>Zavěšené lešení pod bednění mostních říms pracovní a podpěrné s vyložením do 0,90 m demontáž</t>
  </si>
  <si>
    <t>963051111</t>
  </si>
  <si>
    <t>Bourání mostních konstrukcí nosných konstrukcí ze železového betonu</t>
  </si>
  <si>
    <t>(27,4+27,9)*0,6*0,6</t>
  </si>
  <si>
    <t>(32,65+33,3)*0,6*0,6</t>
  </si>
  <si>
    <t>opěry ,křídla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</si>
  <si>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</si>
  <si>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</si>
  <si>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204</t>
  </si>
  <si>
    <t>966075141</t>
  </si>
  <si>
    <t>Odstranění různých konstrukcí na mostech kovového zábradlí vcelku vč. odvozu a poplatku za skládku</t>
  </si>
  <si>
    <t>10,8</t>
  </si>
  <si>
    <t>km 1,12741</t>
  </si>
  <si>
    <t>km</t>
  </si>
  <si>
    <t>1,66034</t>
  </si>
  <si>
    <t>11,1</t>
  </si>
  <si>
    <t>km 1,82548</t>
  </si>
  <si>
    <t>km 1,925</t>
  </si>
  <si>
    <t>12,35</t>
  </si>
  <si>
    <t>km2,31653</t>
  </si>
  <si>
    <t>985112113</t>
  </si>
  <si>
    <t>Odsekání degradovaného betonu stěn, tloušťky přes 30 do 50 mm</t>
  </si>
  <si>
    <t>45*0,7*0,3</t>
  </si>
  <si>
    <t>km 103,699</t>
  </si>
  <si>
    <t>47*0,7*0,3</t>
  </si>
  <si>
    <t>70*0,7*0,3</t>
  </si>
  <si>
    <t>60*0,7*0,3</t>
  </si>
  <si>
    <t>985221111</t>
  </si>
  <si>
    <t>Doplnění zdiva ručně do aktivované malty kamenem délky spáry na 1 m2 upravované plochy do 6 m</t>
  </si>
  <si>
    <t>10*0,5</t>
  </si>
  <si>
    <t>most km 102,541</t>
  </si>
  <si>
    <t>most 101,271</t>
  </si>
  <si>
    <t>58381086</t>
  </si>
  <si>
    <t>kámen lomový upravený štípaný (80, 40, 20 cm) pískovec</t>
  </si>
  <si>
    <t>10*1,85 "Přepočtené koeficientem množství</t>
  </si>
  <si>
    <t>985231111</t>
  </si>
  <si>
    <t>Spárování zdiva hloubky do 40 mm aktivovanou maltou délky spáry na 1 m2 upravované plochy do 6 m</t>
  </si>
  <si>
    <t>km 103,545, 103,438</t>
  </si>
  <si>
    <t>60+84</t>
  </si>
  <si>
    <t>km 99,523</t>
  </si>
  <si>
    <t>985311112</t>
  </si>
  <si>
    <t>Reprofilace betonu sanačními maltami na cementové bázi ručně stěn, tloušťky přes 10 do 20 mm</t>
  </si>
  <si>
    <t>45*1+47*1+70*1+60*1</t>
  </si>
  <si>
    <t>985312112</t>
  </si>
  <si>
    <t>Stěrka k vyrovnání ploch reprofilovaného betonu stěn, tloušťky přes 2 do 3 mm</t>
  </si>
  <si>
    <t>192+82,81</t>
  </si>
  <si>
    <t>98532001R</t>
  </si>
  <si>
    <t>Ochranný nátěr NK - ocel, mosty</t>
  </si>
  <si>
    <t>4*5,6</t>
  </si>
  <si>
    <t>most 103,699</t>
  </si>
  <si>
    <t>997013602</t>
  </si>
  <si>
    <t>Poplatek za uložení stavebního odpadu na skládce (skládkovné) z armovaného betonu zatříděného do Katalogu odpadů pod kódem 17 01 01</t>
  </si>
  <si>
    <t>163,11-5,1-5,25</t>
  </si>
  <si>
    <t>997013631</t>
  </si>
  <si>
    <t>Poplatek za uložení stavebního odpadu na skládce (skládkovné) směsného stavebního a demoličního zatříděného do Katalogu odpadů pod kódem 17 09 04</t>
  </si>
  <si>
    <t>5,1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</si>
  <si>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</si>
  <si>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</si>
  <si>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10,35-5,1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</si>
  <si>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</si>
  <si>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</si>
  <si>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163,11</t>
  </si>
  <si>
    <t>997211511</t>
  </si>
  <si>
    <t>Vodorovná doprava suti nebo vybouraných hmot suti se složením a hrubým urovnáním, na vzdálenost do 1 km</t>
  </si>
  <si>
    <t>997211519</t>
  </si>
  <si>
    <t>Vodorovná doprava suti nebo vybouraných hmot suti se složením a hrubým urovnáním, na vzdálenost Příplatek k ceně za každý další i započatý 1 km přes 1 km</t>
  </si>
  <si>
    <t>163,11*14</t>
  </si>
  <si>
    <t>997211611</t>
  </si>
  <si>
    <t>Nakládání suti nebo vybouraných hmot na dopravní prostředky pro vodorovnou dopravu suti</t>
  </si>
  <si>
    <t>163,11-5,1</t>
  </si>
  <si>
    <t>997211612</t>
  </si>
  <si>
    <t>Nakládání suti nebo vybouraných hmot na dopravní prostředky pro vodorovnou dopravu vybouraných hmot</t>
  </si>
  <si>
    <t>204*0,025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</si>
  <si>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</si>
  <si>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</si>
  <si>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SO 102 - Cyklostezka</t>
  </si>
  <si>
    <t>510</t>
  </si>
  <si>
    <t xml:space="preserve"> dle výpisu hl.výměr</t>
  </si>
  <si>
    <t>3,45</t>
  </si>
  <si>
    <t xml:space="preserve">vyrovnávka v ZU  ,dle výpisu hl.výměr</t>
  </si>
  <si>
    <t>štěrkodrť frakce 0/32</t>
  </si>
  <si>
    <t>310</t>
  </si>
  <si>
    <t>výškové vyrovnání , dle výpisu hl.výměr</t>
  </si>
  <si>
    <t>310*2 "Přepočtené koeficientem množství</t>
  </si>
  <si>
    <t>3352</t>
  </si>
  <si>
    <t>570</t>
  </si>
  <si>
    <t xml:space="preserve">stezka + rozšíření </t>
  </si>
  <si>
    <t>12*0,6*0,15</t>
  </si>
  <si>
    <t>stezka - dlažba</t>
  </si>
  <si>
    <t>192,5</t>
  </si>
  <si>
    <t xml:space="preserve">napojení na MK  , dle výpisu hl.výměr</t>
  </si>
  <si>
    <t>rozš., dle výpisu hl..výměr</t>
  </si>
  <si>
    <t>190</t>
  </si>
  <si>
    <t>napoj. na MK ,dle výpisu hl.výměr</t>
  </si>
  <si>
    <t>565145121</t>
  </si>
  <si>
    <t>Asfaltový beton vrstva podkladní ACP 16S 50/70 (obalované kamenivo střednězrnné - OKS) s rozprostřením a zhutněním v pruhu šířky přes 3 m, po zhutnění tl. 60 mm</t>
  </si>
  <si>
    <t>955</t>
  </si>
  <si>
    <t>napoj. na MK</t>
  </si>
  <si>
    <t>577134121</t>
  </si>
  <si>
    <t>Asfaltový beton vrstva obrusná ACO 11 (ABS) s rozprostřením a se zhutněním z nemodifikovaného asfaltu v pruhu šířky přes 3 m tř. I, po zhutnění tl. 40 mm</t>
  </si>
  <si>
    <t>napoj na MK , dle výpisu hl.výměr</t>
  </si>
  <si>
    <t>stezka - dlažba , dle výpisu hl.výměr</t>
  </si>
  <si>
    <t>3*1,03 "Přepočtené koeficientem množství</t>
  </si>
  <si>
    <t>10*1,01 "Přepočtené koeficientem množství</t>
  </si>
  <si>
    <t>SO 101 c - Účelová komunikace a zpevněná asfaltová plocha</t>
  </si>
  <si>
    <t>122252204</t>
  </si>
  <si>
    <t>Odkopávky a prokopávky nezapažené pro silnice a dálnice strojně v hornině třídy těžitelnosti I přes 100 do 500 m3</t>
  </si>
  <si>
    <t>396,4</t>
  </si>
  <si>
    <t>396,4-35,2</t>
  </si>
  <si>
    <t>361,2*5</t>
  </si>
  <si>
    <t>171151103</t>
  </si>
  <si>
    <t>Uložení sypanin do násypů strojně s rozprostřením sypaniny ve vrstvách a s hrubým urovnáním zhutněných z hornin soudržných jakékoliv třídy těžitelnosti</t>
  </si>
  <si>
    <t>35,2</t>
  </si>
  <si>
    <t>dosyp. vhodnou zeminou</t>
  </si>
  <si>
    <t>6,3</t>
  </si>
  <si>
    <t xml:space="preserve">rampa sjezdu na uk  Z NAKUP.MATER. ,dle výpisu hl.výměr</t>
  </si>
  <si>
    <t>361,2*1,8</t>
  </si>
  <si>
    <t>361,2</t>
  </si>
  <si>
    <t>991</t>
  </si>
  <si>
    <t>účel. komun</t>
  </si>
  <si>
    <t>1235</t>
  </si>
  <si>
    <t>zpev.plocha , dle výpisu hl.výměr</t>
  </si>
  <si>
    <t>564761111</t>
  </si>
  <si>
    <t>Podklad nebo kryt z kameniva hrubého drceného vel. 32-63 mm s rozprostřením a zhutněním plochy přes 100 m2, po zhutnění tl. 200 mm</t>
  </si>
  <si>
    <t>účel. komun , dle výpisu hl.výměr</t>
  </si>
  <si>
    <t>zpev.plochy , dle výpisu hl. výměr</t>
  </si>
  <si>
    <t>925</t>
  </si>
  <si>
    <t>565155121</t>
  </si>
  <si>
    <t>Asfaltový beton vrstva podkladní ACP 16S 50/70 (obalované kamenivo střednězrnné - OKS) s rozprostřením a zhutněním v pruhu šířky přes 3 m, po zhutnění tl. 70 mm</t>
  </si>
  <si>
    <t>zp.plochy , dle výpisu hl.výměr</t>
  </si>
  <si>
    <t>440</t>
  </si>
  <si>
    <t>5731911111</t>
  </si>
  <si>
    <t>Postřik infiltrační kationaktivní emulzí v množství 0,60 kg/m2</t>
  </si>
  <si>
    <t>zpev.plochy</t>
  </si>
  <si>
    <t>5732311061</t>
  </si>
  <si>
    <t>Postřik spojovací PS bez posypu kamenivem ze silniční kationaktivní emulze, v množství 0,30 kg/m2</t>
  </si>
  <si>
    <t>zp.plochy</t>
  </si>
  <si>
    <t>Asfaltový beton vrstva obrusná ACO 11 + 50/70 (ABS) s rozprostřením a se zhutněním z nemodifikovaného asfaltu v pruhu šířky přes 3 m tř. I, po zhutnění tl. 40 mm</t>
  </si>
  <si>
    <t>CS ÚRS 2023 01</t>
  </si>
  <si>
    <t>40445620</t>
  </si>
  <si>
    <t>zákazové, příkazové dopravní značky B4</t>
  </si>
  <si>
    <t>78*1,01 "Přepočtené koeficientem množství</t>
  </si>
  <si>
    <t>- - Oprava propustu ev. km 103,869</t>
  </si>
  <si>
    <t xml:space="preserve">    6 - Úpravy povrchů, podlahy a osazování výplní</t>
  </si>
  <si>
    <t>111251101</t>
  </si>
  <si>
    <t>Odstranění křovin a stromů s odstraněním kořenů strojně průměru kmene do 100 mm v rovině nebo ve svahu sklonu terénu do 1:5, při celkové ploše do 100 m2</t>
  </si>
  <si>
    <t>132254101</t>
  </si>
  <si>
    <t>Hloubení zapažených rýh šířky do 800 mm strojně s urovnáním dna do předepsaného profilu a spádu v hornině třídy těžitelnosti I skupiny 3 do 20 m3</t>
  </si>
  <si>
    <t>40*10</t>
  </si>
  <si>
    <t>16*10</t>
  </si>
  <si>
    <t>15*5</t>
  </si>
  <si>
    <t>15*1,8</t>
  </si>
  <si>
    <t>16*0,1*1,8</t>
  </si>
  <si>
    <t>drn</t>
  </si>
  <si>
    <t>334213221</t>
  </si>
  <si>
    <t>Zdivo pilířů, opěr a křídel mostů z lomového kamene štípaného nebo ručně vybíraného na maltu z pravidelných kamenů (na vazbu) objemu 1 kusu kamene přes 0,02 m3</t>
  </si>
  <si>
    <t>2*0,6</t>
  </si>
  <si>
    <t>334323218</t>
  </si>
  <si>
    <t>Mostní křídla a závěrné zídky z betonu železového C 30/37</t>
  </si>
  <si>
    <t>(5*2+4*4)*0,5*0,2</t>
  </si>
  <si>
    <t>dle výpisu hhl.výměr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</si>
  <si>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</si>
  <si>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</si>
  <si>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0,7</t>
  </si>
  <si>
    <t>348171112</t>
  </si>
  <si>
    <t>Osazení mostního ocelového zábradlí - kotvení pomocí ocel. patek</t>
  </si>
  <si>
    <t>most dle výpisu hl.výměr</t>
  </si>
  <si>
    <t>zábradlí se svislou výplní z plných profilů , v = 1,3 m, vč.povrch úpravy</t>
  </si>
  <si>
    <t>Úpravy povrchů, podlahy a osazování výplní</t>
  </si>
  <si>
    <t>628613221</t>
  </si>
  <si>
    <t>Protikorozní ochrana ocelových mostních konstrukcí včetně otryskání povrchu základní a podkladní epoxidový a vrchní polyuretanový nátěr bez metalizace I. třídy</t>
  </si>
  <si>
    <t>628633112</t>
  </si>
  <si>
    <t>Spárování zdiva pilířů, opěr a křídel mostů z lomového kamene aktivovanou maltou, hloubky do 40 mm délka spáry na 1 m2 upravované plochy přes 6 do 12 m</t>
  </si>
  <si>
    <t>2*9*2,1+4*3,8/2*4</t>
  </si>
  <si>
    <t>2*(2,5*4,5+2*2*2)</t>
  </si>
  <si>
    <t>962041211</t>
  </si>
  <si>
    <t>Bourání mostních konstrukcí zdiva a pilířů z prostého betonu</t>
  </si>
  <si>
    <t>985132311R</t>
  </si>
  <si>
    <t>Očištění ploch zdiva a říms-ruční dočištění ocelovými kartáči</t>
  </si>
  <si>
    <t>106,7+(5*2+4*4)*0,5</t>
  </si>
  <si>
    <t>997013601</t>
  </si>
  <si>
    <t>Poplatek za uložení stavebního odpadu na skládce (skládkovné) z prostého betonu zatříděného do Katalogu odpadů pod kódem 17 01 01</t>
  </si>
  <si>
    <t>1*2,2</t>
  </si>
  <si>
    <t>0,23</t>
  </si>
  <si>
    <t>997211521</t>
  </si>
  <si>
    <t>Vodorovná doprava suti nebo vybouraných hmot vybouraných hmot se složením a hrubým urovnáním nebo s přeložením na jiný dopravní prostředek kromě lodi, na vzdálenost do 1 km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</si>
  <si>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</si>
  <si>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</si>
  <si>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2,43*14</t>
  </si>
  <si>
    <t>2,43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</si>
  <si>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</si>
  <si>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</si>
  <si>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</si>
  <si>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</si>
  <si>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</si>
  <si>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</si>
  <si>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</si>
  <si>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</si>
  <si>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</si>
  <si>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</si>
  <si>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výstavbou, vytyčení ,zaměření</t>
  </si>
  <si>
    <t>ks</t>
  </si>
  <si>
    <t>012303000</t>
  </si>
  <si>
    <t>Geodetické práce po výstavbě - zaměření skutečného provedení</t>
  </si>
  <si>
    <t>012403000</t>
  </si>
  <si>
    <t>Geometrický plán</t>
  </si>
  <si>
    <t>013254000</t>
  </si>
  <si>
    <t>Dokumentace skutečného provedení stavby</t>
  </si>
  <si>
    <t>VRN3</t>
  </si>
  <si>
    <t>Zařízení staveniště</t>
  </si>
  <si>
    <t>030001000</t>
  </si>
  <si>
    <t>Zařízení staveniště - zřízení ,odstranění ,zabezpečení, oplocení , náklady na stav.buňky ,mobil.WC , energie pro zS</t>
  </si>
  <si>
    <t>VRN7</t>
  </si>
  <si>
    <t>Provozní vlivy</t>
  </si>
  <si>
    <t>072103001</t>
  </si>
  <si>
    <t>Projednání DIO a zajištění dopravně inženýrských opatření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</si>
</sst>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1939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Cyklostezka Bukovec - Chrást u Plzně ( varianta s asf.povrchem)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14. 7. 2023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1" t="s">
        <v>70</v>
      </c>
      <c r="BE92" s="101" t="s">
        <v>71</v>
      </c>
      <c r="BF92" s="102" t="s">
        <v>72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ROUND(SUM(AT95:AT101),2)</f>
        <v>0</v>
      </c>
      <c r="AU94" s="115">
        <f>ROUND(SUM(AU95:AU101),2)</f>
        <v>0</v>
      </c>
      <c r="AV94" s="115">
        <f>ROUND(SUM(AX94:AY94),2)</f>
        <v>0</v>
      </c>
      <c r="AW94" s="116">
        <f>ROUND(SUM(AW95:AW101),5)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ROUND(SUM(BB95:BB101),2)</f>
        <v>0</v>
      </c>
      <c r="BC94" s="115">
        <f>ROUND(SUM(BC95:BC101),2)</f>
        <v>0</v>
      </c>
      <c r="BD94" s="115">
        <f>ROUND(SUM(BD95:BD101),2)</f>
        <v>0</v>
      </c>
      <c r="BE94" s="115">
        <f>ROUND(SUM(BE95:BE101),2)</f>
        <v>0</v>
      </c>
      <c r="BF94" s="117">
        <f>ROUND(SUM(BF95:BF101),2)</f>
        <v>0</v>
      </c>
      <c r="BG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6</v>
      </c>
      <c r="BX94" s="118" t="s">
        <v>78</v>
      </c>
      <c r="CL94" s="118" t="s">
        <v>1</v>
      </c>
    </row>
    <row r="95" s="7" customFormat="1" ht="24.7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101a - Cyklostezka 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82</v>
      </c>
      <c r="AR95" s="127"/>
      <c r="AS95" s="128">
        <f>'SO 101a - Cyklostezka '!K30</f>
        <v>0</v>
      </c>
      <c r="AT95" s="129">
        <f>'SO 101a - Cyklostezka '!K31</f>
        <v>0</v>
      </c>
      <c r="AU95" s="129">
        <v>0</v>
      </c>
      <c r="AV95" s="129">
        <f>ROUND(SUM(AX95:AY95),2)</f>
        <v>0</v>
      </c>
      <c r="AW95" s="130">
        <f>'SO 101a - Cyklostezka '!T123</f>
        <v>0</v>
      </c>
      <c r="AX95" s="129">
        <f>'SO 101a - Cyklostezka '!K35</f>
        <v>0</v>
      </c>
      <c r="AY95" s="129">
        <f>'SO 101a - Cyklostezka '!K36</f>
        <v>0</v>
      </c>
      <c r="AZ95" s="129">
        <f>'SO 101a - Cyklostezka '!K37</f>
        <v>0</v>
      </c>
      <c r="BA95" s="129">
        <f>'SO 101a - Cyklostezka '!K38</f>
        <v>0</v>
      </c>
      <c r="BB95" s="129">
        <f>'SO 101a - Cyklostezka '!F35</f>
        <v>0</v>
      </c>
      <c r="BC95" s="129">
        <f>'SO 101a - Cyklostezka '!F36</f>
        <v>0</v>
      </c>
      <c r="BD95" s="129">
        <f>'SO 101a - Cyklostezka '!F37</f>
        <v>0</v>
      </c>
      <c r="BE95" s="129">
        <f>'SO 101a - Cyklostezka '!F38</f>
        <v>0</v>
      </c>
      <c r="BF95" s="131">
        <f>'SO 101a - Cyklostezka '!F39</f>
        <v>0</v>
      </c>
      <c r="BG95" s="7"/>
      <c r="BT95" s="132" t="s">
        <v>83</v>
      </c>
      <c r="BV95" s="132" t="s">
        <v>77</v>
      </c>
      <c r="BW95" s="132" t="s">
        <v>84</v>
      </c>
      <c r="BX95" s="132" t="s">
        <v>6</v>
      </c>
      <c r="CL95" s="132" t="s">
        <v>1</v>
      </c>
      <c r="CM95" s="132" t="s">
        <v>85</v>
      </c>
    </row>
    <row r="96" s="7" customFormat="1" ht="24.7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201a - Opěrná zeď'!K32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82</v>
      </c>
      <c r="AR96" s="127"/>
      <c r="AS96" s="128">
        <f>'SO 201a - Opěrná zeď'!K30</f>
        <v>0</v>
      </c>
      <c r="AT96" s="129">
        <f>'SO 201a - Opěrná zeď'!K31</f>
        <v>0</v>
      </c>
      <c r="AU96" s="129">
        <v>0</v>
      </c>
      <c r="AV96" s="129">
        <f>ROUND(SUM(AX96:AY96),2)</f>
        <v>0</v>
      </c>
      <c r="AW96" s="130">
        <f>'SO 201a - Opěrná zeď'!T127</f>
        <v>0</v>
      </c>
      <c r="AX96" s="129">
        <f>'SO 201a - Opěrná zeď'!K35</f>
        <v>0</v>
      </c>
      <c r="AY96" s="129">
        <f>'SO 201a - Opěrná zeď'!K36</f>
        <v>0</v>
      </c>
      <c r="AZ96" s="129">
        <f>'SO 201a - Opěrná zeď'!K37</f>
        <v>0</v>
      </c>
      <c r="BA96" s="129">
        <f>'SO 201a - Opěrná zeď'!K38</f>
        <v>0</v>
      </c>
      <c r="BB96" s="129">
        <f>'SO 201a - Opěrná zeď'!F35</f>
        <v>0</v>
      </c>
      <c r="BC96" s="129">
        <f>'SO 201a - Opěrná zeď'!F36</f>
        <v>0</v>
      </c>
      <c r="BD96" s="129">
        <f>'SO 201a - Opěrná zeď'!F37</f>
        <v>0</v>
      </c>
      <c r="BE96" s="129">
        <f>'SO 201a - Opěrná zeď'!F38</f>
        <v>0</v>
      </c>
      <c r="BF96" s="131">
        <f>'SO 201a - Opěrná zeď'!F39</f>
        <v>0</v>
      </c>
      <c r="BG96" s="7"/>
      <c r="BT96" s="132" t="s">
        <v>83</v>
      </c>
      <c r="BV96" s="132" t="s">
        <v>77</v>
      </c>
      <c r="BW96" s="132" t="s">
        <v>88</v>
      </c>
      <c r="BX96" s="132" t="s">
        <v>6</v>
      </c>
      <c r="CL96" s="132" t="s">
        <v>1</v>
      </c>
      <c r="CM96" s="132" t="s">
        <v>85</v>
      </c>
    </row>
    <row r="97" s="7" customFormat="1" ht="24.75" customHeight="1">
      <c r="A97" s="120" t="s">
        <v>79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201b - Oprava mostních...'!K32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82</v>
      </c>
      <c r="AR97" s="127"/>
      <c r="AS97" s="128">
        <f>'SO 201b - Oprava mostních...'!K30</f>
        <v>0</v>
      </c>
      <c r="AT97" s="129">
        <f>'SO 201b - Oprava mostních...'!K31</f>
        <v>0</v>
      </c>
      <c r="AU97" s="129">
        <v>0</v>
      </c>
      <c r="AV97" s="129">
        <f>ROUND(SUM(AX97:AY97),2)</f>
        <v>0</v>
      </c>
      <c r="AW97" s="130">
        <f>'SO 201b - Oprava mostních...'!T124</f>
        <v>0</v>
      </c>
      <c r="AX97" s="129">
        <f>'SO 201b - Oprava mostních...'!K35</f>
        <v>0</v>
      </c>
      <c r="AY97" s="129">
        <f>'SO 201b - Oprava mostních...'!K36</f>
        <v>0</v>
      </c>
      <c r="AZ97" s="129">
        <f>'SO 201b - Oprava mostních...'!K37</f>
        <v>0</v>
      </c>
      <c r="BA97" s="129">
        <f>'SO 201b - Oprava mostních...'!K38</f>
        <v>0</v>
      </c>
      <c r="BB97" s="129">
        <f>'SO 201b - Oprava mostních...'!F35</f>
        <v>0</v>
      </c>
      <c r="BC97" s="129">
        <f>'SO 201b - Oprava mostních...'!F36</f>
        <v>0</v>
      </c>
      <c r="BD97" s="129">
        <f>'SO 201b - Oprava mostních...'!F37</f>
        <v>0</v>
      </c>
      <c r="BE97" s="129">
        <f>'SO 201b - Oprava mostních...'!F38</f>
        <v>0</v>
      </c>
      <c r="BF97" s="131">
        <f>'SO 201b - Oprava mostních...'!F39</f>
        <v>0</v>
      </c>
      <c r="BG97" s="7"/>
      <c r="BT97" s="132" t="s">
        <v>83</v>
      </c>
      <c r="BV97" s="132" t="s">
        <v>77</v>
      </c>
      <c r="BW97" s="132" t="s">
        <v>91</v>
      </c>
      <c r="BX97" s="132" t="s">
        <v>6</v>
      </c>
      <c r="CL97" s="132" t="s">
        <v>1</v>
      </c>
      <c r="CM97" s="132" t="s">
        <v>85</v>
      </c>
    </row>
    <row r="98" s="7" customFormat="1" ht="16.5" customHeight="1">
      <c r="A98" s="120" t="s">
        <v>79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102 - Cyklostezka'!K32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82</v>
      </c>
      <c r="AR98" s="127"/>
      <c r="AS98" s="128">
        <f>'SO 102 - Cyklostezka'!K30</f>
        <v>0</v>
      </c>
      <c r="AT98" s="129">
        <f>'SO 102 - Cyklostezka'!K31</f>
        <v>0</v>
      </c>
      <c r="AU98" s="129">
        <v>0</v>
      </c>
      <c r="AV98" s="129">
        <f>ROUND(SUM(AX98:AY98),2)</f>
        <v>0</v>
      </c>
      <c r="AW98" s="130">
        <f>'SO 102 - Cyklostezka'!T122</f>
        <v>0</v>
      </c>
      <c r="AX98" s="129">
        <f>'SO 102 - Cyklostezka'!K35</f>
        <v>0</v>
      </c>
      <c r="AY98" s="129">
        <f>'SO 102 - Cyklostezka'!K36</f>
        <v>0</v>
      </c>
      <c r="AZ98" s="129">
        <f>'SO 102 - Cyklostezka'!K37</f>
        <v>0</v>
      </c>
      <c r="BA98" s="129">
        <f>'SO 102 - Cyklostezka'!K38</f>
        <v>0</v>
      </c>
      <c r="BB98" s="129">
        <f>'SO 102 - Cyklostezka'!F35</f>
        <v>0</v>
      </c>
      <c r="BC98" s="129">
        <f>'SO 102 - Cyklostezka'!F36</f>
        <v>0</v>
      </c>
      <c r="BD98" s="129">
        <f>'SO 102 - Cyklostezka'!F37</f>
        <v>0</v>
      </c>
      <c r="BE98" s="129">
        <f>'SO 102 - Cyklostezka'!F38</f>
        <v>0</v>
      </c>
      <c r="BF98" s="131">
        <f>'SO 102 - Cyklostezka'!F39</f>
        <v>0</v>
      </c>
      <c r="BG98" s="7"/>
      <c r="BT98" s="132" t="s">
        <v>83</v>
      </c>
      <c r="BV98" s="132" t="s">
        <v>77</v>
      </c>
      <c r="BW98" s="132" t="s">
        <v>94</v>
      </c>
      <c r="BX98" s="132" t="s">
        <v>6</v>
      </c>
      <c r="CL98" s="132" t="s">
        <v>1</v>
      </c>
      <c r="CM98" s="132" t="s">
        <v>85</v>
      </c>
    </row>
    <row r="99" s="7" customFormat="1" ht="24.75" customHeight="1">
      <c r="A99" s="120" t="s">
        <v>79</v>
      </c>
      <c r="B99" s="121"/>
      <c r="C99" s="122"/>
      <c r="D99" s="123" t="s">
        <v>95</v>
      </c>
      <c r="E99" s="123"/>
      <c r="F99" s="123"/>
      <c r="G99" s="123"/>
      <c r="H99" s="123"/>
      <c r="I99" s="124"/>
      <c r="J99" s="123" t="s">
        <v>96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101 c - Účelová komuni...'!K32</f>
        <v>0</v>
      </c>
      <c r="AH99" s="124"/>
      <c r="AI99" s="124"/>
      <c r="AJ99" s="124"/>
      <c r="AK99" s="124"/>
      <c r="AL99" s="124"/>
      <c r="AM99" s="124"/>
      <c r="AN99" s="125">
        <f>SUM(AG99,AV99)</f>
        <v>0</v>
      </c>
      <c r="AO99" s="124"/>
      <c r="AP99" s="124"/>
      <c r="AQ99" s="126" t="s">
        <v>82</v>
      </c>
      <c r="AR99" s="127"/>
      <c r="AS99" s="128">
        <f>'SO 101 c - Účelová komuni...'!K30</f>
        <v>0</v>
      </c>
      <c r="AT99" s="129">
        <f>'SO 101 c - Účelová komuni...'!K31</f>
        <v>0</v>
      </c>
      <c r="AU99" s="129">
        <v>0</v>
      </c>
      <c r="AV99" s="129">
        <f>ROUND(SUM(AX99:AY99),2)</f>
        <v>0</v>
      </c>
      <c r="AW99" s="130">
        <f>'SO 101 c - Účelová komuni...'!T121</f>
        <v>0</v>
      </c>
      <c r="AX99" s="129">
        <f>'SO 101 c - Účelová komuni...'!K35</f>
        <v>0</v>
      </c>
      <c r="AY99" s="129">
        <f>'SO 101 c - Účelová komuni...'!K36</f>
        <v>0</v>
      </c>
      <c r="AZ99" s="129">
        <f>'SO 101 c - Účelová komuni...'!K37</f>
        <v>0</v>
      </c>
      <c r="BA99" s="129">
        <f>'SO 101 c - Účelová komuni...'!K38</f>
        <v>0</v>
      </c>
      <c r="BB99" s="129">
        <f>'SO 101 c - Účelová komuni...'!F35</f>
        <v>0</v>
      </c>
      <c r="BC99" s="129">
        <f>'SO 101 c - Účelová komuni...'!F36</f>
        <v>0</v>
      </c>
      <c r="BD99" s="129">
        <f>'SO 101 c - Účelová komuni...'!F37</f>
        <v>0</v>
      </c>
      <c r="BE99" s="129">
        <f>'SO 101 c - Účelová komuni...'!F38</f>
        <v>0</v>
      </c>
      <c r="BF99" s="131">
        <f>'SO 101 c - Účelová komuni...'!F39</f>
        <v>0</v>
      </c>
      <c r="BG99" s="7"/>
      <c r="BT99" s="132" t="s">
        <v>83</v>
      </c>
      <c r="BV99" s="132" t="s">
        <v>77</v>
      </c>
      <c r="BW99" s="132" t="s">
        <v>97</v>
      </c>
      <c r="BX99" s="132" t="s">
        <v>6</v>
      </c>
      <c r="CL99" s="132" t="s">
        <v>1</v>
      </c>
      <c r="CM99" s="132" t="s">
        <v>85</v>
      </c>
    </row>
    <row r="100" s="7" customFormat="1" ht="16.5" customHeight="1">
      <c r="A100" s="120" t="s">
        <v>79</v>
      </c>
      <c r="B100" s="121"/>
      <c r="C100" s="122"/>
      <c r="D100" s="123" t="s">
        <v>98</v>
      </c>
      <c r="E100" s="123"/>
      <c r="F100" s="123"/>
      <c r="G100" s="123"/>
      <c r="H100" s="123"/>
      <c r="I100" s="124"/>
      <c r="J100" s="123" t="s">
        <v>99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'- - Oprava propustu ev. k...'!K32</f>
        <v>0</v>
      </c>
      <c r="AH100" s="124"/>
      <c r="AI100" s="124"/>
      <c r="AJ100" s="124"/>
      <c r="AK100" s="124"/>
      <c r="AL100" s="124"/>
      <c r="AM100" s="124"/>
      <c r="AN100" s="125">
        <f>SUM(AG100,AV100)</f>
        <v>0</v>
      </c>
      <c r="AO100" s="124"/>
      <c r="AP100" s="124"/>
      <c r="AQ100" s="126" t="s">
        <v>82</v>
      </c>
      <c r="AR100" s="127"/>
      <c r="AS100" s="128">
        <f>'- - Oprava propustu ev. k...'!K30</f>
        <v>0</v>
      </c>
      <c r="AT100" s="129">
        <f>'- - Oprava propustu ev. k...'!K31</f>
        <v>0</v>
      </c>
      <c r="AU100" s="129">
        <v>0</v>
      </c>
      <c r="AV100" s="129">
        <f>ROUND(SUM(AX100:AY100),2)</f>
        <v>0</v>
      </c>
      <c r="AW100" s="130">
        <f>'- - Oprava propustu ev. k...'!T123</f>
        <v>0</v>
      </c>
      <c r="AX100" s="129">
        <f>'- - Oprava propustu ev. k...'!K35</f>
        <v>0</v>
      </c>
      <c r="AY100" s="129">
        <f>'- - Oprava propustu ev. k...'!K36</f>
        <v>0</v>
      </c>
      <c r="AZ100" s="129">
        <f>'- - Oprava propustu ev. k...'!K37</f>
        <v>0</v>
      </c>
      <c r="BA100" s="129">
        <f>'- - Oprava propustu ev. k...'!K38</f>
        <v>0</v>
      </c>
      <c r="BB100" s="129">
        <f>'- - Oprava propustu ev. k...'!F35</f>
        <v>0</v>
      </c>
      <c r="BC100" s="129">
        <f>'- - Oprava propustu ev. k...'!F36</f>
        <v>0</v>
      </c>
      <c r="BD100" s="129">
        <f>'- - Oprava propustu ev. k...'!F37</f>
        <v>0</v>
      </c>
      <c r="BE100" s="129">
        <f>'- - Oprava propustu ev. k...'!F38</f>
        <v>0</v>
      </c>
      <c r="BF100" s="131">
        <f>'- - Oprava propustu ev. k...'!F39</f>
        <v>0</v>
      </c>
      <c r="BG100" s="7"/>
      <c r="BT100" s="132" t="s">
        <v>83</v>
      </c>
      <c r="BV100" s="132" t="s">
        <v>77</v>
      </c>
      <c r="BW100" s="132" t="s">
        <v>100</v>
      </c>
      <c r="BX100" s="132" t="s">
        <v>6</v>
      </c>
      <c r="CL100" s="132" t="s">
        <v>1</v>
      </c>
      <c r="CM100" s="132" t="s">
        <v>85</v>
      </c>
    </row>
    <row r="101" s="7" customFormat="1" ht="16.5" customHeight="1">
      <c r="A101" s="120" t="s">
        <v>79</v>
      </c>
      <c r="B101" s="121"/>
      <c r="C101" s="122"/>
      <c r="D101" s="123" t="s">
        <v>101</v>
      </c>
      <c r="E101" s="123"/>
      <c r="F101" s="123"/>
      <c r="G101" s="123"/>
      <c r="H101" s="123"/>
      <c r="I101" s="124"/>
      <c r="J101" s="123" t="s">
        <v>102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'VON - Vedlejší a ostatní ...'!K32</f>
        <v>0</v>
      </c>
      <c r="AH101" s="124"/>
      <c r="AI101" s="124"/>
      <c r="AJ101" s="124"/>
      <c r="AK101" s="124"/>
      <c r="AL101" s="124"/>
      <c r="AM101" s="124"/>
      <c r="AN101" s="125">
        <f>SUM(AG101,AV101)</f>
        <v>0</v>
      </c>
      <c r="AO101" s="124"/>
      <c r="AP101" s="124"/>
      <c r="AQ101" s="126" t="s">
        <v>82</v>
      </c>
      <c r="AR101" s="127"/>
      <c r="AS101" s="133">
        <f>'VON - Vedlejší a ostatní ...'!K30</f>
        <v>0</v>
      </c>
      <c r="AT101" s="134">
        <f>'VON - Vedlejší a ostatní ...'!K31</f>
        <v>0</v>
      </c>
      <c r="AU101" s="134">
        <v>0</v>
      </c>
      <c r="AV101" s="134">
        <f>ROUND(SUM(AX101:AY101),2)</f>
        <v>0</v>
      </c>
      <c r="AW101" s="135">
        <f>'VON - Vedlejší a ostatní ...'!T120</f>
        <v>0</v>
      </c>
      <c r="AX101" s="134">
        <f>'VON - Vedlejší a ostatní ...'!K35</f>
        <v>0</v>
      </c>
      <c r="AY101" s="134">
        <f>'VON - Vedlejší a ostatní ...'!K36</f>
        <v>0</v>
      </c>
      <c r="AZ101" s="134">
        <f>'VON - Vedlejší a ostatní ...'!K37</f>
        <v>0</v>
      </c>
      <c r="BA101" s="134">
        <f>'VON - Vedlejší a ostatní ...'!K38</f>
        <v>0</v>
      </c>
      <c r="BB101" s="134">
        <f>'VON - Vedlejší a ostatní ...'!F35</f>
        <v>0</v>
      </c>
      <c r="BC101" s="134">
        <f>'VON - Vedlejší a ostatní ...'!F36</f>
        <v>0</v>
      </c>
      <c r="BD101" s="134">
        <f>'VON - Vedlejší a ostatní ...'!F37</f>
        <v>0</v>
      </c>
      <c r="BE101" s="134">
        <f>'VON - Vedlejší a ostatní ...'!F38</f>
        <v>0</v>
      </c>
      <c r="BF101" s="136">
        <f>'VON - Vedlejší a ostatní ...'!F39</f>
        <v>0</v>
      </c>
      <c r="BG101" s="7"/>
      <c r="BT101" s="132" t="s">
        <v>83</v>
      </c>
      <c r="BV101" s="132" t="s">
        <v>77</v>
      </c>
      <c r="BW101" s="132" t="s">
        <v>103</v>
      </c>
      <c r="BX101" s="132" t="s">
        <v>6</v>
      </c>
      <c r="CL101" s="132" t="s">
        <v>1</v>
      </c>
      <c r="CM101" s="132" t="s">
        <v>85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</row>
  </sheetData>
  <sheetProtection sheet="1" formatColumns="0" formatRows="0" objects="1" scenarios="1" spinCount="100000" saltValue="u48aP9bmjxeb0/OKwMTrkJ03PhgZSEX9RZ7dho4JI3TYrdBkO8k3C7b1pAIE1Twf0jS4d+BD1igbUKfo8RZhLA==" hashValue="Ac3U/9V0CZEVoil3A0+Airzt7DVdnG4ojwvUWaIjN2xTu/2cLrg1F/7W169lFOKXHamvTZiiEmd5FSxZ0A/65g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 101a - Cyklostezka '!C2" display="/"/>
    <hyperlink ref="A96" location="'SO 201a - Opěrná zeď'!C2" display="/"/>
    <hyperlink ref="A97" location="'SO 201b - Oprava mostních...'!C2" display="/"/>
    <hyperlink ref="A98" location="'SO 102 - Cyklostezka'!C2" display="/"/>
    <hyperlink ref="A99" location="'SO 101 c - Účelová komuni...'!C2" display="/"/>
    <hyperlink ref="A100" location="'- - Oprava propustu ev. k...'!C2" display="/"/>
    <hyperlink ref="A10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ROUND(K123,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ROUND((SUM(BE123:BE363)),  2)</f>
        <v>0</v>
      </c>
      <c r="G35" s="38"/>
      <c r="H35" s="38"/>
      <c r="I35" s="156">
        <v>0.20999999999999999</v>
      </c>
      <c r="J35" s="38"/>
      <c r="K35" s="151">
        <f>ROUND(((SUM(BE123:BE363))*I35),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ROUND((SUM(BF123:BF363)),  2)</f>
        <v>0</v>
      </c>
      <c r="G36" s="38"/>
      <c r="H36" s="38"/>
      <c r="I36" s="156">
        <v>0.14999999999999999</v>
      </c>
      <c r="J36" s="38"/>
      <c r="K36" s="151">
        <f>ROUND(((SUM(BF123:BF363))*I36),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ROUND((SUM(BG123:BG363)),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ROUND((SUM(BH123:BH363)),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ROUND((SUM(BI123:BI363)),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101a - Cyklostezka 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Q123</f>
        <v>0</v>
      </c>
      <c r="J96" s="110">
        <f>R123</f>
        <v>0</v>
      </c>
      <c r="K96" s="110">
        <f>K123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Q124</f>
        <v>0</v>
      </c>
      <c r="J97" s="184">
        <f>R124</f>
        <v>0</v>
      </c>
      <c r="K97" s="184">
        <f>K124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Q125</f>
        <v>0</v>
      </c>
      <c r="J98" s="190">
        <f>R125</f>
        <v>0</v>
      </c>
      <c r="K98" s="190">
        <f>K125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90">
        <f>Q195</f>
        <v>0</v>
      </c>
      <c r="J99" s="190">
        <f>R195</f>
        <v>0</v>
      </c>
      <c r="K99" s="190">
        <f>K195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90">
        <f>Q204</f>
        <v>0</v>
      </c>
      <c r="J100" s="190">
        <f>R204</f>
        <v>0</v>
      </c>
      <c r="K100" s="190">
        <f>K204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90">
        <f>Q299</f>
        <v>0</v>
      </c>
      <c r="J101" s="190">
        <f>R299</f>
        <v>0</v>
      </c>
      <c r="K101" s="190">
        <f>K299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90">
        <f>Q359</f>
        <v>0</v>
      </c>
      <c r="J102" s="190">
        <f>R359</f>
        <v>0</v>
      </c>
      <c r="K102" s="190">
        <f>K359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90">
        <f>Q361</f>
        <v>0</v>
      </c>
      <c r="J103" s="190">
        <f>R361</f>
        <v>0</v>
      </c>
      <c r="K103" s="190">
        <f>K361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Cyklostezka Bukovec - Chrást u Plzně ( varianta s asf.povrchem)</v>
      </c>
      <c r="F113" s="32"/>
      <c r="G113" s="32"/>
      <c r="H113" s="32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SO 101a - Cyklostezka </v>
      </c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21</v>
      </c>
      <c r="D117" s="40"/>
      <c r="E117" s="40"/>
      <c r="F117" s="27" t="str">
        <f>F12</f>
        <v xml:space="preserve"> </v>
      </c>
      <c r="G117" s="40"/>
      <c r="H117" s="40"/>
      <c r="I117" s="32" t="s">
        <v>23</v>
      </c>
      <c r="J117" s="79" t="str">
        <f>IF(J12="","",J12)</f>
        <v>14. 7. 2023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25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124</v>
      </c>
      <c r="D122" s="195" t="s">
        <v>58</v>
      </c>
      <c r="E122" s="195" t="s">
        <v>54</v>
      </c>
      <c r="F122" s="195" t="s">
        <v>55</v>
      </c>
      <c r="G122" s="195" t="s">
        <v>125</v>
      </c>
      <c r="H122" s="195" t="s">
        <v>126</v>
      </c>
      <c r="I122" s="195" t="s">
        <v>127</v>
      </c>
      <c r="J122" s="195" t="s">
        <v>128</v>
      </c>
      <c r="K122" s="195" t="s">
        <v>113</v>
      </c>
      <c r="L122" s="196" t="s">
        <v>129</v>
      </c>
      <c r="M122" s="197"/>
      <c r="N122" s="100" t="s">
        <v>1</v>
      </c>
      <c r="O122" s="101" t="s">
        <v>37</v>
      </c>
      <c r="P122" s="101" t="s">
        <v>130</v>
      </c>
      <c r="Q122" s="101" t="s">
        <v>131</v>
      </c>
      <c r="R122" s="101" t="s">
        <v>132</v>
      </c>
      <c r="S122" s="101" t="s">
        <v>133</v>
      </c>
      <c r="T122" s="101" t="s">
        <v>134</v>
      </c>
      <c r="U122" s="101" t="s">
        <v>135</v>
      </c>
      <c r="V122" s="101" t="s">
        <v>136</v>
      </c>
      <c r="W122" s="101" t="s">
        <v>137</v>
      </c>
      <c r="X122" s="102" t="s">
        <v>138</v>
      </c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139</v>
      </c>
      <c r="D123" s="40"/>
      <c r="E123" s="40"/>
      <c r="F123" s="40"/>
      <c r="G123" s="40"/>
      <c r="H123" s="40"/>
      <c r="I123" s="40"/>
      <c r="J123" s="40"/>
      <c r="K123" s="198">
        <f>BK123</f>
        <v>0</v>
      </c>
      <c r="L123" s="40"/>
      <c r="M123" s="44"/>
      <c r="N123" s="103"/>
      <c r="O123" s="199"/>
      <c r="P123" s="104"/>
      <c r="Q123" s="200">
        <f>Q124</f>
        <v>0</v>
      </c>
      <c r="R123" s="200">
        <f>R124</f>
        <v>0</v>
      </c>
      <c r="S123" s="104"/>
      <c r="T123" s="201">
        <f>T124</f>
        <v>0</v>
      </c>
      <c r="U123" s="104"/>
      <c r="V123" s="201">
        <f>V124</f>
        <v>0</v>
      </c>
      <c r="W123" s="104"/>
      <c r="X123" s="202">
        <f>X124</f>
        <v>0</v>
      </c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115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74</v>
      </c>
      <c r="E124" s="207" t="s">
        <v>140</v>
      </c>
      <c r="F124" s="207" t="s">
        <v>141</v>
      </c>
      <c r="G124" s="205"/>
      <c r="H124" s="205"/>
      <c r="I124" s="208"/>
      <c r="J124" s="208"/>
      <c r="K124" s="209">
        <f>BK124</f>
        <v>0</v>
      </c>
      <c r="L124" s="205"/>
      <c r="M124" s="210"/>
      <c r="N124" s="211"/>
      <c r="O124" s="212"/>
      <c r="P124" s="212"/>
      <c r="Q124" s="213">
        <f>Q125+Q195+Q204+Q299+Q359+Q361</f>
        <v>0</v>
      </c>
      <c r="R124" s="213">
        <f>R125+R195+R204+R299+R359+R361</f>
        <v>0</v>
      </c>
      <c r="S124" s="212"/>
      <c r="T124" s="214">
        <f>T125+T195+T204+T299+T359+T361</f>
        <v>0</v>
      </c>
      <c r="U124" s="212"/>
      <c r="V124" s="214">
        <f>V125+V195+V204+V299+V359+V361</f>
        <v>0</v>
      </c>
      <c r="W124" s="212"/>
      <c r="X124" s="215">
        <f>X125+X195+X204+X299+X359+X361</f>
        <v>0</v>
      </c>
      <c r="Y124" s="12"/>
      <c r="Z124" s="12"/>
      <c r="AA124" s="12"/>
      <c r="AB124" s="12"/>
      <c r="AC124" s="12"/>
      <c r="AD124" s="12"/>
      <c r="AE124" s="12"/>
      <c r="AR124" s="216" t="s">
        <v>83</v>
      </c>
      <c r="AT124" s="217" t="s">
        <v>74</v>
      </c>
      <c r="AU124" s="217" t="s">
        <v>75</v>
      </c>
      <c r="AY124" s="216" t="s">
        <v>142</v>
      </c>
      <c r="BK124" s="218">
        <f>BK125+BK195+BK204+BK299+BK359+BK361</f>
        <v>0</v>
      </c>
    </row>
    <row r="125" s="12" customFormat="1" ht="22.8" customHeight="1">
      <c r="A125" s="12"/>
      <c r="B125" s="204"/>
      <c r="C125" s="205"/>
      <c r="D125" s="206" t="s">
        <v>74</v>
      </c>
      <c r="E125" s="219" t="s">
        <v>83</v>
      </c>
      <c r="F125" s="219" t="s">
        <v>143</v>
      </c>
      <c r="G125" s="205"/>
      <c r="H125" s="205"/>
      <c r="I125" s="208"/>
      <c r="J125" s="208"/>
      <c r="K125" s="220">
        <f>BK125</f>
        <v>0</v>
      </c>
      <c r="L125" s="205"/>
      <c r="M125" s="210"/>
      <c r="N125" s="211"/>
      <c r="O125" s="212"/>
      <c r="P125" s="212"/>
      <c r="Q125" s="213">
        <f>SUM(Q126:Q194)</f>
        <v>0</v>
      </c>
      <c r="R125" s="213">
        <f>SUM(R126:R194)</f>
        <v>0</v>
      </c>
      <c r="S125" s="212"/>
      <c r="T125" s="214">
        <f>SUM(T126:T194)</f>
        <v>0</v>
      </c>
      <c r="U125" s="212"/>
      <c r="V125" s="214">
        <f>SUM(V126:V194)</f>
        <v>0</v>
      </c>
      <c r="W125" s="212"/>
      <c r="X125" s="215">
        <f>SUM(X126:X194)</f>
        <v>0</v>
      </c>
      <c r="Y125" s="12"/>
      <c r="Z125" s="12"/>
      <c r="AA125" s="12"/>
      <c r="AB125" s="12"/>
      <c r="AC125" s="12"/>
      <c r="AD125" s="12"/>
      <c r="AE125" s="12"/>
      <c r="AR125" s="216" t="s">
        <v>83</v>
      </c>
      <c r="AT125" s="217" t="s">
        <v>74</v>
      </c>
      <c r="AU125" s="217" t="s">
        <v>83</v>
      </c>
      <c r="AY125" s="216" t="s">
        <v>142</v>
      </c>
      <c r="BK125" s="218">
        <f>SUM(BK126:BK194)</f>
        <v>0</v>
      </c>
    </row>
    <row r="126" s="2" customFormat="1" ht="33" customHeight="1">
      <c r="A126" s="38"/>
      <c r="B126" s="39"/>
      <c r="C126" s="221" t="s">
        <v>83</v>
      </c>
      <c r="D126" s="221" t="s">
        <v>144</v>
      </c>
      <c r="E126" s="222" t="s">
        <v>145</v>
      </c>
      <c r="F126" s="223" t="s">
        <v>146</v>
      </c>
      <c r="G126" s="224" t="s">
        <v>147</v>
      </c>
      <c r="H126" s="225">
        <v>18</v>
      </c>
      <c r="I126" s="226"/>
      <c r="J126" s="226"/>
      <c r="K126" s="227">
        <f>ROUND(P126*H126,2)</f>
        <v>0</v>
      </c>
      <c r="L126" s="223" t="s">
        <v>148</v>
      </c>
      <c r="M126" s="44"/>
      <c r="N126" s="228" t="s">
        <v>1</v>
      </c>
      <c r="O126" s="229" t="s">
        <v>38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149</v>
      </c>
      <c r="AT126" s="233" t="s">
        <v>144</v>
      </c>
      <c r="AU126" s="233" t="s">
        <v>85</v>
      </c>
      <c r="AY126" s="17" t="s">
        <v>142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83</v>
      </c>
      <c r="BK126" s="234">
        <f>ROUND(P126*H126,2)</f>
        <v>0</v>
      </c>
      <c r="BL126" s="17" t="s">
        <v>149</v>
      </c>
      <c r="BM126" s="233" t="s">
        <v>85</v>
      </c>
    </row>
    <row r="127" s="13" customFormat="1">
      <c r="A127" s="13"/>
      <c r="B127" s="235"/>
      <c r="C127" s="236"/>
      <c r="D127" s="237" t="s">
        <v>150</v>
      </c>
      <c r="E127" s="238" t="s">
        <v>1</v>
      </c>
      <c r="F127" s="239" t="s">
        <v>151</v>
      </c>
      <c r="G127" s="236"/>
      <c r="H127" s="240">
        <v>18</v>
      </c>
      <c r="I127" s="241"/>
      <c r="J127" s="241"/>
      <c r="K127" s="236"/>
      <c r="L127" s="236"/>
      <c r="M127" s="242"/>
      <c r="N127" s="243"/>
      <c r="O127" s="244"/>
      <c r="P127" s="244"/>
      <c r="Q127" s="244"/>
      <c r="R127" s="244"/>
      <c r="S127" s="244"/>
      <c r="T127" s="244"/>
      <c r="U127" s="244"/>
      <c r="V127" s="244"/>
      <c r="W127" s="244"/>
      <c r="X127" s="245"/>
      <c r="Y127" s="13"/>
      <c r="Z127" s="13"/>
      <c r="AA127" s="13"/>
      <c r="AB127" s="13"/>
      <c r="AC127" s="13"/>
      <c r="AD127" s="13"/>
      <c r="AE127" s="13"/>
      <c r="AT127" s="246" t="s">
        <v>150</v>
      </c>
      <c r="AU127" s="246" t="s">
        <v>85</v>
      </c>
      <c r="AV127" s="13" t="s">
        <v>85</v>
      </c>
      <c r="AW127" s="13" t="s">
        <v>5</v>
      </c>
      <c r="AX127" s="13" t="s">
        <v>75</v>
      </c>
      <c r="AY127" s="246" t="s">
        <v>142</v>
      </c>
    </row>
    <row r="128" s="14" customFormat="1">
      <c r="A128" s="14"/>
      <c r="B128" s="247"/>
      <c r="C128" s="248"/>
      <c r="D128" s="237" t="s">
        <v>150</v>
      </c>
      <c r="E128" s="249" t="s">
        <v>1</v>
      </c>
      <c r="F128" s="250" t="s">
        <v>152</v>
      </c>
      <c r="G128" s="248"/>
      <c r="H128" s="249" t="s">
        <v>1</v>
      </c>
      <c r="I128" s="251"/>
      <c r="J128" s="251"/>
      <c r="K128" s="248"/>
      <c r="L128" s="248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4"/>
      <c r="Z128" s="14"/>
      <c r="AA128" s="14"/>
      <c r="AB128" s="14"/>
      <c r="AC128" s="14"/>
      <c r="AD128" s="14"/>
      <c r="AE128" s="14"/>
      <c r="AT128" s="256" t="s">
        <v>150</v>
      </c>
      <c r="AU128" s="256" t="s">
        <v>85</v>
      </c>
      <c r="AV128" s="14" t="s">
        <v>83</v>
      </c>
      <c r="AW128" s="14" t="s">
        <v>5</v>
      </c>
      <c r="AX128" s="14" t="s">
        <v>75</v>
      </c>
      <c r="AY128" s="256" t="s">
        <v>142</v>
      </c>
    </row>
    <row r="129" s="15" customFormat="1">
      <c r="A129" s="15"/>
      <c r="B129" s="257"/>
      <c r="C129" s="258"/>
      <c r="D129" s="237" t="s">
        <v>150</v>
      </c>
      <c r="E129" s="259" t="s">
        <v>1</v>
      </c>
      <c r="F129" s="260" t="s">
        <v>153</v>
      </c>
      <c r="G129" s="258"/>
      <c r="H129" s="261">
        <v>18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5"/>
      <c r="Z129" s="15"/>
      <c r="AA129" s="15"/>
      <c r="AB129" s="15"/>
      <c r="AC129" s="15"/>
      <c r="AD129" s="15"/>
      <c r="AE129" s="15"/>
      <c r="AT129" s="267" t="s">
        <v>150</v>
      </c>
      <c r="AU129" s="267" t="s">
        <v>85</v>
      </c>
      <c r="AV129" s="15" t="s">
        <v>149</v>
      </c>
      <c r="AW129" s="15" t="s">
        <v>5</v>
      </c>
      <c r="AX129" s="15" t="s">
        <v>83</v>
      </c>
      <c r="AY129" s="267" t="s">
        <v>142</v>
      </c>
    </row>
    <row r="130" s="2" customFormat="1" ht="33" customHeight="1">
      <c r="A130" s="38"/>
      <c r="B130" s="39"/>
      <c r="C130" s="221" t="s">
        <v>85</v>
      </c>
      <c r="D130" s="221" t="s">
        <v>144</v>
      </c>
      <c r="E130" s="222" t="s">
        <v>154</v>
      </c>
      <c r="F130" s="223" t="s">
        <v>155</v>
      </c>
      <c r="G130" s="224" t="s">
        <v>147</v>
      </c>
      <c r="H130" s="225">
        <v>82.599999999999994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149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156</v>
      </c>
      <c r="G131" s="236"/>
      <c r="H131" s="240">
        <v>82.599999999999994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157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82.599999999999994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62.7" customHeight="1">
      <c r="A134" s="38"/>
      <c r="B134" s="39"/>
      <c r="C134" s="221" t="s">
        <v>158</v>
      </c>
      <c r="D134" s="221" t="s">
        <v>144</v>
      </c>
      <c r="E134" s="222" t="s">
        <v>159</v>
      </c>
      <c r="F134" s="223" t="s">
        <v>160</v>
      </c>
      <c r="G134" s="224" t="s">
        <v>147</v>
      </c>
      <c r="H134" s="225">
        <v>82.599999999999994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161</v>
      </c>
    </row>
    <row r="135" s="2" customFormat="1" ht="66.75" customHeight="1">
      <c r="A135" s="38"/>
      <c r="B135" s="39"/>
      <c r="C135" s="221" t="s">
        <v>149</v>
      </c>
      <c r="D135" s="221" t="s">
        <v>144</v>
      </c>
      <c r="E135" s="222" t="s">
        <v>162</v>
      </c>
      <c r="F135" s="223" t="s">
        <v>163</v>
      </c>
      <c r="G135" s="224" t="s">
        <v>147</v>
      </c>
      <c r="H135" s="225">
        <v>413</v>
      </c>
      <c r="I135" s="226"/>
      <c r="J135" s="226"/>
      <c r="K135" s="227">
        <f>ROUND(P135*H135,2)</f>
        <v>0</v>
      </c>
      <c r="L135" s="223" t="s">
        <v>148</v>
      </c>
      <c r="M135" s="44"/>
      <c r="N135" s="228" t="s">
        <v>1</v>
      </c>
      <c r="O135" s="229" t="s">
        <v>38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149</v>
      </c>
      <c r="AT135" s="233" t="s">
        <v>144</v>
      </c>
      <c r="AU135" s="233" t="s">
        <v>85</v>
      </c>
      <c r="AY135" s="17" t="s">
        <v>142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83</v>
      </c>
      <c r="BK135" s="234">
        <f>ROUND(P135*H135,2)</f>
        <v>0</v>
      </c>
      <c r="BL135" s="17" t="s">
        <v>149</v>
      </c>
      <c r="BM135" s="233" t="s">
        <v>164</v>
      </c>
    </row>
    <row r="136" s="13" customFormat="1">
      <c r="A136" s="13"/>
      <c r="B136" s="235"/>
      <c r="C136" s="236"/>
      <c r="D136" s="237" t="s">
        <v>150</v>
      </c>
      <c r="E136" s="238" t="s">
        <v>1</v>
      </c>
      <c r="F136" s="239" t="s">
        <v>165</v>
      </c>
      <c r="G136" s="236"/>
      <c r="H136" s="240">
        <v>413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85</v>
      </c>
      <c r="AV136" s="13" t="s">
        <v>85</v>
      </c>
      <c r="AW136" s="13" t="s">
        <v>5</v>
      </c>
      <c r="AX136" s="13" t="s">
        <v>75</v>
      </c>
      <c r="AY136" s="24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413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44.25" customHeight="1">
      <c r="A138" s="38"/>
      <c r="B138" s="39"/>
      <c r="C138" s="221" t="s">
        <v>166</v>
      </c>
      <c r="D138" s="221" t="s">
        <v>144</v>
      </c>
      <c r="E138" s="222" t="s">
        <v>167</v>
      </c>
      <c r="F138" s="223" t="s">
        <v>168</v>
      </c>
      <c r="G138" s="224" t="s">
        <v>147</v>
      </c>
      <c r="H138" s="225">
        <v>968.79999999999995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169</v>
      </c>
    </row>
    <row r="139" s="13" customFormat="1">
      <c r="A139" s="13"/>
      <c r="B139" s="235"/>
      <c r="C139" s="236"/>
      <c r="D139" s="237" t="s">
        <v>150</v>
      </c>
      <c r="E139" s="238" t="s">
        <v>1</v>
      </c>
      <c r="F139" s="239" t="s">
        <v>170</v>
      </c>
      <c r="G139" s="236"/>
      <c r="H139" s="240">
        <v>968.79999999999995</v>
      </c>
      <c r="I139" s="241"/>
      <c r="J139" s="241"/>
      <c r="K139" s="236"/>
      <c r="L139" s="236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85</v>
      </c>
      <c r="AV139" s="13" t="s">
        <v>85</v>
      </c>
      <c r="AW139" s="13" t="s">
        <v>5</v>
      </c>
      <c r="AX139" s="13" t="s">
        <v>75</v>
      </c>
      <c r="AY139" s="246" t="s">
        <v>142</v>
      </c>
    </row>
    <row r="140" s="14" customFormat="1">
      <c r="A140" s="14"/>
      <c r="B140" s="247"/>
      <c r="C140" s="248"/>
      <c r="D140" s="237" t="s">
        <v>150</v>
      </c>
      <c r="E140" s="249" t="s">
        <v>1</v>
      </c>
      <c r="F140" s="250" t="s">
        <v>171</v>
      </c>
      <c r="G140" s="248"/>
      <c r="H140" s="249" t="s">
        <v>1</v>
      </c>
      <c r="I140" s="251"/>
      <c r="J140" s="251"/>
      <c r="K140" s="248"/>
      <c r="L140" s="248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4"/>
      <c r="Z140" s="14"/>
      <c r="AA140" s="14"/>
      <c r="AB140" s="14"/>
      <c r="AC140" s="14"/>
      <c r="AD140" s="14"/>
      <c r="AE140" s="14"/>
      <c r="AT140" s="256" t="s">
        <v>150</v>
      </c>
      <c r="AU140" s="256" t="s">
        <v>85</v>
      </c>
      <c r="AV140" s="14" t="s">
        <v>83</v>
      </c>
      <c r="AW140" s="14" t="s">
        <v>5</v>
      </c>
      <c r="AX140" s="14" t="s">
        <v>75</v>
      </c>
      <c r="AY140" s="25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968.79999999999995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24.15" customHeight="1">
      <c r="A142" s="38"/>
      <c r="B142" s="39"/>
      <c r="C142" s="268" t="s">
        <v>161</v>
      </c>
      <c r="D142" s="268" t="s">
        <v>172</v>
      </c>
      <c r="E142" s="269" t="s">
        <v>173</v>
      </c>
      <c r="F142" s="270" t="s">
        <v>174</v>
      </c>
      <c r="G142" s="271" t="s">
        <v>175</v>
      </c>
      <c r="H142" s="272">
        <v>1937.5999999999999</v>
      </c>
      <c r="I142" s="273"/>
      <c r="J142" s="274"/>
      <c r="K142" s="275">
        <f>ROUND(P142*H142,2)</f>
        <v>0</v>
      </c>
      <c r="L142" s="270" t="s">
        <v>148</v>
      </c>
      <c r="M142" s="276"/>
      <c r="N142" s="277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164</v>
      </c>
      <c r="AT142" s="233" t="s">
        <v>172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176</v>
      </c>
    </row>
    <row r="143" s="13" customFormat="1">
      <c r="A143" s="13"/>
      <c r="B143" s="235"/>
      <c r="C143" s="236"/>
      <c r="D143" s="237" t="s">
        <v>150</v>
      </c>
      <c r="E143" s="238" t="s">
        <v>1</v>
      </c>
      <c r="F143" s="239" t="s">
        <v>177</v>
      </c>
      <c r="G143" s="236"/>
      <c r="H143" s="240">
        <v>1937.5999999999999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85</v>
      </c>
      <c r="AV143" s="13" t="s">
        <v>85</v>
      </c>
      <c r="AW143" s="13" t="s">
        <v>5</v>
      </c>
      <c r="AX143" s="13" t="s">
        <v>75</v>
      </c>
      <c r="AY143" s="246" t="s">
        <v>142</v>
      </c>
    </row>
    <row r="144" s="15" customFormat="1">
      <c r="A144" s="15"/>
      <c r="B144" s="257"/>
      <c r="C144" s="258"/>
      <c r="D144" s="237" t="s">
        <v>150</v>
      </c>
      <c r="E144" s="259" t="s">
        <v>1</v>
      </c>
      <c r="F144" s="260" t="s">
        <v>153</v>
      </c>
      <c r="G144" s="258"/>
      <c r="H144" s="261">
        <v>1937.5999999999999</v>
      </c>
      <c r="I144" s="262"/>
      <c r="J144" s="262"/>
      <c r="K144" s="258"/>
      <c r="L144" s="258"/>
      <c r="M144" s="263"/>
      <c r="N144" s="264"/>
      <c r="O144" s="265"/>
      <c r="P144" s="265"/>
      <c r="Q144" s="265"/>
      <c r="R144" s="265"/>
      <c r="S144" s="265"/>
      <c r="T144" s="265"/>
      <c r="U144" s="265"/>
      <c r="V144" s="265"/>
      <c r="W144" s="265"/>
      <c r="X144" s="266"/>
      <c r="Y144" s="15"/>
      <c r="Z144" s="15"/>
      <c r="AA144" s="15"/>
      <c r="AB144" s="15"/>
      <c r="AC144" s="15"/>
      <c r="AD144" s="15"/>
      <c r="AE144" s="15"/>
      <c r="AT144" s="267" t="s">
        <v>150</v>
      </c>
      <c r="AU144" s="267" t="s">
        <v>85</v>
      </c>
      <c r="AV144" s="15" t="s">
        <v>149</v>
      </c>
      <c r="AW144" s="15" t="s">
        <v>5</v>
      </c>
      <c r="AX144" s="15" t="s">
        <v>83</v>
      </c>
      <c r="AY144" s="267" t="s">
        <v>142</v>
      </c>
    </row>
    <row r="145" s="2" customFormat="1" ht="55.5" customHeight="1">
      <c r="A145" s="38"/>
      <c r="B145" s="39"/>
      <c r="C145" s="221" t="s">
        <v>178</v>
      </c>
      <c r="D145" s="221" t="s">
        <v>144</v>
      </c>
      <c r="E145" s="222" t="s">
        <v>179</v>
      </c>
      <c r="F145" s="223" t="s">
        <v>180</v>
      </c>
      <c r="G145" s="224" t="s">
        <v>147</v>
      </c>
      <c r="H145" s="225">
        <v>5.25</v>
      </c>
      <c r="I145" s="226"/>
      <c r="J145" s="226"/>
      <c r="K145" s="227">
        <f>ROUND(P145*H145,2)</f>
        <v>0</v>
      </c>
      <c r="L145" s="223" t="s">
        <v>148</v>
      </c>
      <c r="M145" s="44"/>
      <c r="N145" s="228" t="s">
        <v>1</v>
      </c>
      <c r="O145" s="229" t="s">
        <v>38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149</v>
      </c>
      <c r="AT145" s="233" t="s">
        <v>144</v>
      </c>
      <c r="AU145" s="233" t="s">
        <v>85</v>
      </c>
      <c r="AY145" s="17" t="s">
        <v>142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83</v>
      </c>
      <c r="BK145" s="234">
        <f>ROUND(P145*H145,2)</f>
        <v>0</v>
      </c>
      <c r="BL145" s="17" t="s">
        <v>149</v>
      </c>
      <c r="BM145" s="233" t="s">
        <v>181</v>
      </c>
    </row>
    <row r="146" s="13" customFormat="1">
      <c r="A146" s="13"/>
      <c r="B146" s="235"/>
      <c r="C146" s="236"/>
      <c r="D146" s="237" t="s">
        <v>150</v>
      </c>
      <c r="E146" s="238" t="s">
        <v>1</v>
      </c>
      <c r="F146" s="239" t="s">
        <v>182</v>
      </c>
      <c r="G146" s="236"/>
      <c r="H146" s="240">
        <v>5.25</v>
      </c>
      <c r="I146" s="241"/>
      <c r="J146" s="241"/>
      <c r="K146" s="236"/>
      <c r="L146" s="236"/>
      <c r="M146" s="242"/>
      <c r="N146" s="243"/>
      <c r="O146" s="244"/>
      <c r="P146" s="244"/>
      <c r="Q146" s="244"/>
      <c r="R146" s="244"/>
      <c r="S146" s="244"/>
      <c r="T146" s="244"/>
      <c r="U146" s="244"/>
      <c r="V146" s="244"/>
      <c r="W146" s="244"/>
      <c r="X146" s="245"/>
      <c r="Y146" s="13"/>
      <c r="Z146" s="13"/>
      <c r="AA146" s="13"/>
      <c r="AB146" s="13"/>
      <c r="AC146" s="13"/>
      <c r="AD146" s="13"/>
      <c r="AE146" s="13"/>
      <c r="AT146" s="246" t="s">
        <v>150</v>
      </c>
      <c r="AU146" s="246" t="s">
        <v>85</v>
      </c>
      <c r="AV146" s="13" t="s">
        <v>85</v>
      </c>
      <c r="AW146" s="13" t="s">
        <v>5</v>
      </c>
      <c r="AX146" s="13" t="s">
        <v>75</v>
      </c>
      <c r="AY146" s="246" t="s">
        <v>142</v>
      </c>
    </row>
    <row r="147" s="14" customFormat="1">
      <c r="A147" s="14"/>
      <c r="B147" s="247"/>
      <c r="C147" s="248"/>
      <c r="D147" s="237" t="s">
        <v>150</v>
      </c>
      <c r="E147" s="249" t="s">
        <v>1</v>
      </c>
      <c r="F147" s="250" t="s">
        <v>183</v>
      </c>
      <c r="G147" s="248"/>
      <c r="H147" s="249" t="s">
        <v>1</v>
      </c>
      <c r="I147" s="251"/>
      <c r="J147" s="251"/>
      <c r="K147" s="248"/>
      <c r="L147" s="248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4"/>
      <c r="Z147" s="14"/>
      <c r="AA147" s="14"/>
      <c r="AB147" s="14"/>
      <c r="AC147" s="14"/>
      <c r="AD147" s="14"/>
      <c r="AE147" s="14"/>
      <c r="AT147" s="256" t="s">
        <v>150</v>
      </c>
      <c r="AU147" s="256" t="s">
        <v>85</v>
      </c>
      <c r="AV147" s="14" t="s">
        <v>83</v>
      </c>
      <c r="AW147" s="14" t="s">
        <v>5</v>
      </c>
      <c r="AX147" s="14" t="s">
        <v>75</v>
      </c>
      <c r="AY147" s="256" t="s">
        <v>142</v>
      </c>
    </row>
    <row r="148" s="15" customFormat="1">
      <c r="A148" s="15"/>
      <c r="B148" s="257"/>
      <c r="C148" s="258"/>
      <c r="D148" s="237" t="s">
        <v>150</v>
      </c>
      <c r="E148" s="259" t="s">
        <v>1</v>
      </c>
      <c r="F148" s="260" t="s">
        <v>153</v>
      </c>
      <c r="G148" s="258"/>
      <c r="H148" s="261">
        <v>5.25</v>
      </c>
      <c r="I148" s="262"/>
      <c r="J148" s="262"/>
      <c r="K148" s="258"/>
      <c r="L148" s="258"/>
      <c r="M148" s="263"/>
      <c r="N148" s="264"/>
      <c r="O148" s="265"/>
      <c r="P148" s="265"/>
      <c r="Q148" s="265"/>
      <c r="R148" s="265"/>
      <c r="S148" s="265"/>
      <c r="T148" s="265"/>
      <c r="U148" s="265"/>
      <c r="V148" s="265"/>
      <c r="W148" s="265"/>
      <c r="X148" s="266"/>
      <c r="Y148" s="15"/>
      <c r="Z148" s="15"/>
      <c r="AA148" s="15"/>
      <c r="AB148" s="15"/>
      <c r="AC148" s="15"/>
      <c r="AD148" s="15"/>
      <c r="AE148" s="15"/>
      <c r="AT148" s="267" t="s">
        <v>150</v>
      </c>
      <c r="AU148" s="267" t="s">
        <v>85</v>
      </c>
      <c r="AV148" s="15" t="s">
        <v>149</v>
      </c>
      <c r="AW148" s="15" t="s">
        <v>5</v>
      </c>
      <c r="AX148" s="15" t="s">
        <v>83</v>
      </c>
      <c r="AY148" s="267" t="s">
        <v>142</v>
      </c>
    </row>
    <row r="149" s="2" customFormat="1" ht="24.15" customHeight="1">
      <c r="A149" s="38"/>
      <c r="B149" s="39"/>
      <c r="C149" s="268" t="s">
        <v>164</v>
      </c>
      <c r="D149" s="268" t="s">
        <v>172</v>
      </c>
      <c r="E149" s="269" t="s">
        <v>184</v>
      </c>
      <c r="F149" s="270" t="s">
        <v>185</v>
      </c>
      <c r="G149" s="271" t="s">
        <v>175</v>
      </c>
      <c r="H149" s="272">
        <v>10.5</v>
      </c>
      <c r="I149" s="273"/>
      <c r="J149" s="274"/>
      <c r="K149" s="275">
        <f>ROUND(P149*H149,2)</f>
        <v>0</v>
      </c>
      <c r="L149" s="270" t="s">
        <v>148</v>
      </c>
      <c r="M149" s="276"/>
      <c r="N149" s="277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164</v>
      </c>
      <c r="AT149" s="233" t="s">
        <v>172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186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187</v>
      </c>
      <c r="G150" s="236"/>
      <c r="H150" s="240">
        <v>10.5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5" customFormat="1">
      <c r="A151" s="15"/>
      <c r="B151" s="257"/>
      <c r="C151" s="258"/>
      <c r="D151" s="237" t="s">
        <v>150</v>
      </c>
      <c r="E151" s="259" t="s">
        <v>1</v>
      </c>
      <c r="F151" s="260" t="s">
        <v>153</v>
      </c>
      <c r="G151" s="258"/>
      <c r="H151" s="261">
        <v>10.5</v>
      </c>
      <c r="I151" s="262"/>
      <c r="J151" s="262"/>
      <c r="K151" s="258"/>
      <c r="L151" s="258"/>
      <c r="M151" s="263"/>
      <c r="N151" s="264"/>
      <c r="O151" s="265"/>
      <c r="P151" s="265"/>
      <c r="Q151" s="265"/>
      <c r="R151" s="265"/>
      <c r="S151" s="265"/>
      <c r="T151" s="265"/>
      <c r="U151" s="265"/>
      <c r="V151" s="265"/>
      <c r="W151" s="265"/>
      <c r="X151" s="266"/>
      <c r="Y151" s="15"/>
      <c r="Z151" s="15"/>
      <c r="AA151" s="15"/>
      <c r="AB151" s="15"/>
      <c r="AC151" s="15"/>
      <c r="AD151" s="15"/>
      <c r="AE151" s="15"/>
      <c r="AT151" s="267" t="s">
        <v>150</v>
      </c>
      <c r="AU151" s="267" t="s">
        <v>85</v>
      </c>
      <c r="AV151" s="15" t="s">
        <v>149</v>
      </c>
      <c r="AW151" s="15" t="s">
        <v>5</v>
      </c>
      <c r="AX151" s="15" t="s">
        <v>83</v>
      </c>
      <c r="AY151" s="267" t="s">
        <v>142</v>
      </c>
    </row>
    <row r="152" s="2" customFormat="1" ht="44.25" customHeight="1">
      <c r="A152" s="38"/>
      <c r="B152" s="39"/>
      <c r="C152" s="221" t="s">
        <v>188</v>
      </c>
      <c r="D152" s="221" t="s">
        <v>144</v>
      </c>
      <c r="E152" s="222" t="s">
        <v>189</v>
      </c>
      <c r="F152" s="223" t="s">
        <v>190</v>
      </c>
      <c r="G152" s="224" t="s">
        <v>175</v>
      </c>
      <c r="H152" s="225">
        <v>148.68000000000001</v>
      </c>
      <c r="I152" s="226"/>
      <c r="J152" s="226"/>
      <c r="K152" s="227">
        <f>ROUND(P152*H152,2)</f>
        <v>0</v>
      </c>
      <c r="L152" s="223" t="s">
        <v>148</v>
      </c>
      <c r="M152" s="44"/>
      <c r="N152" s="228" t="s">
        <v>1</v>
      </c>
      <c r="O152" s="229" t="s">
        <v>38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91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38"/>
      <c r="Z152" s="38"/>
      <c r="AA152" s="38"/>
      <c r="AB152" s="38"/>
      <c r="AC152" s="38"/>
      <c r="AD152" s="38"/>
      <c r="AE152" s="38"/>
      <c r="AR152" s="233" t="s">
        <v>149</v>
      </c>
      <c r="AT152" s="233" t="s">
        <v>144</v>
      </c>
      <c r="AU152" s="233" t="s">
        <v>85</v>
      </c>
      <c r="AY152" s="17" t="s">
        <v>142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7" t="s">
        <v>83</v>
      </c>
      <c r="BK152" s="234">
        <f>ROUND(P152*H152,2)</f>
        <v>0</v>
      </c>
      <c r="BL152" s="17" t="s">
        <v>149</v>
      </c>
      <c r="BM152" s="233" t="s">
        <v>151</v>
      </c>
    </row>
    <row r="153" s="13" customFormat="1">
      <c r="A153" s="13"/>
      <c r="B153" s="235"/>
      <c r="C153" s="236"/>
      <c r="D153" s="237" t="s">
        <v>150</v>
      </c>
      <c r="E153" s="238" t="s">
        <v>1</v>
      </c>
      <c r="F153" s="239" t="s">
        <v>191</v>
      </c>
      <c r="G153" s="236"/>
      <c r="H153" s="240">
        <v>148.68000000000001</v>
      </c>
      <c r="I153" s="241"/>
      <c r="J153" s="241"/>
      <c r="K153" s="236"/>
      <c r="L153" s="236"/>
      <c r="M153" s="242"/>
      <c r="N153" s="243"/>
      <c r="O153" s="244"/>
      <c r="P153" s="244"/>
      <c r="Q153" s="244"/>
      <c r="R153" s="244"/>
      <c r="S153" s="244"/>
      <c r="T153" s="244"/>
      <c r="U153" s="244"/>
      <c r="V153" s="244"/>
      <c r="W153" s="244"/>
      <c r="X153" s="245"/>
      <c r="Y153" s="13"/>
      <c r="Z153" s="13"/>
      <c r="AA153" s="13"/>
      <c r="AB153" s="13"/>
      <c r="AC153" s="13"/>
      <c r="AD153" s="13"/>
      <c r="AE153" s="13"/>
      <c r="AT153" s="246" t="s">
        <v>150</v>
      </c>
      <c r="AU153" s="246" t="s">
        <v>85</v>
      </c>
      <c r="AV153" s="13" t="s">
        <v>85</v>
      </c>
      <c r="AW153" s="13" t="s">
        <v>5</v>
      </c>
      <c r="AX153" s="13" t="s">
        <v>75</v>
      </c>
      <c r="AY153" s="246" t="s">
        <v>142</v>
      </c>
    </row>
    <row r="154" s="15" customFormat="1">
      <c r="A154" s="15"/>
      <c r="B154" s="257"/>
      <c r="C154" s="258"/>
      <c r="D154" s="237" t="s">
        <v>150</v>
      </c>
      <c r="E154" s="259" t="s">
        <v>1</v>
      </c>
      <c r="F154" s="260" t="s">
        <v>153</v>
      </c>
      <c r="G154" s="258"/>
      <c r="H154" s="261">
        <v>148.68000000000001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5"/>
      <c r="Z154" s="15"/>
      <c r="AA154" s="15"/>
      <c r="AB154" s="15"/>
      <c r="AC154" s="15"/>
      <c r="AD154" s="15"/>
      <c r="AE154" s="15"/>
      <c r="AT154" s="267" t="s">
        <v>150</v>
      </c>
      <c r="AU154" s="267" t="s">
        <v>85</v>
      </c>
      <c r="AV154" s="15" t="s">
        <v>149</v>
      </c>
      <c r="AW154" s="15" t="s">
        <v>5</v>
      </c>
      <c r="AX154" s="15" t="s">
        <v>83</v>
      </c>
      <c r="AY154" s="267" t="s">
        <v>142</v>
      </c>
    </row>
    <row r="155" s="2" customFormat="1" ht="44.25" customHeight="1">
      <c r="A155" s="38"/>
      <c r="B155" s="39"/>
      <c r="C155" s="221" t="s">
        <v>169</v>
      </c>
      <c r="D155" s="221" t="s">
        <v>144</v>
      </c>
      <c r="E155" s="222" t="s">
        <v>192</v>
      </c>
      <c r="F155" s="223" t="s">
        <v>193</v>
      </c>
      <c r="G155" s="224" t="s">
        <v>147</v>
      </c>
      <c r="H155" s="225">
        <v>4067.8000000000002</v>
      </c>
      <c r="I155" s="226"/>
      <c r="J155" s="226"/>
      <c r="K155" s="227">
        <f>ROUND(P155*H155,2)</f>
        <v>0</v>
      </c>
      <c r="L155" s="223" t="s">
        <v>148</v>
      </c>
      <c r="M155" s="44"/>
      <c r="N155" s="228" t="s">
        <v>1</v>
      </c>
      <c r="O155" s="229" t="s">
        <v>38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149</v>
      </c>
      <c r="AT155" s="233" t="s">
        <v>144</v>
      </c>
      <c r="AU155" s="233" t="s">
        <v>85</v>
      </c>
      <c r="AY155" s="17" t="s">
        <v>142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83</v>
      </c>
      <c r="BK155" s="234">
        <f>ROUND(P155*H155,2)</f>
        <v>0</v>
      </c>
      <c r="BL155" s="17" t="s">
        <v>149</v>
      </c>
      <c r="BM155" s="233" t="s">
        <v>194</v>
      </c>
    </row>
    <row r="156" s="13" customFormat="1">
      <c r="A156" s="13"/>
      <c r="B156" s="235"/>
      <c r="C156" s="236"/>
      <c r="D156" s="237" t="s">
        <v>150</v>
      </c>
      <c r="E156" s="238" t="s">
        <v>1</v>
      </c>
      <c r="F156" s="239" t="s">
        <v>195</v>
      </c>
      <c r="G156" s="236"/>
      <c r="H156" s="240">
        <v>4067.8000000000002</v>
      </c>
      <c r="I156" s="241"/>
      <c r="J156" s="241"/>
      <c r="K156" s="236"/>
      <c r="L156" s="236"/>
      <c r="M156" s="242"/>
      <c r="N156" s="243"/>
      <c r="O156" s="244"/>
      <c r="P156" s="244"/>
      <c r="Q156" s="244"/>
      <c r="R156" s="244"/>
      <c r="S156" s="244"/>
      <c r="T156" s="244"/>
      <c r="U156" s="244"/>
      <c r="V156" s="244"/>
      <c r="W156" s="244"/>
      <c r="X156" s="245"/>
      <c r="Y156" s="13"/>
      <c r="Z156" s="13"/>
      <c r="AA156" s="13"/>
      <c r="AB156" s="13"/>
      <c r="AC156" s="13"/>
      <c r="AD156" s="13"/>
      <c r="AE156" s="13"/>
      <c r="AT156" s="246" t="s">
        <v>150</v>
      </c>
      <c r="AU156" s="246" t="s">
        <v>85</v>
      </c>
      <c r="AV156" s="13" t="s">
        <v>85</v>
      </c>
      <c r="AW156" s="13" t="s">
        <v>5</v>
      </c>
      <c r="AX156" s="13" t="s">
        <v>75</v>
      </c>
      <c r="AY156" s="246" t="s">
        <v>142</v>
      </c>
    </row>
    <row r="157" s="14" customFormat="1">
      <c r="A157" s="14"/>
      <c r="B157" s="247"/>
      <c r="C157" s="248"/>
      <c r="D157" s="237" t="s">
        <v>150</v>
      </c>
      <c r="E157" s="249" t="s">
        <v>1</v>
      </c>
      <c r="F157" s="250" t="s">
        <v>196</v>
      </c>
      <c r="G157" s="248"/>
      <c r="H157" s="249" t="s">
        <v>1</v>
      </c>
      <c r="I157" s="251"/>
      <c r="J157" s="251"/>
      <c r="K157" s="248"/>
      <c r="L157" s="248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4"/>
      <c r="Z157" s="14"/>
      <c r="AA157" s="14"/>
      <c r="AB157" s="14"/>
      <c r="AC157" s="14"/>
      <c r="AD157" s="14"/>
      <c r="AE157" s="14"/>
      <c r="AT157" s="256" t="s">
        <v>150</v>
      </c>
      <c r="AU157" s="256" t="s">
        <v>85</v>
      </c>
      <c r="AV157" s="14" t="s">
        <v>83</v>
      </c>
      <c r="AW157" s="14" t="s">
        <v>5</v>
      </c>
      <c r="AX157" s="14" t="s">
        <v>75</v>
      </c>
      <c r="AY157" s="256" t="s">
        <v>142</v>
      </c>
    </row>
    <row r="158" s="15" customFormat="1">
      <c r="A158" s="15"/>
      <c r="B158" s="257"/>
      <c r="C158" s="258"/>
      <c r="D158" s="237" t="s">
        <v>150</v>
      </c>
      <c r="E158" s="259" t="s">
        <v>1</v>
      </c>
      <c r="F158" s="260" t="s">
        <v>153</v>
      </c>
      <c r="G158" s="258"/>
      <c r="H158" s="261">
        <v>4067.8000000000002</v>
      </c>
      <c r="I158" s="262"/>
      <c r="J158" s="262"/>
      <c r="K158" s="258"/>
      <c r="L158" s="258"/>
      <c r="M158" s="263"/>
      <c r="N158" s="264"/>
      <c r="O158" s="265"/>
      <c r="P158" s="265"/>
      <c r="Q158" s="265"/>
      <c r="R158" s="265"/>
      <c r="S158" s="265"/>
      <c r="T158" s="265"/>
      <c r="U158" s="265"/>
      <c r="V158" s="265"/>
      <c r="W158" s="265"/>
      <c r="X158" s="266"/>
      <c r="Y158" s="15"/>
      <c r="Z158" s="15"/>
      <c r="AA158" s="15"/>
      <c r="AB158" s="15"/>
      <c r="AC158" s="15"/>
      <c r="AD158" s="15"/>
      <c r="AE158" s="15"/>
      <c r="AT158" s="267" t="s">
        <v>150</v>
      </c>
      <c r="AU158" s="267" t="s">
        <v>85</v>
      </c>
      <c r="AV158" s="15" t="s">
        <v>149</v>
      </c>
      <c r="AW158" s="15" t="s">
        <v>5</v>
      </c>
      <c r="AX158" s="15" t="s">
        <v>83</v>
      </c>
      <c r="AY158" s="267" t="s">
        <v>142</v>
      </c>
    </row>
    <row r="159" s="2" customFormat="1" ht="24.15" customHeight="1">
      <c r="A159" s="38"/>
      <c r="B159" s="39"/>
      <c r="C159" s="268" t="s">
        <v>197</v>
      </c>
      <c r="D159" s="268" t="s">
        <v>172</v>
      </c>
      <c r="E159" s="269" t="s">
        <v>198</v>
      </c>
      <c r="F159" s="270" t="s">
        <v>199</v>
      </c>
      <c r="G159" s="271" t="s">
        <v>175</v>
      </c>
      <c r="H159" s="272">
        <v>3254.48</v>
      </c>
      <c r="I159" s="273"/>
      <c r="J159" s="274"/>
      <c r="K159" s="275">
        <f>ROUND(P159*H159,2)</f>
        <v>0</v>
      </c>
      <c r="L159" s="270" t="s">
        <v>148</v>
      </c>
      <c r="M159" s="276"/>
      <c r="N159" s="277" t="s">
        <v>1</v>
      </c>
      <c r="O159" s="229" t="s">
        <v>38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91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38"/>
      <c r="Z159" s="38"/>
      <c r="AA159" s="38"/>
      <c r="AB159" s="38"/>
      <c r="AC159" s="38"/>
      <c r="AD159" s="38"/>
      <c r="AE159" s="38"/>
      <c r="AR159" s="233" t="s">
        <v>164</v>
      </c>
      <c r="AT159" s="233" t="s">
        <v>172</v>
      </c>
      <c r="AU159" s="233" t="s">
        <v>85</v>
      </c>
      <c r="AY159" s="17" t="s">
        <v>142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7" t="s">
        <v>83</v>
      </c>
      <c r="BK159" s="234">
        <f>ROUND(P159*H159,2)</f>
        <v>0</v>
      </c>
      <c r="BL159" s="17" t="s">
        <v>149</v>
      </c>
      <c r="BM159" s="233" t="s">
        <v>200</v>
      </c>
    </row>
    <row r="160" s="13" customFormat="1">
      <c r="A160" s="13"/>
      <c r="B160" s="235"/>
      <c r="C160" s="236"/>
      <c r="D160" s="237" t="s">
        <v>150</v>
      </c>
      <c r="E160" s="238" t="s">
        <v>1</v>
      </c>
      <c r="F160" s="239" t="s">
        <v>201</v>
      </c>
      <c r="G160" s="236"/>
      <c r="H160" s="240">
        <v>3254.48</v>
      </c>
      <c r="I160" s="241"/>
      <c r="J160" s="241"/>
      <c r="K160" s="236"/>
      <c r="L160" s="236"/>
      <c r="M160" s="242"/>
      <c r="N160" s="243"/>
      <c r="O160" s="244"/>
      <c r="P160" s="244"/>
      <c r="Q160" s="244"/>
      <c r="R160" s="244"/>
      <c r="S160" s="244"/>
      <c r="T160" s="244"/>
      <c r="U160" s="244"/>
      <c r="V160" s="244"/>
      <c r="W160" s="244"/>
      <c r="X160" s="245"/>
      <c r="Y160" s="13"/>
      <c r="Z160" s="13"/>
      <c r="AA160" s="13"/>
      <c r="AB160" s="13"/>
      <c r="AC160" s="13"/>
      <c r="AD160" s="13"/>
      <c r="AE160" s="13"/>
      <c r="AT160" s="246" t="s">
        <v>150</v>
      </c>
      <c r="AU160" s="246" t="s">
        <v>85</v>
      </c>
      <c r="AV160" s="13" t="s">
        <v>85</v>
      </c>
      <c r="AW160" s="13" t="s">
        <v>5</v>
      </c>
      <c r="AX160" s="13" t="s">
        <v>75</v>
      </c>
      <c r="AY160" s="246" t="s">
        <v>142</v>
      </c>
    </row>
    <row r="161" s="14" customFormat="1">
      <c r="A161" s="14"/>
      <c r="B161" s="247"/>
      <c r="C161" s="248"/>
      <c r="D161" s="237" t="s">
        <v>150</v>
      </c>
      <c r="E161" s="249" t="s">
        <v>1</v>
      </c>
      <c r="F161" s="250" t="s">
        <v>202</v>
      </c>
      <c r="G161" s="248"/>
      <c r="H161" s="249" t="s">
        <v>1</v>
      </c>
      <c r="I161" s="251"/>
      <c r="J161" s="251"/>
      <c r="K161" s="248"/>
      <c r="L161" s="248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4"/>
      <c r="Z161" s="14"/>
      <c r="AA161" s="14"/>
      <c r="AB161" s="14"/>
      <c r="AC161" s="14"/>
      <c r="AD161" s="14"/>
      <c r="AE161" s="14"/>
      <c r="AT161" s="256" t="s">
        <v>150</v>
      </c>
      <c r="AU161" s="256" t="s">
        <v>85</v>
      </c>
      <c r="AV161" s="14" t="s">
        <v>83</v>
      </c>
      <c r="AW161" s="14" t="s">
        <v>5</v>
      </c>
      <c r="AX161" s="14" t="s">
        <v>75</v>
      </c>
      <c r="AY161" s="256" t="s">
        <v>142</v>
      </c>
    </row>
    <row r="162" s="15" customFormat="1">
      <c r="A162" s="15"/>
      <c r="B162" s="257"/>
      <c r="C162" s="258"/>
      <c r="D162" s="237" t="s">
        <v>150</v>
      </c>
      <c r="E162" s="259" t="s">
        <v>1</v>
      </c>
      <c r="F162" s="260" t="s">
        <v>153</v>
      </c>
      <c r="G162" s="258"/>
      <c r="H162" s="261">
        <v>3254.48</v>
      </c>
      <c r="I162" s="262"/>
      <c r="J162" s="262"/>
      <c r="K162" s="258"/>
      <c r="L162" s="258"/>
      <c r="M162" s="263"/>
      <c r="N162" s="264"/>
      <c r="O162" s="265"/>
      <c r="P162" s="265"/>
      <c r="Q162" s="265"/>
      <c r="R162" s="265"/>
      <c r="S162" s="265"/>
      <c r="T162" s="265"/>
      <c r="U162" s="265"/>
      <c r="V162" s="265"/>
      <c r="W162" s="265"/>
      <c r="X162" s="266"/>
      <c r="Y162" s="15"/>
      <c r="Z162" s="15"/>
      <c r="AA162" s="15"/>
      <c r="AB162" s="15"/>
      <c r="AC162" s="15"/>
      <c r="AD162" s="15"/>
      <c r="AE162" s="15"/>
      <c r="AT162" s="267" t="s">
        <v>150</v>
      </c>
      <c r="AU162" s="267" t="s">
        <v>85</v>
      </c>
      <c r="AV162" s="15" t="s">
        <v>149</v>
      </c>
      <c r="AW162" s="15" t="s">
        <v>5</v>
      </c>
      <c r="AX162" s="15" t="s">
        <v>83</v>
      </c>
      <c r="AY162" s="267" t="s">
        <v>142</v>
      </c>
    </row>
    <row r="163" s="2" customFormat="1" ht="37.8" customHeight="1">
      <c r="A163" s="38"/>
      <c r="B163" s="39"/>
      <c r="C163" s="221" t="s">
        <v>176</v>
      </c>
      <c r="D163" s="221" t="s">
        <v>144</v>
      </c>
      <c r="E163" s="222" t="s">
        <v>203</v>
      </c>
      <c r="F163" s="223" t="s">
        <v>204</v>
      </c>
      <c r="G163" s="224" t="s">
        <v>205</v>
      </c>
      <c r="H163" s="225">
        <v>200</v>
      </c>
      <c r="I163" s="226"/>
      <c r="J163" s="226"/>
      <c r="K163" s="227">
        <f>ROUND(P163*H163,2)</f>
        <v>0</v>
      </c>
      <c r="L163" s="223" t="s">
        <v>148</v>
      </c>
      <c r="M163" s="44"/>
      <c r="N163" s="228" t="s">
        <v>1</v>
      </c>
      <c r="O163" s="229" t="s">
        <v>38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91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38"/>
      <c r="Z163" s="38"/>
      <c r="AA163" s="38"/>
      <c r="AB163" s="38"/>
      <c r="AC163" s="38"/>
      <c r="AD163" s="38"/>
      <c r="AE163" s="38"/>
      <c r="AR163" s="233" t="s">
        <v>149</v>
      </c>
      <c r="AT163" s="233" t="s">
        <v>144</v>
      </c>
      <c r="AU163" s="233" t="s">
        <v>85</v>
      </c>
      <c r="AY163" s="17" t="s">
        <v>142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7" t="s">
        <v>83</v>
      </c>
      <c r="BK163" s="234">
        <f>ROUND(P163*H163,2)</f>
        <v>0</v>
      </c>
      <c r="BL163" s="17" t="s">
        <v>149</v>
      </c>
      <c r="BM163" s="233" t="s">
        <v>206</v>
      </c>
    </row>
    <row r="164" s="13" customFormat="1">
      <c r="A164" s="13"/>
      <c r="B164" s="235"/>
      <c r="C164" s="236"/>
      <c r="D164" s="237" t="s">
        <v>150</v>
      </c>
      <c r="E164" s="238" t="s">
        <v>1</v>
      </c>
      <c r="F164" s="239" t="s">
        <v>207</v>
      </c>
      <c r="G164" s="236"/>
      <c r="H164" s="240">
        <v>200</v>
      </c>
      <c r="I164" s="241"/>
      <c r="J164" s="241"/>
      <c r="K164" s="236"/>
      <c r="L164" s="236"/>
      <c r="M164" s="242"/>
      <c r="N164" s="243"/>
      <c r="O164" s="244"/>
      <c r="P164" s="244"/>
      <c r="Q164" s="244"/>
      <c r="R164" s="244"/>
      <c r="S164" s="244"/>
      <c r="T164" s="244"/>
      <c r="U164" s="244"/>
      <c r="V164" s="244"/>
      <c r="W164" s="244"/>
      <c r="X164" s="245"/>
      <c r="Y164" s="13"/>
      <c r="Z164" s="13"/>
      <c r="AA164" s="13"/>
      <c r="AB164" s="13"/>
      <c r="AC164" s="13"/>
      <c r="AD164" s="13"/>
      <c r="AE164" s="13"/>
      <c r="AT164" s="246" t="s">
        <v>150</v>
      </c>
      <c r="AU164" s="246" t="s">
        <v>85</v>
      </c>
      <c r="AV164" s="13" t="s">
        <v>85</v>
      </c>
      <c r="AW164" s="13" t="s">
        <v>5</v>
      </c>
      <c r="AX164" s="13" t="s">
        <v>75</v>
      </c>
      <c r="AY164" s="246" t="s">
        <v>142</v>
      </c>
    </row>
    <row r="165" s="14" customFormat="1">
      <c r="A165" s="14"/>
      <c r="B165" s="247"/>
      <c r="C165" s="248"/>
      <c r="D165" s="237" t="s">
        <v>150</v>
      </c>
      <c r="E165" s="249" t="s">
        <v>1</v>
      </c>
      <c r="F165" s="250" t="s">
        <v>208</v>
      </c>
      <c r="G165" s="248"/>
      <c r="H165" s="249" t="s">
        <v>1</v>
      </c>
      <c r="I165" s="251"/>
      <c r="J165" s="251"/>
      <c r="K165" s="248"/>
      <c r="L165" s="248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4"/>
      <c r="Z165" s="14"/>
      <c r="AA165" s="14"/>
      <c r="AB165" s="14"/>
      <c r="AC165" s="14"/>
      <c r="AD165" s="14"/>
      <c r="AE165" s="14"/>
      <c r="AT165" s="256" t="s">
        <v>150</v>
      </c>
      <c r="AU165" s="256" t="s">
        <v>85</v>
      </c>
      <c r="AV165" s="14" t="s">
        <v>83</v>
      </c>
      <c r="AW165" s="14" t="s">
        <v>5</v>
      </c>
      <c r="AX165" s="14" t="s">
        <v>75</v>
      </c>
      <c r="AY165" s="256" t="s">
        <v>142</v>
      </c>
    </row>
    <row r="166" s="15" customFormat="1">
      <c r="A166" s="15"/>
      <c r="B166" s="257"/>
      <c r="C166" s="258"/>
      <c r="D166" s="237" t="s">
        <v>150</v>
      </c>
      <c r="E166" s="259" t="s">
        <v>1</v>
      </c>
      <c r="F166" s="260" t="s">
        <v>153</v>
      </c>
      <c r="G166" s="258"/>
      <c r="H166" s="261">
        <v>200</v>
      </c>
      <c r="I166" s="262"/>
      <c r="J166" s="262"/>
      <c r="K166" s="258"/>
      <c r="L166" s="258"/>
      <c r="M166" s="263"/>
      <c r="N166" s="264"/>
      <c r="O166" s="265"/>
      <c r="P166" s="265"/>
      <c r="Q166" s="265"/>
      <c r="R166" s="265"/>
      <c r="S166" s="265"/>
      <c r="T166" s="265"/>
      <c r="U166" s="265"/>
      <c r="V166" s="265"/>
      <c r="W166" s="265"/>
      <c r="X166" s="266"/>
      <c r="Y166" s="15"/>
      <c r="Z166" s="15"/>
      <c r="AA166" s="15"/>
      <c r="AB166" s="15"/>
      <c r="AC166" s="15"/>
      <c r="AD166" s="15"/>
      <c r="AE166" s="15"/>
      <c r="AT166" s="267" t="s">
        <v>150</v>
      </c>
      <c r="AU166" s="267" t="s">
        <v>85</v>
      </c>
      <c r="AV166" s="15" t="s">
        <v>149</v>
      </c>
      <c r="AW166" s="15" t="s">
        <v>5</v>
      </c>
      <c r="AX166" s="15" t="s">
        <v>83</v>
      </c>
      <c r="AY166" s="267" t="s">
        <v>142</v>
      </c>
    </row>
    <row r="167" s="2" customFormat="1" ht="24.15" customHeight="1">
      <c r="A167" s="38"/>
      <c r="B167" s="39"/>
      <c r="C167" s="221" t="s">
        <v>209</v>
      </c>
      <c r="D167" s="221" t="s">
        <v>144</v>
      </c>
      <c r="E167" s="222" t="s">
        <v>210</v>
      </c>
      <c r="F167" s="223" t="s">
        <v>211</v>
      </c>
      <c r="G167" s="224" t="s">
        <v>205</v>
      </c>
      <c r="H167" s="225">
        <v>12203.4</v>
      </c>
      <c r="I167" s="226"/>
      <c r="J167" s="226"/>
      <c r="K167" s="227">
        <f>ROUND(P167*H167,2)</f>
        <v>0</v>
      </c>
      <c r="L167" s="223" t="s">
        <v>1</v>
      </c>
      <c r="M167" s="44"/>
      <c r="N167" s="228" t="s">
        <v>1</v>
      </c>
      <c r="O167" s="229" t="s">
        <v>38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91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38"/>
      <c r="Z167" s="38"/>
      <c r="AA167" s="38"/>
      <c r="AB167" s="38"/>
      <c r="AC167" s="38"/>
      <c r="AD167" s="38"/>
      <c r="AE167" s="38"/>
      <c r="AR167" s="233" t="s">
        <v>149</v>
      </c>
      <c r="AT167" s="233" t="s">
        <v>144</v>
      </c>
      <c r="AU167" s="233" t="s">
        <v>85</v>
      </c>
      <c r="AY167" s="17" t="s">
        <v>142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7" t="s">
        <v>83</v>
      </c>
      <c r="BK167" s="234">
        <f>ROUND(P167*H167,2)</f>
        <v>0</v>
      </c>
      <c r="BL167" s="17" t="s">
        <v>149</v>
      </c>
      <c r="BM167" s="233" t="s">
        <v>212</v>
      </c>
    </row>
    <row r="168" s="13" customFormat="1">
      <c r="A168" s="13"/>
      <c r="B168" s="235"/>
      <c r="C168" s="236"/>
      <c r="D168" s="237" t="s">
        <v>150</v>
      </c>
      <c r="E168" s="238" t="s">
        <v>1</v>
      </c>
      <c r="F168" s="239" t="s">
        <v>213</v>
      </c>
      <c r="G168" s="236"/>
      <c r="H168" s="240">
        <v>12203.4</v>
      </c>
      <c r="I168" s="241"/>
      <c r="J168" s="241"/>
      <c r="K168" s="236"/>
      <c r="L168" s="236"/>
      <c r="M168" s="242"/>
      <c r="N168" s="243"/>
      <c r="O168" s="244"/>
      <c r="P168" s="244"/>
      <c r="Q168" s="244"/>
      <c r="R168" s="244"/>
      <c r="S168" s="244"/>
      <c r="T168" s="244"/>
      <c r="U168" s="244"/>
      <c r="V168" s="244"/>
      <c r="W168" s="244"/>
      <c r="X168" s="245"/>
      <c r="Y168" s="13"/>
      <c r="Z168" s="13"/>
      <c r="AA168" s="13"/>
      <c r="AB168" s="13"/>
      <c r="AC168" s="13"/>
      <c r="AD168" s="13"/>
      <c r="AE168" s="13"/>
      <c r="AT168" s="246" t="s">
        <v>150</v>
      </c>
      <c r="AU168" s="246" t="s">
        <v>85</v>
      </c>
      <c r="AV168" s="13" t="s">
        <v>85</v>
      </c>
      <c r="AW168" s="13" t="s">
        <v>5</v>
      </c>
      <c r="AX168" s="13" t="s">
        <v>75</v>
      </c>
      <c r="AY168" s="246" t="s">
        <v>142</v>
      </c>
    </row>
    <row r="169" s="14" customFormat="1">
      <c r="A169" s="14"/>
      <c r="B169" s="247"/>
      <c r="C169" s="248"/>
      <c r="D169" s="237" t="s">
        <v>150</v>
      </c>
      <c r="E169" s="249" t="s">
        <v>1</v>
      </c>
      <c r="F169" s="250" t="s">
        <v>214</v>
      </c>
      <c r="G169" s="248"/>
      <c r="H169" s="249" t="s">
        <v>1</v>
      </c>
      <c r="I169" s="251"/>
      <c r="J169" s="251"/>
      <c r="K169" s="248"/>
      <c r="L169" s="248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4"/>
      <c r="Z169" s="14"/>
      <c r="AA169" s="14"/>
      <c r="AB169" s="14"/>
      <c r="AC169" s="14"/>
      <c r="AD169" s="14"/>
      <c r="AE169" s="14"/>
      <c r="AT169" s="256" t="s">
        <v>150</v>
      </c>
      <c r="AU169" s="256" t="s">
        <v>85</v>
      </c>
      <c r="AV169" s="14" t="s">
        <v>83</v>
      </c>
      <c r="AW169" s="14" t="s">
        <v>5</v>
      </c>
      <c r="AX169" s="14" t="s">
        <v>75</v>
      </c>
      <c r="AY169" s="256" t="s">
        <v>142</v>
      </c>
    </row>
    <row r="170" s="15" customFormat="1">
      <c r="A170" s="15"/>
      <c r="B170" s="257"/>
      <c r="C170" s="258"/>
      <c r="D170" s="237" t="s">
        <v>150</v>
      </c>
      <c r="E170" s="259" t="s">
        <v>1</v>
      </c>
      <c r="F170" s="260" t="s">
        <v>153</v>
      </c>
      <c r="G170" s="258"/>
      <c r="H170" s="261">
        <v>12203.4</v>
      </c>
      <c r="I170" s="262"/>
      <c r="J170" s="262"/>
      <c r="K170" s="258"/>
      <c r="L170" s="258"/>
      <c r="M170" s="263"/>
      <c r="N170" s="264"/>
      <c r="O170" s="265"/>
      <c r="P170" s="265"/>
      <c r="Q170" s="265"/>
      <c r="R170" s="265"/>
      <c r="S170" s="265"/>
      <c r="T170" s="265"/>
      <c r="U170" s="265"/>
      <c r="V170" s="265"/>
      <c r="W170" s="265"/>
      <c r="X170" s="266"/>
      <c r="Y170" s="15"/>
      <c r="Z170" s="15"/>
      <c r="AA170" s="15"/>
      <c r="AB170" s="15"/>
      <c r="AC170" s="15"/>
      <c r="AD170" s="15"/>
      <c r="AE170" s="15"/>
      <c r="AT170" s="267" t="s">
        <v>150</v>
      </c>
      <c r="AU170" s="267" t="s">
        <v>85</v>
      </c>
      <c r="AV170" s="15" t="s">
        <v>149</v>
      </c>
      <c r="AW170" s="15" t="s">
        <v>5</v>
      </c>
      <c r="AX170" s="15" t="s">
        <v>83</v>
      </c>
      <c r="AY170" s="267" t="s">
        <v>142</v>
      </c>
    </row>
    <row r="171" s="2" customFormat="1" ht="37.8" customHeight="1">
      <c r="A171" s="38"/>
      <c r="B171" s="39"/>
      <c r="C171" s="221" t="s">
        <v>181</v>
      </c>
      <c r="D171" s="221" t="s">
        <v>144</v>
      </c>
      <c r="E171" s="222" t="s">
        <v>215</v>
      </c>
      <c r="F171" s="223" t="s">
        <v>216</v>
      </c>
      <c r="G171" s="224" t="s">
        <v>205</v>
      </c>
      <c r="H171" s="225">
        <v>200</v>
      </c>
      <c r="I171" s="226"/>
      <c r="J171" s="226"/>
      <c r="K171" s="227">
        <f>ROUND(P171*H171,2)</f>
        <v>0</v>
      </c>
      <c r="L171" s="223" t="s">
        <v>148</v>
      </c>
      <c r="M171" s="44"/>
      <c r="N171" s="228" t="s">
        <v>1</v>
      </c>
      <c r="O171" s="229" t="s">
        <v>38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91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38"/>
      <c r="Z171" s="38"/>
      <c r="AA171" s="38"/>
      <c r="AB171" s="38"/>
      <c r="AC171" s="38"/>
      <c r="AD171" s="38"/>
      <c r="AE171" s="38"/>
      <c r="AR171" s="233" t="s">
        <v>149</v>
      </c>
      <c r="AT171" s="233" t="s">
        <v>144</v>
      </c>
      <c r="AU171" s="233" t="s">
        <v>85</v>
      </c>
      <c r="AY171" s="17" t="s">
        <v>142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7" t="s">
        <v>83</v>
      </c>
      <c r="BK171" s="234">
        <f>ROUND(P171*H171,2)</f>
        <v>0</v>
      </c>
      <c r="BL171" s="17" t="s">
        <v>149</v>
      </c>
      <c r="BM171" s="233" t="s">
        <v>217</v>
      </c>
    </row>
    <row r="172" s="13" customFormat="1">
      <c r="A172" s="13"/>
      <c r="B172" s="235"/>
      <c r="C172" s="236"/>
      <c r="D172" s="237" t="s">
        <v>150</v>
      </c>
      <c r="E172" s="238" t="s">
        <v>1</v>
      </c>
      <c r="F172" s="239" t="s">
        <v>218</v>
      </c>
      <c r="G172" s="236"/>
      <c r="H172" s="240">
        <v>200</v>
      </c>
      <c r="I172" s="241"/>
      <c r="J172" s="241"/>
      <c r="K172" s="236"/>
      <c r="L172" s="236"/>
      <c r="M172" s="242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5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85</v>
      </c>
      <c r="AV172" s="13" t="s">
        <v>85</v>
      </c>
      <c r="AW172" s="13" t="s">
        <v>5</v>
      </c>
      <c r="AX172" s="13" t="s">
        <v>75</v>
      </c>
      <c r="AY172" s="246" t="s">
        <v>142</v>
      </c>
    </row>
    <row r="173" s="14" customFormat="1">
      <c r="A173" s="14"/>
      <c r="B173" s="247"/>
      <c r="C173" s="248"/>
      <c r="D173" s="237" t="s">
        <v>150</v>
      </c>
      <c r="E173" s="249" t="s">
        <v>1</v>
      </c>
      <c r="F173" s="250" t="s">
        <v>157</v>
      </c>
      <c r="G173" s="248"/>
      <c r="H173" s="249" t="s">
        <v>1</v>
      </c>
      <c r="I173" s="251"/>
      <c r="J173" s="251"/>
      <c r="K173" s="248"/>
      <c r="L173" s="248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4"/>
      <c r="Z173" s="14"/>
      <c r="AA173" s="14"/>
      <c r="AB173" s="14"/>
      <c r="AC173" s="14"/>
      <c r="AD173" s="14"/>
      <c r="AE173" s="14"/>
      <c r="AT173" s="256" t="s">
        <v>150</v>
      </c>
      <c r="AU173" s="256" t="s">
        <v>85</v>
      </c>
      <c r="AV173" s="14" t="s">
        <v>83</v>
      </c>
      <c r="AW173" s="14" t="s">
        <v>5</v>
      </c>
      <c r="AX173" s="14" t="s">
        <v>75</v>
      </c>
      <c r="AY173" s="256" t="s">
        <v>142</v>
      </c>
    </row>
    <row r="174" s="15" customFormat="1">
      <c r="A174" s="15"/>
      <c r="B174" s="257"/>
      <c r="C174" s="258"/>
      <c r="D174" s="237" t="s">
        <v>150</v>
      </c>
      <c r="E174" s="259" t="s">
        <v>1</v>
      </c>
      <c r="F174" s="260" t="s">
        <v>153</v>
      </c>
      <c r="G174" s="258"/>
      <c r="H174" s="261">
        <v>200</v>
      </c>
      <c r="I174" s="262"/>
      <c r="J174" s="262"/>
      <c r="K174" s="258"/>
      <c r="L174" s="258"/>
      <c r="M174" s="263"/>
      <c r="N174" s="264"/>
      <c r="O174" s="265"/>
      <c r="P174" s="265"/>
      <c r="Q174" s="265"/>
      <c r="R174" s="265"/>
      <c r="S174" s="265"/>
      <c r="T174" s="265"/>
      <c r="U174" s="265"/>
      <c r="V174" s="265"/>
      <c r="W174" s="265"/>
      <c r="X174" s="266"/>
      <c r="Y174" s="15"/>
      <c r="Z174" s="15"/>
      <c r="AA174" s="15"/>
      <c r="AB174" s="15"/>
      <c r="AC174" s="15"/>
      <c r="AD174" s="15"/>
      <c r="AE174" s="15"/>
      <c r="AT174" s="267" t="s">
        <v>150</v>
      </c>
      <c r="AU174" s="267" t="s">
        <v>85</v>
      </c>
      <c r="AV174" s="15" t="s">
        <v>149</v>
      </c>
      <c r="AW174" s="15" t="s">
        <v>5</v>
      </c>
      <c r="AX174" s="15" t="s">
        <v>83</v>
      </c>
      <c r="AY174" s="267" t="s">
        <v>142</v>
      </c>
    </row>
    <row r="175" s="2" customFormat="1" ht="24.15" customHeight="1">
      <c r="A175" s="38"/>
      <c r="B175" s="39"/>
      <c r="C175" s="268" t="s">
        <v>9</v>
      </c>
      <c r="D175" s="268" t="s">
        <v>172</v>
      </c>
      <c r="E175" s="269" t="s">
        <v>219</v>
      </c>
      <c r="F175" s="270" t="s">
        <v>220</v>
      </c>
      <c r="G175" s="271" t="s">
        <v>221</v>
      </c>
      <c r="H175" s="272">
        <v>4</v>
      </c>
      <c r="I175" s="273"/>
      <c r="J175" s="274"/>
      <c r="K175" s="275">
        <f>ROUND(P175*H175,2)</f>
        <v>0</v>
      </c>
      <c r="L175" s="270" t="s">
        <v>148</v>
      </c>
      <c r="M175" s="276"/>
      <c r="N175" s="277" t="s">
        <v>1</v>
      </c>
      <c r="O175" s="229" t="s">
        <v>38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91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38"/>
      <c r="Z175" s="38"/>
      <c r="AA175" s="38"/>
      <c r="AB175" s="38"/>
      <c r="AC175" s="38"/>
      <c r="AD175" s="38"/>
      <c r="AE175" s="38"/>
      <c r="AR175" s="233" t="s">
        <v>164</v>
      </c>
      <c r="AT175" s="233" t="s">
        <v>172</v>
      </c>
      <c r="AU175" s="233" t="s">
        <v>85</v>
      </c>
      <c r="AY175" s="17" t="s">
        <v>142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7" t="s">
        <v>83</v>
      </c>
      <c r="BK175" s="234">
        <f>ROUND(P175*H175,2)</f>
        <v>0</v>
      </c>
      <c r="BL175" s="17" t="s">
        <v>149</v>
      </c>
      <c r="BM175" s="233" t="s">
        <v>222</v>
      </c>
    </row>
    <row r="176" s="13" customFormat="1">
      <c r="A176" s="13"/>
      <c r="B176" s="235"/>
      <c r="C176" s="236"/>
      <c r="D176" s="237" t="s">
        <v>150</v>
      </c>
      <c r="E176" s="238" t="s">
        <v>1</v>
      </c>
      <c r="F176" s="239" t="s">
        <v>223</v>
      </c>
      <c r="G176" s="236"/>
      <c r="H176" s="240">
        <v>4</v>
      </c>
      <c r="I176" s="241"/>
      <c r="J176" s="241"/>
      <c r="K176" s="236"/>
      <c r="L176" s="236"/>
      <c r="M176" s="242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5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85</v>
      </c>
      <c r="AV176" s="13" t="s">
        <v>85</v>
      </c>
      <c r="AW176" s="13" t="s">
        <v>5</v>
      </c>
      <c r="AX176" s="13" t="s">
        <v>75</v>
      </c>
      <c r="AY176" s="246" t="s">
        <v>142</v>
      </c>
    </row>
    <row r="177" s="15" customFormat="1">
      <c r="A177" s="15"/>
      <c r="B177" s="257"/>
      <c r="C177" s="258"/>
      <c r="D177" s="237" t="s">
        <v>150</v>
      </c>
      <c r="E177" s="259" t="s">
        <v>1</v>
      </c>
      <c r="F177" s="260" t="s">
        <v>153</v>
      </c>
      <c r="G177" s="258"/>
      <c r="H177" s="261">
        <v>4</v>
      </c>
      <c r="I177" s="262"/>
      <c r="J177" s="262"/>
      <c r="K177" s="258"/>
      <c r="L177" s="258"/>
      <c r="M177" s="263"/>
      <c r="N177" s="264"/>
      <c r="O177" s="265"/>
      <c r="P177" s="265"/>
      <c r="Q177" s="265"/>
      <c r="R177" s="265"/>
      <c r="S177" s="265"/>
      <c r="T177" s="265"/>
      <c r="U177" s="265"/>
      <c r="V177" s="265"/>
      <c r="W177" s="265"/>
      <c r="X177" s="266"/>
      <c r="Y177" s="15"/>
      <c r="Z177" s="15"/>
      <c r="AA177" s="15"/>
      <c r="AB177" s="15"/>
      <c r="AC177" s="15"/>
      <c r="AD177" s="15"/>
      <c r="AE177" s="15"/>
      <c r="AT177" s="267" t="s">
        <v>150</v>
      </c>
      <c r="AU177" s="267" t="s">
        <v>85</v>
      </c>
      <c r="AV177" s="15" t="s">
        <v>149</v>
      </c>
      <c r="AW177" s="15" t="s">
        <v>5</v>
      </c>
      <c r="AX177" s="15" t="s">
        <v>83</v>
      </c>
      <c r="AY177" s="267" t="s">
        <v>142</v>
      </c>
    </row>
    <row r="178" s="2" customFormat="1" ht="24.15" customHeight="1">
      <c r="A178" s="38"/>
      <c r="B178" s="39"/>
      <c r="C178" s="268" t="s">
        <v>186</v>
      </c>
      <c r="D178" s="268" t="s">
        <v>172</v>
      </c>
      <c r="E178" s="269" t="s">
        <v>224</v>
      </c>
      <c r="F178" s="270" t="s">
        <v>225</v>
      </c>
      <c r="G178" s="271" t="s">
        <v>147</v>
      </c>
      <c r="H178" s="272">
        <v>4</v>
      </c>
      <c r="I178" s="273"/>
      <c r="J178" s="274"/>
      <c r="K178" s="275">
        <f>ROUND(P178*H178,2)</f>
        <v>0</v>
      </c>
      <c r="L178" s="270" t="s">
        <v>148</v>
      </c>
      <c r="M178" s="276"/>
      <c r="N178" s="277" t="s">
        <v>1</v>
      </c>
      <c r="O178" s="229" t="s">
        <v>38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164</v>
      </c>
      <c r="AT178" s="233" t="s">
        <v>172</v>
      </c>
      <c r="AU178" s="233" t="s">
        <v>85</v>
      </c>
      <c r="AY178" s="17" t="s">
        <v>142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83</v>
      </c>
      <c r="BK178" s="234">
        <f>ROUND(P178*H178,2)</f>
        <v>0</v>
      </c>
      <c r="BL178" s="17" t="s">
        <v>149</v>
      </c>
      <c r="BM178" s="233" t="s">
        <v>226</v>
      </c>
    </row>
    <row r="179" s="13" customFormat="1">
      <c r="A179" s="13"/>
      <c r="B179" s="235"/>
      <c r="C179" s="236"/>
      <c r="D179" s="237" t="s">
        <v>150</v>
      </c>
      <c r="E179" s="238" t="s">
        <v>1</v>
      </c>
      <c r="F179" s="239" t="s">
        <v>223</v>
      </c>
      <c r="G179" s="236"/>
      <c r="H179" s="240">
        <v>4</v>
      </c>
      <c r="I179" s="241"/>
      <c r="J179" s="241"/>
      <c r="K179" s="236"/>
      <c r="L179" s="236"/>
      <c r="M179" s="242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5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85</v>
      </c>
      <c r="AV179" s="13" t="s">
        <v>85</v>
      </c>
      <c r="AW179" s="13" t="s">
        <v>5</v>
      </c>
      <c r="AX179" s="13" t="s">
        <v>75</v>
      </c>
      <c r="AY179" s="246" t="s">
        <v>142</v>
      </c>
    </row>
    <row r="180" s="15" customFormat="1">
      <c r="A180" s="15"/>
      <c r="B180" s="257"/>
      <c r="C180" s="258"/>
      <c r="D180" s="237" t="s">
        <v>150</v>
      </c>
      <c r="E180" s="259" t="s">
        <v>1</v>
      </c>
      <c r="F180" s="260" t="s">
        <v>153</v>
      </c>
      <c r="G180" s="258"/>
      <c r="H180" s="261">
        <v>4</v>
      </c>
      <c r="I180" s="262"/>
      <c r="J180" s="262"/>
      <c r="K180" s="258"/>
      <c r="L180" s="258"/>
      <c r="M180" s="263"/>
      <c r="N180" s="264"/>
      <c r="O180" s="265"/>
      <c r="P180" s="265"/>
      <c r="Q180" s="265"/>
      <c r="R180" s="265"/>
      <c r="S180" s="265"/>
      <c r="T180" s="265"/>
      <c r="U180" s="265"/>
      <c r="V180" s="265"/>
      <c r="W180" s="265"/>
      <c r="X180" s="266"/>
      <c r="Y180" s="15"/>
      <c r="Z180" s="15"/>
      <c r="AA180" s="15"/>
      <c r="AB180" s="15"/>
      <c r="AC180" s="15"/>
      <c r="AD180" s="15"/>
      <c r="AE180" s="15"/>
      <c r="AT180" s="267" t="s">
        <v>150</v>
      </c>
      <c r="AU180" s="267" t="s">
        <v>85</v>
      </c>
      <c r="AV180" s="15" t="s">
        <v>149</v>
      </c>
      <c r="AW180" s="15" t="s">
        <v>5</v>
      </c>
      <c r="AX180" s="15" t="s">
        <v>83</v>
      </c>
      <c r="AY180" s="267" t="s">
        <v>142</v>
      </c>
    </row>
    <row r="181" s="2" customFormat="1" ht="33" customHeight="1">
      <c r="A181" s="38"/>
      <c r="B181" s="39"/>
      <c r="C181" s="221" t="s">
        <v>227</v>
      </c>
      <c r="D181" s="221" t="s">
        <v>144</v>
      </c>
      <c r="E181" s="222" t="s">
        <v>228</v>
      </c>
      <c r="F181" s="223" t="s">
        <v>229</v>
      </c>
      <c r="G181" s="224" t="s">
        <v>205</v>
      </c>
      <c r="H181" s="225">
        <v>206</v>
      </c>
      <c r="I181" s="226"/>
      <c r="J181" s="226"/>
      <c r="K181" s="227">
        <f>ROUND(P181*H181,2)</f>
        <v>0</v>
      </c>
      <c r="L181" s="223" t="s">
        <v>148</v>
      </c>
      <c r="M181" s="44"/>
      <c r="N181" s="228" t="s">
        <v>1</v>
      </c>
      <c r="O181" s="229" t="s">
        <v>38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91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38"/>
      <c r="Z181" s="38"/>
      <c r="AA181" s="38"/>
      <c r="AB181" s="38"/>
      <c r="AC181" s="38"/>
      <c r="AD181" s="38"/>
      <c r="AE181" s="38"/>
      <c r="AR181" s="233" t="s">
        <v>149</v>
      </c>
      <c r="AT181" s="233" t="s">
        <v>144</v>
      </c>
      <c r="AU181" s="233" t="s">
        <v>85</v>
      </c>
      <c r="AY181" s="17" t="s">
        <v>142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7" t="s">
        <v>83</v>
      </c>
      <c r="BK181" s="234">
        <f>ROUND(P181*H181,2)</f>
        <v>0</v>
      </c>
      <c r="BL181" s="17" t="s">
        <v>149</v>
      </c>
      <c r="BM181" s="233" t="s">
        <v>230</v>
      </c>
    </row>
    <row r="182" s="13" customFormat="1">
      <c r="A182" s="13"/>
      <c r="B182" s="235"/>
      <c r="C182" s="236"/>
      <c r="D182" s="237" t="s">
        <v>150</v>
      </c>
      <c r="E182" s="238" t="s">
        <v>1</v>
      </c>
      <c r="F182" s="239" t="s">
        <v>231</v>
      </c>
      <c r="G182" s="236"/>
      <c r="H182" s="240">
        <v>206</v>
      </c>
      <c r="I182" s="241"/>
      <c r="J182" s="241"/>
      <c r="K182" s="236"/>
      <c r="L182" s="236"/>
      <c r="M182" s="242"/>
      <c r="N182" s="243"/>
      <c r="O182" s="244"/>
      <c r="P182" s="244"/>
      <c r="Q182" s="244"/>
      <c r="R182" s="244"/>
      <c r="S182" s="244"/>
      <c r="T182" s="244"/>
      <c r="U182" s="244"/>
      <c r="V182" s="244"/>
      <c r="W182" s="244"/>
      <c r="X182" s="245"/>
      <c r="Y182" s="13"/>
      <c r="Z182" s="13"/>
      <c r="AA182" s="13"/>
      <c r="AB182" s="13"/>
      <c r="AC182" s="13"/>
      <c r="AD182" s="13"/>
      <c r="AE182" s="13"/>
      <c r="AT182" s="246" t="s">
        <v>150</v>
      </c>
      <c r="AU182" s="246" t="s">
        <v>85</v>
      </c>
      <c r="AV182" s="13" t="s">
        <v>85</v>
      </c>
      <c r="AW182" s="13" t="s">
        <v>5</v>
      </c>
      <c r="AX182" s="13" t="s">
        <v>75</v>
      </c>
      <c r="AY182" s="246" t="s">
        <v>142</v>
      </c>
    </row>
    <row r="183" s="14" customFormat="1">
      <c r="A183" s="14"/>
      <c r="B183" s="247"/>
      <c r="C183" s="248"/>
      <c r="D183" s="237" t="s">
        <v>150</v>
      </c>
      <c r="E183" s="249" t="s">
        <v>1</v>
      </c>
      <c r="F183" s="250" t="s">
        <v>232</v>
      </c>
      <c r="G183" s="248"/>
      <c r="H183" s="249" t="s">
        <v>1</v>
      </c>
      <c r="I183" s="251"/>
      <c r="J183" s="251"/>
      <c r="K183" s="248"/>
      <c r="L183" s="248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4"/>
      <c r="Z183" s="14"/>
      <c r="AA183" s="14"/>
      <c r="AB183" s="14"/>
      <c r="AC183" s="14"/>
      <c r="AD183" s="14"/>
      <c r="AE183" s="14"/>
      <c r="AT183" s="256" t="s">
        <v>150</v>
      </c>
      <c r="AU183" s="256" t="s">
        <v>85</v>
      </c>
      <c r="AV183" s="14" t="s">
        <v>83</v>
      </c>
      <c r="AW183" s="14" t="s">
        <v>5</v>
      </c>
      <c r="AX183" s="14" t="s">
        <v>75</v>
      </c>
      <c r="AY183" s="256" t="s">
        <v>142</v>
      </c>
    </row>
    <row r="184" s="15" customFormat="1">
      <c r="A184" s="15"/>
      <c r="B184" s="257"/>
      <c r="C184" s="258"/>
      <c r="D184" s="237" t="s">
        <v>150</v>
      </c>
      <c r="E184" s="259" t="s">
        <v>1</v>
      </c>
      <c r="F184" s="260" t="s">
        <v>153</v>
      </c>
      <c r="G184" s="258"/>
      <c r="H184" s="261">
        <v>206</v>
      </c>
      <c r="I184" s="262"/>
      <c r="J184" s="262"/>
      <c r="K184" s="258"/>
      <c r="L184" s="258"/>
      <c r="M184" s="263"/>
      <c r="N184" s="264"/>
      <c r="O184" s="265"/>
      <c r="P184" s="265"/>
      <c r="Q184" s="265"/>
      <c r="R184" s="265"/>
      <c r="S184" s="265"/>
      <c r="T184" s="265"/>
      <c r="U184" s="265"/>
      <c r="V184" s="265"/>
      <c r="W184" s="265"/>
      <c r="X184" s="266"/>
      <c r="Y184" s="15"/>
      <c r="Z184" s="15"/>
      <c r="AA184" s="15"/>
      <c r="AB184" s="15"/>
      <c r="AC184" s="15"/>
      <c r="AD184" s="15"/>
      <c r="AE184" s="15"/>
      <c r="AT184" s="267" t="s">
        <v>150</v>
      </c>
      <c r="AU184" s="267" t="s">
        <v>85</v>
      </c>
      <c r="AV184" s="15" t="s">
        <v>149</v>
      </c>
      <c r="AW184" s="15" t="s">
        <v>5</v>
      </c>
      <c r="AX184" s="15" t="s">
        <v>83</v>
      </c>
      <c r="AY184" s="267" t="s">
        <v>142</v>
      </c>
    </row>
    <row r="185" s="2" customFormat="1" ht="33" customHeight="1">
      <c r="A185" s="38"/>
      <c r="B185" s="39"/>
      <c r="C185" s="221" t="s">
        <v>151</v>
      </c>
      <c r="D185" s="221" t="s">
        <v>144</v>
      </c>
      <c r="E185" s="222" t="s">
        <v>233</v>
      </c>
      <c r="F185" s="223" t="s">
        <v>234</v>
      </c>
      <c r="G185" s="224" t="s">
        <v>205</v>
      </c>
      <c r="H185" s="225">
        <v>39955</v>
      </c>
      <c r="I185" s="226"/>
      <c r="J185" s="226"/>
      <c r="K185" s="227">
        <f>ROUND(P185*H185,2)</f>
        <v>0</v>
      </c>
      <c r="L185" s="223" t="s">
        <v>148</v>
      </c>
      <c r="M185" s="44"/>
      <c r="N185" s="228" t="s">
        <v>1</v>
      </c>
      <c r="O185" s="229" t="s">
        <v>38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91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38"/>
      <c r="Z185" s="38"/>
      <c r="AA185" s="38"/>
      <c r="AB185" s="38"/>
      <c r="AC185" s="38"/>
      <c r="AD185" s="38"/>
      <c r="AE185" s="38"/>
      <c r="AR185" s="233" t="s">
        <v>149</v>
      </c>
      <c r="AT185" s="233" t="s">
        <v>144</v>
      </c>
      <c r="AU185" s="233" t="s">
        <v>85</v>
      </c>
      <c r="AY185" s="17" t="s">
        <v>142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7" t="s">
        <v>83</v>
      </c>
      <c r="BK185" s="234">
        <f>ROUND(P185*H185,2)</f>
        <v>0</v>
      </c>
      <c r="BL185" s="17" t="s">
        <v>149</v>
      </c>
      <c r="BM185" s="233" t="s">
        <v>235</v>
      </c>
    </row>
    <row r="186" s="13" customFormat="1">
      <c r="A186" s="13"/>
      <c r="B186" s="235"/>
      <c r="C186" s="236"/>
      <c r="D186" s="237" t="s">
        <v>150</v>
      </c>
      <c r="E186" s="238" t="s">
        <v>1</v>
      </c>
      <c r="F186" s="239" t="s">
        <v>236</v>
      </c>
      <c r="G186" s="236"/>
      <c r="H186" s="240">
        <v>19380</v>
      </c>
      <c r="I186" s="241"/>
      <c r="J186" s="241"/>
      <c r="K186" s="236"/>
      <c r="L186" s="236"/>
      <c r="M186" s="242"/>
      <c r="N186" s="243"/>
      <c r="O186" s="244"/>
      <c r="P186" s="244"/>
      <c r="Q186" s="244"/>
      <c r="R186" s="244"/>
      <c r="S186" s="244"/>
      <c r="T186" s="244"/>
      <c r="U186" s="244"/>
      <c r="V186" s="244"/>
      <c r="W186" s="244"/>
      <c r="X186" s="245"/>
      <c r="Y186" s="13"/>
      <c r="Z186" s="13"/>
      <c r="AA186" s="13"/>
      <c r="AB186" s="13"/>
      <c r="AC186" s="13"/>
      <c r="AD186" s="13"/>
      <c r="AE186" s="13"/>
      <c r="AT186" s="246" t="s">
        <v>150</v>
      </c>
      <c r="AU186" s="246" t="s">
        <v>85</v>
      </c>
      <c r="AV186" s="13" t="s">
        <v>85</v>
      </c>
      <c r="AW186" s="13" t="s">
        <v>5</v>
      </c>
      <c r="AX186" s="13" t="s">
        <v>75</v>
      </c>
      <c r="AY186" s="246" t="s">
        <v>142</v>
      </c>
    </row>
    <row r="187" s="14" customFormat="1">
      <c r="A187" s="14"/>
      <c r="B187" s="247"/>
      <c r="C187" s="248"/>
      <c r="D187" s="237" t="s">
        <v>150</v>
      </c>
      <c r="E187" s="249" t="s">
        <v>1</v>
      </c>
      <c r="F187" s="250" t="s">
        <v>237</v>
      </c>
      <c r="G187" s="248"/>
      <c r="H187" s="249" t="s">
        <v>1</v>
      </c>
      <c r="I187" s="251"/>
      <c r="J187" s="251"/>
      <c r="K187" s="248"/>
      <c r="L187" s="248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4"/>
      <c r="Z187" s="14"/>
      <c r="AA187" s="14"/>
      <c r="AB187" s="14"/>
      <c r="AC187" s="14"/>
      <c r="AD187" s="14"/>
      <c r="AE187" s="14"/>
      <c r="AT187" s="256" t="s">
        <v>150</v>
      </c>
      <c r="AU187" s="256" t="s">
        <v>85</v>
      </c>
      <c r="AV187" s="14" t="s">
        <v>83</v>
      </c>
      <c r="AW187" s="14" t="s">
        <v>5</v>
      </c>
      <c r="AX187" s="14" t="s">
        <v>75</v>
      </c>
      <c r="AY187" s="256" t="s">
        <v>142</v>
      </c>
    </row>
    <row r="188" s="13" customFormat="1">
      <c r="A188" s="13"/>
      <c r="B188" s="235"/>
      <c r="C188" s="236"/>
      <c r="D188" s="237" t="s">
        <v>150</v>
      </c>
      <c r="E188" s="238" t="s">
        <v>1</v>
      </c>
      <c r="F188" s="239" t="s">
        <v>238</v>
      </c>
      <c r="G188" s="236"/>
      <c r="H188" s="240">
        <v>20575</v>
      </c>
      <c r="I188" s="241"/>
      <c r="J188" s="241"/>
      <c r="K188" s="236"/>
      <c r="L188" s="236"/>
      <c r="M188" s="242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5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85</v>
      </c>
      <c r="AV188" s="13" t="s">
        <v>85</v>
      </c>
      <c r="AW188" s="13" t="s">
        <v>5</v>
      </c>
      <c r="AX188" s="13" t="s">
        <v>75</v>
      </c>
      <c r="AY188" s="246" t="s">
        <v>142</v>
      </c>
    </row>
    <row r="189" s="14" customFormat="1">
      <c r="A189" s="14"/>
      <c r="B189" s="247"/>
      <c r="C189" s="248"/>
      <c r="D189" s="237" t="s">
        <v>150</v>
      </c>
      <c r="E189" s="249" t="s">
        <v>1</v>
      </c>
      <c r="F189" s="250" t="s">
        <v>239</v>
      </c>
      <c r="G189" s="248"/>
      <c r="H189" s="249" t="s">
        <v>1</v>
      </c>
      <c r="I189" s="251"/>
      <c r="J189" s="251"/>
      <c r="K189" s="248"/>
      <c r="L189" s="248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4"/>
      <c r="Z189" s="14"/>
      <c r="AA189" s="14"/>
      <c r="AB189" s="14"/>
      <c r="AC189" s="14"/>
      <c r="AD189" s="14"/>
      <c r="AE189" s="14"/>
      <c r="AT189" s="256" t="s">
        <v>150</v>
      </c>
      <c r="AU189" s="256" t="s">
        <v>85</v>
      </c>
      <c r="AV189" s="14" t="s">
        <v>83</v>
      </c>
      <c r="AW189" s="14" t="s">
        <v>5</v>
      </c>
      <c r="AX189" s="14" t="s">
        <v>75</v>
      </c>
      <c r="AY189" s="256" t="s">
        <v>142</v>
      </c>
    </row>
    <row r="190" s="15" customFormat="1">
      <c r="A190" s="15"/>
      <c r="B190" s="257"/>
      <c r="C190" s="258"/>
      <c r="D190" s="237" t="s">
        <v>150</v>
      </c>
      <c r="E190" s="259" t="s">
        <v>1</v>
      </c>
      <c r="F190" s="260" t="s">
        <v>153</v>
      </c>
      <c r="G190" s="258"/>
      <c r="H190" s="261">
        <v>39955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5"/>
      <c r="Z190" s="15"/>
      <c r="AA190" s="15"/>
      <c r="AB190" s="15"/>
      <c r="AC190" s="15"/>
      <c r="AD190" s="15"/>
      <c r="AE190" s="15"/>
      <c r="AT190" s="267" t="s">
        <v>150</v>
      </c>
      <c r="AU190" s="267" t="s">
        <v>85</v>
      </c>
      <c r="AV190" s="15" t="s">
        <v>149</v>
      </c>
      <c r="AW190" s="15" t="s">
        <v>5</v>
      </c>
      <c r="AX190" s="15" t="s">
        <v>83</v>
      </c>
      <c r="AY190" s="267" t="s">
        <v>142</v>
      </c>
    </row>
    <row r="191" s="2" customFormat="1" ht="49.05" customHeight="1">
      <c r="A191" s="38"/>
      <c r="B191" s="39"/>
      <c r="C191" s="221" t="s">
        <v>240</v>
      </c>
      <c r="D191" s="221" t="s">
        <v>144</v>
      </c>
      <c r="E191" s="222" t="s">
        <v>241</v>
      </c>
      <c r="F191" s="223" t="s">
        <v>242</v>
      </c>
      <c r="G191" s="224" t="s">
        <v>205</v>
      </c>
      <c r="H191" s="225">
        <v>4845.3999999999996</v>
      </c>
      <c r="I191" s="226"/>
      <c r="J191" s="226"/>
      <c r="K191" s="227">
        <f>ROUND(P191*H191,2)</f>
        <v>0</v>
      </c>
      <c r="L191" s="223" t="s">
        <v>148</v>
      </c>
      <c r="M191" s="44"/>
      <c r="N191" s="228" t="s">
        <v>1</v>
      </c>
      <c r="O191" s="229" t="s">
        <v>38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91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38"/>
      <c r="Z191" s="38"/>
      <c r="AA191" s="38"/>
      <c r="AB191" s="38"/>
      <c r="AC191" s="38"/>
      <c r="AD191" s="38"/>
      <c r="AE191" s="38"/>
      <c r="AR191" s="233" t="s">
        <v>149</v>
      </c>
      <c r="AT191" s="233" t="s">
        <v>144</v>
      </c>
      <c r="AU191" s="233" t="s">
        <v>85</v>
      </c>
      <c r="AY191" s="17" t="s">
        <v>142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7" t="s">
        <v>83</v>
      </c>
      <c r="BK191" s="234">
        <f>ROUND(P191*H191,2)</f>
        <v>0</v>
      </c>
      <c r="BL191" s="17" t="s">
        <v>149</v>
      </c>
      <c r="BM191" s="233" t="s">
        <v>243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244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3" customFormat="1">
      <c r="A193" s="13"/>
      <c r="B193" s="235"/>
      <c r="C193" s="236"/>
      <c r="D193" s="237" t="s">
        <v>150</v>
      </c>
      <c r="E193" s="238" t="s">
        <v>1</v>
      </c>
      <c r="F193" s="239" t="s">
        <v>245</v>
      </c>
      <c r="G193" s="236"/>
      <c r="H193" s="240">
        <v>4845.3999999999996</v>
      </c>
      <c r="I193" s="241"/>
      <c r="J193" s="241"/>
      <c r="K193" s="236"/>
      <c r="L193" s="236"/>
      <c r="M193" s="242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5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85</v>
      </c>
      <c r="AV193" s="13" t="s">
        <v>85</v>
      </c>
      <c r="AW193" s="13" t="s">
        <v>5</v>
      </c>
      <c r="AX193" s="13" t="s">
        <v>75</v>
      </c>
      <c r="AY193" s="246" t="s">
        <v>142</v>
      </c>
    </row>
    <row r="194" s="15" customFormat="1">
      <c r="A194" s="15"/>
      <c r="B194" s="257"/>
      <c r="C194" s="258"/>
      <c r="D194" s="237" t="s">
        <v>150</v>
      </c>
      <c r="E194" s="259" t="s">
        <v>1</v>
      </c>
      <c r="F194" s="260" t="s">
        <v>153</v>
      </c>
      <c r="G194" s="258"/>
      <c r="H194" s="261">
        <v>4845.3999999999996</v>
      </c>
      <c r="I194" s="262"/>
      <c r="J194" s="262"/>
      <c r="K194" s="258"/>
      <c r="L194" s="258"/>
      <c r="M194" s="263"/>
      <c r="N194" s="264"/>
      <c r="O194" s="265"/>
      <c r="P194" s="265"/>
      <c r="Q194" s="265"/>
      <c r="R194" s="265"/>
      <c r="S194" s="265"/>
      <c r="T194" s="265"/>
      <c r="U194" s="265"/>
      <c r="V194" s="265"/>
      <c r="W194" s="265"/>
      <c r="X194" s="266"/>
      <c r="Y194" s="15"/>
      <c r="Z194" s="15"/>
      <c r="AA194" s="15"/>
      <c r="AB194" s="15"/>
      <c r="AC194" s="15"/>
      <c r="AD194" s="15"/>
      <c r="AE194" s="15"/>
      <c r="AT194" s="267" t="s">
        <v>150</v>
      </c>
      <c r="AU194" s="267" t="s">
        <v>85</v>
      </c>
      <c r="AV194" s="15" t="s">
        <v>149</v>
      </c>
      <c r="AW194" s="15" t="s">
        <v>5</v>
      </c>
      <c r="AX194" s="15" t="s">
        <v>83</v>
      </c>
      <c r="AY194" s="267" t="s">
        <v>142</v>
      </c>
    </row>
    <row r="195" s="12" customFormat="1" ht="22.8" customHeight="1">
      <c r="A195" s="12"/>
      <c r="B195" s="204"/>
      <c r="C195" s="205"/>
      <c r="D195" s="206" t="s">
        <v>74</v>
      </c>
      <c r="E195" s="219" t="s">
        <v>149</v>
      </c>
      <c r="F195" s="219" t="s">
        <v>246</v>
      </c>
      <c r="G195" s="205"/>
      <c r="H195" s="205"/>
      <c r="I195" s="208"/>
      <c r="J195" s="208"/>
      <c r="K195" s="220">
        <f>BK195</f>
        <v>0</v>
      </c>
      <c r="L195" s="205"/>
      <c r="M195" s="210"/>
      <c r="N195" s="211"/>
      <c r="O195" s="212"/>
      <c r="P195" s="212"/>
      <c r="Q195" s="213">
        <f>SUM(Q196:Q203)</f>
        <v>0</v>
      </c>
      <c r="R195" s="213">
        <f>SUM(R196:R203)</f>
        <v>0</v>
      </c>
      <c r="S195" s="212"/>
      <c r="T195" s="214">
        <f>SUM(T196:T203)</f>
        <v>0</v>
      </c>
      <c r="U195" s="212"/>
      <c r="V195" s="214">
        <f>SUM(V196:V203)</f>
        <v>0</v>
      </c>
      <c r="W195" s="212"/>
      <c r="X195" s="215">
        <f>SUM(X196:X203)</f>
        <v>0</v>
      </c>
      <c r="Y195" s="12"/>
      <c r="Z195" s="12"/>
      <c r="AA195" s="12"/>
      <c r="AB195" s="12"/>
      <c r="AC195" s="12"/>
      <c r="AD195" s="12"/>
      <c r="AE195" s="12"/>
      <c r="AR195" s="216" t="s">
        <v>83</v>
      </c>
      <c r="AT195" s="217" t="s">
        <v>74</v>
      </c>
      <c r="AU195" s="217" t="s">
        <v>83</v>
      </c>
      <c r="AY195" s="216" t="s">
        <v>142</v>
      </c>
      <c r="BK195" s="218">
        <f>SUM(BK196:BK203)</f>
        <v>0</v>
      </c>
    </row>
    <row r="196" s="2" customFormat="1" ht="37.8" customHeight="1">
      <c r="A196" s="38"/>
      <c r="B196" s="39"/>
      <c r="C196" s="221" t="s">
        <v>194</v>
      </c>
      <c r="D196" s="221" t="s">
        <v>144</v>
      </c>
      <c r="E196" s="222" t="s">
        <v>247</v>
      </c>
      <c r="F196" s="223" t="s">
        <v>248</v>
      </c>
      <c r="G196" s="224" t="s">
        <v>205</v>
      </c>
      <c r="H196" s="225">
        <v>48</v>
      </c>
      <c r="I196" s="226"/>
      <c r="J196" s="226"/>
      <c r="K196" s="227">
        <f>ROUND(P196*H196,2)</f>
        <v>0</v>
      </c>
      <c r="L196" s="223" t="s">
        <v>148</v>
      </c>
      <c r="M196" s="44"/>
      <c r="N196" s="228" t="s">
        <v>1</v>
      </c>
      <c r="O196" s="229" t="s">
        <v>38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149</v>
      </c>
      <c r="AT196" s="233" t="s">
        <v>144</v>
      </c>
      <c r="AU196" s="233" t="s">
        <v>85</v>
      </c>
      <c r="AY196" s="17" t="s">
        <v>142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83</v>
      </c>
      <c r="BK196" s="234">
        <f>ROUND(P196*H196,2)</f>
        <v>0</v>
      </c>
      <c r="BL196" s="17" t="s">
        <v>149</v>
      </c>
      <c r="BM196" s="233" t="s">
        <v>249</v>
      </c>
    </row>
    <row r="197" s="13" customFormat="1">
      <c r="A197" s="13"/>
      <c r="B197" s="235"/>
      <c r="C197" s="236"/>
      <c r="D197" s="237" t="s">
        <v>150</v>
      </c>
      <c r="E197" s="238" t="s">
        <v>1</v>
      </c>
      <c r="F197" s="239" t="s">
        <v>250</v>
      </c>
      <c r="G197" s="236"/>
      <c r="H197" s="240">
        <v>48</v>
      </c>
      <c r="I197" s="241"/>
      <c r="J197" s="241"/>
      <c r="K197" s="236"/>
      <c r="L197" s="236"/>
      <c r="M197" s="242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5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85</v>
      </c>
      <c r="AV197" s="13" t="s">
        <v>85</v>
      </c>
      <c r="AW197" s="13" t="s">
        <v>5</v>
      </c>
      <c r="AX197" s="13" t="s">
        <v>75</v>
      </c>
      <c r="AY197" s="246" t="s">
        <v>142</v>
      </c>
    </row>
    <row r="198" s="14" customFormat="1">
      <c r="A198" s="14"/>
      <c r="B198" s="247"/>
      <c r="C198" s="248"/>
      <c r="D198" s="237" t="s">
        <v>150</v>
      </c>
      <c r="E198" s="249" t="s">
        <v>1</v>
      </c>
      <c r="F198" s="250" t="s">
        <v>239</v>
      </c>
      <c r="G198" s="248"/>
      <c r="H198" s="249" t="s">
        <v>1</v>
      </c>
      <c r="I198" s="251"/>
      <c r="J198" s="251"/>
      <c r="K198" s="248"/>
      <c r="L198" s="248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4"/>
      <c r="Z198" s="14"/>
      <c r="AA198" s="14"/>
      <c r="AB198" s="14"/>
      <c r="AC198" s="14"/>
      <c r="AD198" s="14"/>
      <c r="AE198" s="14"/>
      <c r="AT198" s="256" t="s">
        <v>150</v>
      </c>
      <c r="AU198" s="256" t="s">
        <v>85</v>
      </c>
      <c r="AV198" s="14" t="s">
        <v>83</v>
      </c>
      <c r="AW198" s="14" t="s">
        <v>5</v>
      </c>
      <c r="AX198" s="14" t="s">
        <v>75</v>
      </c>
      <c r="AY198" s="256" t="s">
        <v>142</v>
      </c>
    </row>
    <row r="199" s="15" customFormat="1">
      <c r="A199" s="15"/>
      <c r="B199" s="257"/>
      <c r="C199" s="258"/>
      <c r="D199" s="237" t="s">
        <v>150</v>
      </c>
      <c r="E199" s="259" t="s">
        <v>1</v>
      </c>
      <c r="F199" s="260" t="s">
        <v>153</v>
      </c>
      <c r="G199" s="258"/>
      <c r="H199" s="261">
        <v>48</v>
      </c>
      <c r="I199" s="262"/>
      <c r="J199" s="262"/>
      <c r="K199" s="258"/>
      <c r="L199" s="258"/>
      <c r="M199" s="263"/>
      <c r="N199" s="264"/>
      <c r="O199" s="265"/>
      <c r="P199" s="265"/>
      <c r="Q199" s="265"/>
      <c r="R199" s="265"/>
      <c r="S199" s="265"/>
      <c r="T199" s="265"/>
      <c r="U199" s="265"/>
      <c r="V199" s="265"/>
      <c r="W199" s="265"/>
      <c r="X199" s="266"/>
      <c r="Y199" s="15"/>
      <c r="Z199" s="15"/>
      <c r="AA199" s="15"/>
      <c r="AB199" s="15"/>
      <c r="AC199" s="15"/>
      <c r="AD199" s="15"/>
      <c r="AE199" s="15"/>
      <c r="AT199" s="267" t="s">
        <v>150</v>
      </c>
      <c r="AU199" s="267" t="s">
        <v>85</v>
      </c>
      <c r="AV199" s="15" t="s">
        <v>149</v>
      </c>
      <c r="AW199" s="15" t="s">
        <v>5</v>
      </c>
      <c r="AX199" s="15" t="s">
        <v>83</v>
      </c>
      <c r="AY199" s="267" t="s">
        <v>142</v>
      </c>
    </row>
    <row r="200" s="2" customFormat="1" ht="37.8" customHeight="1">
      <c r="A200" s="38"/>
      <c r="B200" s="39"/>
      <c r="C200" s="221" t="s">
        <v>8</v>
      </c>
      <c r="D200" s="221" t="s">
        <v>144</v>
      </c>
      <c r="E200" s="222" t="s">
        <v>251</v>
      </c>
      <c r="F200" s="223" t="s">
        <v>252</v>
      </c>
      <c r="G200" s="224" t="s">
        <v>147</v>
      </c>
      <c r="H200" s="225">
        <v>5.1299999999999999</v>
      </c>
      <c r="I200" s="226"/>
      <c r="J200" s="226"/>
      <c r="K200" s="227">
        <f>ROUND(P200*H200,2)</f>
        <v>0</v>
      </c>
      <c r="L200" s="223" t="s">
        <v>148</v>
      </c>
      <c r="M200" s="44"/>
      <c r="N200" s="228" t="s">
        <v>1</v>
      </c>
      <c r="O200" s="229" t="s">
        <v>38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91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38"/>
      <c r="Z200" s="38"/>
      <c r="AA200" s="38"/>
      <c r="AB200" s="38"/>
      <c r="AC200" s="38"/>
      <c r="AD200" s="38"/>
      <c r="AE200" s="38"/>
      <c r="AR200" s="233" t="s">
        <v>149</v>
      </c>
      <c r="AT200" s="233" t="s">
        <v>144</v>
      </c>
      <c r="AU200" s="233" t="s">
        <v>85</v>
      </c>
      <c r="AY200" s="17" t="s">
        <v>142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7" t="s">
        <v>83</v>
      </c>
      <c r="BK200" s="234">
        <f>ROUND(P200*H200,2)</f>
        <v>0</v>
      </c>
      <c r="BL200" s="17" t="s">
        <v>149</v>
      </c>
      <c r="BM200" s="233" t="s">
        <v>253</v>
      </c>
    </row>
    <row r="201" s="13" customFormat="1">
      <c r="A201" s="13"/>
      <c r="B201" s="235"/>
      <c r="C201" s="236"/>
      <c r="D201" s="237" t="s">
        <v>150</v>
      </c>
      <c r="E201" s="238" t="s">
        <v>1</v>
      </c>
      <c r="F201" s="239" t="s">
        <v>254</v>
      </c>
      <c r="G201" s="236"/>
      <c r="H201" s="240">
        <v>5.1299999999999999</v>
      </c>
      <c r="I201" s="241"/>
      <c r="J201" s="241"/>
      <c r="K201" s="236"/>
      <c r="L201" s="236"/>
      <c r="M201" s="242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5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85</v>
      </c>
      <c r="AV201" s="13" t="s">
        <v>85</v>
      </c>
      <c r="AW201" s="13" t="s">
        <v>5</v>
      </c>
      <c r="AX201" s="13" t="s">
        <v>75</v>
      </c>
      <c r="AY201" s="246" t="s">
        <v>142</v>
      </c>
    </row>
    <row r="202" s="14" customFormat="1">
      <c r="A202" s="14"/>
      <c r="B202" s="247"/>
      <c r="C202" s="248"/>
      <c r="D202" s="237" t="s">
        <v>150</v>
      </c>
      <c r="E202" s="249" t="s">
        <v>1</v>
      </c>
      <c r="F202" s="250" t="s">
        <v>255</v>
      </c>
      <c r="G202" s="248"/>
      <c r="H202" s="249" t="s">
        <v>1</v>
      </c>
      <c r="I202" s="251"/>
      <c r="J202" s="251"/>
      <c r="K202" s="248"/>
      <c r="L202" s="248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4"/>
      <c r="Z202" s="14"/>
      <c r="AA202" s="14"/>
      <c r="AB202" s="14"/>
      <c r="AC202" s="14"/>
      <c r="AD202" s="14"/>
      <c r="AE202" s="14"/>
      <c r="AT202" s="256" t="s">
        <v>150</v>
      </c>
      <c r="AU202" s="256" t="s">
        <v>85</v>
      </c>
      <c r="AV202" s="14" t="s">
        <v>83</v>
      </c>
      <c r="AW202" s="14" t="s">
        <v>5</v>
      </c>
      <c r="AX202" s="14" t="s">
        <v>75</v>
      </c>
      <c r="AY202" s="256" t="s">
        <v>142</v>
      </c>
    </row>
    <row r="203" s="15" customFormat="1">
      <c r="A203" s="15"/>
      <c r="B203" s="257"/>
      <c r="C203" s="258"/>
      <c r="D203" s="237" t="s">
        <v>150</v>
      </c>
      <c r="E203" s="259" t="s">
        <v>1</v>
      </c>
      <c r="F203" s="260" t="s">
        <v>153</v>
      </c>
      <c r="G203" s="258"/>
      <c r="H203" s="261">
        <v>5.1299999999999999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5"/>
      <c r="Z203" s="15"/>
      <c r="AA203" s="15"/>
      <c r="AB203" s="15"/>
      <c r="AC203" s="15"/>
      <c r="AD203" s="15"/>
      <c r="AE203" s="15"/>
      <c r="AT203" s="267" t="s">
        <v>150</v>
      </c>
      <c r="AU203" s="267" t="s">
        <v>85</v>
      </c>
      <c r="AV203" s="15" t="s">
        <v>149</v>
      </c>
      <c r="AW203" s="15" t="s">
        <v>5</v>
      </c>
      <c r="AX203" s="15" t="s">
        <v>83</v>
      </c>
      <c r="AY203" s="267" t="s">
        <v>142</v>
      </c>
    </row>
    <row r="204" s="12" customFormat="1" ht="22.8" customHeight="1">
      <c r="A204" s="12"/>
      <c r="B204" s="204"/>
      <c r="C204" s="205"/>
      <c r="D204" s="206" t="s">
        <v>74</v>
      </c>
      <c r="E204" s="219" t="s">
        <v>166</v>
      </c>
      <c r="F204" s="219" t="s">
        <v>256</v>
      </c>
      <c r="G204" s="205"/>
      <c r="H204" s="205"/>
      <c r="I204" s="208"/>
      <c r="J204" s="208"/>
      <c r="K204" s="220">
        <f>BK204</f>
        <v>0</v>
      </c>
      <c r="L204" s="205"/>
      <c r="M204" s="210"/>
      <c r="N204" s="211"/>
      <c r="O204" s="212"/>
      <c r="P204" s="212"/>
      <c r="Q204" s="213">
        <f>SUM(Q205:Q298)</f>
        <v>0</v>
      </c>
      <c r="R204" s="213">
        <f>SUM(R205:R298)</f>
        <v>0</v>
      </c>
      <c r="S204" s="212"/>
      <c r="T204" s="214">
        <f>SUM(T205:T298)</f>
        <v>0</v>
      </c>
      <c r="U204" s="212"/>
      <c r="V204" s="214">
        <f>SUM(V205:V298)</f>
        <v>0</v>
      </c>
      <c r="W204" s="212"/>
      <c r="X204" s="215">
        <f>SUM(X205:X298)</f>
        <v>0</v>
      </c>
      <c r="Y204" s="12"/>
      <c r="Z204" s="12"/>
      <c r="AA204" s="12"/>
      <c r="AB204" s="12"/>
      <c r="AC204" s="12"/>
      <c r="AD204" s="12"/>
      <c r="AE204" s="12"/>
      <c r="AR204" s="216" t="s">
        <v>83</v>
      </c>
      <c r="AT204" s="217" t="s">
        <v>74</v>
      </c>
      <c r="AU204" s="217" t="s">
        <v>83</v>
      </c>
      <c r="AY204" s="216" t="s">
        <v>142</v>
      </c>
      <c r="BK204" s="218">
        <f>SUM(BK205:BK298)</f>
        <v>0</v>
      </c>
    </row>
    <row r="205" s="2" customFormat="1" ht="33" customHeight="1">
      <c r="A205" s="38"/>
      <c r="B205" s="39"/>
      <c r="C205" s="221" t="s">
        <v>200</v>
      </c>
      <c r="D205" s="221" t="s">
        <v>144</v>
      </c>
      <c r="E205" s="222" t="s">
        <v>257</v>
      </c>
      <c r="F205" s="223" t="s">
        <v>258</v>
      </c>
      <c r="G205" s="224" t="s">
        <v>205</v>
      </c>
      <c r="H205" s="225">
        <v>106</v>
      </c>
      <c r="I205" s="226"/>
      <c r="J205" s="226"/>
      <c r="K205" s="227">
        <f>ROUND(P205*H205,2)</f>
        <v>0</v>
      </c>
      <c r="L205" s="223" t="s">
        <v>148</v>
      </c>
      <c r="M205" s="44"/>
      <c r="N205" s="228" t="s">
        <v>1</v>
      </c>
      <c r="O205" s="229" t="s">
        <v>38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91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38"/>
      <c r="Z205" s="38"/>
      <c r="AA205" s="38"/>
      <c r="AB205" s="38"/>
      <c r="AC205" s="38"/>
      <c r="AD205" s="38"/>
      <c r="AE205" s="38"/>
      <c r="AR205" s="233" t="s">
        <v>149</v>
      </c>
      <c r="AT205" s="233" t="s">
        <v>144</v>
      </c>
      <c r="AU205" s="233" t="s">
        <v>85</v>
      </c>
      <c r="AY205" s="17" t="s">
        <v>142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7" t="s">
        <v>83</v>
      </c>
      <c r="BK205" s="234">
        <f>ROUND(P205*H205,2)</f>
        <v>0</v>
      </c>
      <c r="BL205" s="17" t="s">
        <v>149</v>
      </c>
      <c r="BM205" s="233" t="s">
        <v>259</v>
      </c>
    </row>
    <row r="206" s="13" customFormat="1">
      <c r="A206" s="13"/>
      <c r="B206" s="235"/>
      <c r="C206" s="236"/>
      <c r="D206" s="237" t="s">
        <v>150</v>
      </c>
      <c r="E206" s="238" t="s">
        <v>1</v>
      </c>
      <c r="F206" s="239" t="s">
        <v>260</v>
      </c>
      <c r="G206" s="236"/>
      <c r="H206" s="240">
        <v>106</v>
      </c>
      <c r="I206" s="241"/>
      <c r="J206" s="241"/>
      <c r="K206" s="236"/>
      <c r="L206" s="236"/>
      <c r="M206" s="242"/>
      <c r="N206" s="243"/>
      <c r="O206" s="244"/>
      <c r="P206" s="244"/>
      <c r="Q206" s="244"/>
      <c r="R206" s="244"/>
      <c r="S206" s="244"/>
      <c r="T206" s="244"/>
      <c r="U206" s="244"/>
      <c r="V206" s="244"/>
      <c r="W206" s="244"/>
      <c r="X206" s="245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85</v>
      </c>
      <c r="AV206" s="13" t="s">
        <v>85</v>
      </c>
      <c r="AW206" s="13" t="s">
        <v>5</v>
      </c>
      <c r="AX206" s="13" t="s">
        <v>75</v>
      </c>
      <c r="AY206" s="246" t="s">
        <v>142</v>
      </c>
    </row>
    <row r="207" s="14" customFormat="1">
      <c r="A207" s="14"/>
      <c r="B207" s="247"/>
      <c r="C207" s="248"/>
      <c r="D207" s="237" t="s">
        <v>150</v>
      </c>
      <c r="E207" s="249" t="s">
        <v>1</v>
      </c>
      <c r="F207" s="250" t="s">
        <v>261</v>
      </c>
      <c r="G207" s="248"/>
      <c r="H207" s="249" t="s">
        <v>1</v>
      </c>
      <c r="I207" s="251"/>
      <c r="J207" s="251"/>
      <c r="K207" s="248"/>
      <c r="L207" s="248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4"/>
      <c r="Z207" s="14"/>
      <c r="AA207" s="14"/>
      <c r="AB207" s="14"/>
      <c r="AC207" s="14"/>
      <c r="AD207" s="14"/>
      <c r="AE207" s="14"/>
      <c r="AT207" s="256" t="s">
        <v>150</v>
      </c>
      <c r="AU207" s="256" t="s">
        <v>85</v>
      </c>
      <c r="AV207" s="14" t="s">
        <v>83</v>
      </c>
      <c r="AW207" s="14" t="s">
        <v>5</v>
      </c>
      <c r="AX207" s="14" t="s">
        <v>75</v>
      </c>
      <c r="AY207" s="256" t="s">
        <v>142</v>
      </c>
    </row>
    <row r="208" s="15" customFormat="1">
      <c r="A208" s="15"/>
      <c r="B208" s="257"/>
      <c r="C208" s="258"/>
      <c r="D208" s="237" t="s">
        <v>150</v>
      </c>
      <c r="E208" s="259" t="s">
        <v>1</v>
      </c>
      <c r="F208" s="260" t="s">
        <v>153</v>
      </c>
      <c r="G208" s="258"/>
      <c r="H208" s="261">
        <v>106</v>
      </c>
      <c r="I208" s="262"/>
      <c r="J208" s="262"/>
      <c r="K208" s="258"/>
      <c r="L208" s="258"/>
      <c r="M208" s="263"/>
      <c r="N208" s="264"/>
      <c r="O208" s="265"/>
      <c r="P208" s="265"/>
      <c r="Q208" s="265"/>
      <c r="R208" s="265"/>
      <c r="S208" s="265"/>
      <c r="T208" s="265"/>
      <c r="U208" s="265"/>
      <c r="V208" s="265"/>
      <c r="W208" s="265"/>
      <c r="X208" s="266"/>
      <c r="Y208" s="15"/>
      <c r="Z208" s="15"/>
      <c r="AA208" s="15"/>
      <c r="AB208" s="15"/>
      <c r="AC208" s="15"/>
      <c r="AD208" s="15"/>
      <c r="AE208" s="15"/>
      <c r="AT208" s="267" t="s">
        <v>150</v>
      </c>
      <c r="AU208" s="267" t="s">
        <v>85</v>
      </c>
      <c r="AV208" s="15" t="s">
        <v>149</v>
      </c>
      <c r="AW208" s="15" t="s">
        <v>5</v>
      </c>
      <c r="AX208" s="15" t="s">
        <v>83</v>
      </c>
      <c r="AY208" s="267" t="s">
        <v>142</v>
      </c>
    </row>
    <row r="209" s="2" customFormat="1" ht="33" customHeight="1">
      <c r="A209" s="38"/>
      <c r="B209" s="39"/>
      <c r="C209" s="221" t="s">
        <v>262</v>
      </c>
      <c r="D209" s="221" t="s">
        <v>144</v>
      </c>
      <c r="E209" s="222" t="s">
        <v>263</v>
      </c>
      <c r="F209" s="223" t="s">
        <v>258</v>
      </c>
      <c r="G209" s="224" t="s">
        <v>205</v>
      </c>
      <c r="H209" s="225">
        <v>101</v>
      </c>
      <c r="I209" s="226"/>
      <c r="J209" s="226"/>
      <c r="K209" s="227">
        <f>ROUND(P209*H209,2)</f>
        <v>0</v>
      </c>
      <c r="L209" s="223" t="s">
        <v>1</v>
      </c>
      <c r="M209" s="44"/>
      <c r="N209" s="228" t="s">
        <v>1</v>
      </c>
      <c r="O209" s="229" t="s">
        <v>38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91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38"/>
      <c r="Z209" s="38"/>
      <c r="AA209" s="38"/>
      <c r="AB209" s="38"/>
      <c r="AC209" s="38"/>
      <c r="AD209" s="38"/>
      <c r="AE209" s="38"/>
      <c r="AR209" s="233" t="s">
        <v>149</v>
      </c>
      <c r="AT209" s="233" t="s">
        <v>144</v>
      </c>
      <c r="AU209" s="233" t="s">
        <v>85</v>
      </c>
      <c r="AY209" s="17" t="s">
        <v>142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7" t="s">
        <v>83</v>
      </c>
      <c r="BK209" s="234">
        <f>ROUND(P209*H209,2)</f>
        <v>0</v>
      </c>
      <c r="BL209" s="17" t="s">
        <v>149</v>
      </c>
      <c r="BM209" s="233" t="s">
        <v>264</v>
      </c>
    </row>
    <row r="210" s="13" customFormat="1">
      <c r="A210" s="13"/>
      <c r="B210" s="235"/>
      <c r="C210" s="236"/>
      <c r="D210" s="237" t="s">
        <v>150</v>
      </c>
      <c r="E210" s="238" t="s">
        <v>1</v>
      </c>
      <c r="F210" s="239" t="s">
        <v>265</v>
      </c>
      <c r="G210" s="236"/>
      <c r="H210" s="240">
        <v>101</v>
      </c>
      <c r="I210" s="241"/>
      <c r="J210" s="241"/>
      <c r="K210" s="236"/>
      <c r="L210" s="236"/>
      <c r="M210" s="242"/>
      <c r="N210" s="243"/>
      <c r="O210" s="244"/>
      <c r="P210" s="244"/>
      <c r="Q210" s="244"/>
      <c r="R210" s="244"/>
      <c r="S210" s="244"/>
      <c r="T210" s="244"/>
      <c r="U210" s="244"/>
      <c r="V210" s="244"/>
      <c r="W210" s="244"/>
      <c r="X210" s="245"/>
      <c r="Y210" s="13"/>
      <c r="Z210" s="13"/>
      <c r="AA210" s="13"/>
      <c r="AB210" s="13"/>
      <c r="AC210" s="13"/>
      <c r="AD210" s="13"/>
      <c r="AE210" s="13"/>
      <c r="AT210" s="246" t="s">
        <v>150</v>
      </c>
      <c r="AU210" s="246" t="s">
        <v>85</v>
      </c>
      <c r="AV210" s="13" t="s">
        <v>85</v>
      </c>
      <c r="AW210" s="13" t="s">
        <v>5</v>
      </c>
      <c r="AX210" s="13" t="s">
        <v>75</v>
      </c>
      <c r="AY210" s="246" t="s">
        <v>142</v>
      </c>
    </row>
    <row r="211" s="14" customFormat="1">
      <c r="A211" s="14"/>
      <c r="B211" s="247"/>
      <c r="C211" s="248"/>
      <c r="D211" s="237" t="s">
        <v>150</v>
      </c>
      <c r="E211" s="249" t="s">
        <v>1</v>
      </c>
      <c r="F211" s="250" t="s">
        <v>266</v>
      </c>
      <c r="G211" s="248"/>
      <c r="H211" s="249" t="s">
        <v>1</v>
      </c>
      <c r="I211" s="251"/>
      <c r="J211" s="251"/>
      <c r="K211" s="248"/>
      <c r="L211" s="248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4"/>
      <c r="Z211" s="14"/>
      <c r="AA211" s="14"/>
      <c r="AB211" s="14"/>
      <c r="AC211" s="14"/>
      <c r="AD211" s="14"/>
      <c r="AE211" s="14"/>
      <c r="AT211" s="256" t="s">
        <v>150</v>
      </c>
      <c r="AU211" s="256" t="s">
        <v>85</v>
      </c>
      <c r="AV211" s="14" t="s">
        <v>83</v>
      </c>
      <c r="AW211" s="14" t="s">
        <v>5</v>
      </c>
      <c r="AX211" s="14" t="s">
        <v>75</v>
      </c>
      <c r="AY211" s="256" t="s">
        <v>142</v>
      </c>
    </row>
    <row r="212" s="15" customFormat="1">
      <c r="A212" s="15"/>
      <c r="B212" s="257"/>
      <c r="C212" s="258"/>
      <c r="D212" s="237" t="s">
        <v>150</v>
      </c>
      <c r="E212" s="259" t="s">
        <v>1</v>
      </c>
      <c r="F212" s="260" t="s">
        <v>153</v>
      </c>
      <c r="G212" s="258"/>
      <c r="H212" s="261">
        <v>101</v>
      </c>
      <c r="I212" s="262"/>
      <c r="J212" s="262"/>
      <c r="K212" s="258"/>
      <c r="L212" s="258"/>
      <c r="M212" s="263"/>
      <c r="N212" s="264"/>
      <c r="O212" s="265"/>
      <c r="P212" s="265"/>
      <c r="Q212" s="265"/>
      <c r="R212" s="265"/>
      <c r="S212" s="265"/>
      <c r="T212" s="265"/>
      <c r="U212" s="265"/>
      <c r="V212" s="265"/>
      <c r="W212" s="265"/>
      <c r="X212" s="266"/>
      <c r="Y212" s="15"/>
      <c r="Z212" s="15"/>
      <c r="AA212" s="15"/>
      <c r="AB212" s="15"/>
      <c r="AC212" s="15"/>
      <c r="AD212" s="15"/>
      <c r="AE212" s="15"/>
      <c r="AT212" s="267" t="s">
        <v>150</v>
      </c>
      <c r="AU212" s="267" t="s">
        <v>85</v>
      </c>
      <c r="AV212" s="15" t="s">
        <v>149</v>
      </c>
      <c r="AW212" s="15" t="s">
        <v>5</v>
      </c>
      <c r="AX212" s="15" t="s">
        <v>83</v>
      </c>
      <c r="AY212" s="267" t="s">
        <v>142</v>
      </c>
    </row>
    <row r="213" s="2" customFormat="1" ht="33" customHeight="1">
      <c r="A213" s="38"/>
      <c r="B213" s="39"/>
      <c r="C213" s="221" t="s">
        <v>206</v>
      </c>
      <c r="D213" s="221" t="s">
        <v>144</v>
      </c>
      <c r="E213" s="222" t="s">
        <v>263</v>
      </c>
      <c r="F213" s="223" t="s">
        <v>258</v>
      </c>
      <c r="G213" s="224" t="s">
        <v>205</v>
      </c>
      <c r="H213" s="225">
        <v>130</v>
      </c>
      <c r="I213" s="226"/>
      <c r="J213" s="226"/>
      <c r="K213" s="227">
        <f>ROUND(P213*H213,2)</f>
        <v>0</v>
      </c>
      <c r="L213" s="223" t="s">
        <v>1</v>
      </c>
      <c r="M213" s="44"/>
      <c r="N213" s="228" t="s">
        <v>1</v>
      </c>
      <c r="O213" s="229" t="s">
        <v>38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91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38"/>
      <c r="Z213" s="38"/>
      <c r="AA213" s="38"/>
      <c r="AB213" s="38"/>
      <c r="AC213" s="38"/>
      <c r="AD213" s="38"/>
      <c r="AE213" s="38"/>
      <c r="AR213" s="233" t="s">
        <v>149</v>
      </c>
      <c r="AT213" s="233" t="s">
        <v>144</v>
      </c>
      <c r="AU213" s="233" t="s">
        <v>85</v>
      </c>
      <c r="AY213" s="17" t="s">
        <v>142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7" t="s">
        <v>83</v>
      </c>
      <c r="BK213" s="234">
        <f>ROUND(P213*H213,2)</f>
        <v>0</v>
      </c>
      <c r="BL213" s="17" t="s">
        <v>149</v>
      </c>
      <c r="BM213" s="233" t="s">
        <v>250</v>
      </c>
    </row>
    <row r="214" s="13" customFormat="1">
      <c r="A214" s="13"/>
      <c r="B214" s="235"/>
      <c r="C214" s="236"/>
      <c r="D214" s="237" t="s">
        <v>150</v>
      </c>
      <c r="E214" s="238" t="s">
        <v>1</v>
      </c>
      <c r="F214" s="239" t="s">
        <v>267</v>
      </c>
      <c r="G214" s="236"/>
      <c r="H214" s="240">
        <v>130</v>
      </c>
      <c r="I214" s="241"/>
      <c r="J214" s="241"/>
      <c r="K214" s="236"/>
      <c r="L214" s="236"/>
      <c r="M214" s="242"/>
      <c r="N214" s="243"/>
      <c r="O214" s="244"/>
      <c r="P214" s="244"/>
      <c r="Q214" s="244"/>
      <c r="R214" s="244"/>
      <c r="S214" s="244"/>
      <c r="T214" s="244"/>
      <c r="U214" s="244"/>
      <c r="V214" s="244"/>
      <c r="W214" s="244"/>
      <c r="X214" s="245"/>
      <c r="Y214" s="13"/>
      <c r="Z214" s="13"/>
      <c r="AA214" s="13"/>
      <c r="AB214" s="13"/>
      <c r="AC214" s="13"/>
      <c r="AD214" s="13"/>
      <c r="AE214" s="13"/>
      <c r="AT214" s="246" t="s">
        <v>150</v>
      </c>
      <c r="AU214" s="246" t="s">
        <v>85</v>
      </c>
      <c r="AV214" s="13" t="s">
        <v>85</v>
      </c>
      <c r="AW214" s="13" t="s">
        <v>5</v>
      </c>
      <c r="AX214" s="13" t="s">
        <v>75</v>
      </c>
      <c r="AY214" s="246" t="s">
        <v>142</v>
      </c>
    </row>
    <row r="215" s="14" customFormat="1">
      <c r="A215" s="14"/>
      <c r="B215" s="247"/>
      <c r="C215" s="248"/>
      <c r="D215" s="237" t="s">
        <v>150</v>
      </c>
      <c r="E215" s="249" t="s">
        <v>1</v>
      </c>
      <c r="F215" s="250" t="s">
        <v>232</v>
      </c>
      <c r="G215" s="248"/>
      <c r="H215" s="249" t="s">
        <v>1</v>
      </c>
      <c r="I215" s="251"/>
      <c r="J215" s="251"/>
      <c r="K215" s="248"/>
      <c r="L215" s="248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4"/>
      <c r="Z215" s="14"/>
      <c r="AA215" s="14"/>
      <c r="AB215" s="14"/>
      <c r="AC215" s="14"/>
      <c r="AD215" s="14"/>
      <c r="AE215" s="14"/>
      <c r="AT215" s="256" t="s">
        <v>150</v>
      </c>
      <c r="AU215" s="256" t="s">
        <v>85</v>
      </c>
      <c r="AV215" s="14" t="s">
        <v>83</v>
      </c>
      <c r="AW215" s="14" t="s">
        <v>5</v>
      </c>
      <c r="AX215" s="14" t="s">
        <v>75</v>
      </c>
      <c r="AY215" s="256" t="s">
        <v>142</v>
      </c>
    </row>
    <row r="216" s="15" customFormat="1">
      <c r="A216" s="15"/>
      <c r="B216" s="257"/>
      <c r="C216" s="258"/>
      <c r="D216" s="237" t="s">
        <v>150</v>
      </c>
      <c r="E216" s="259" t="s">
        <v>1</v>
      </c>
      <c r="F216" s="260" t="s">
        <v>153</v>
      </c>
      <c r="G216" s="258"/>
      <c r="H216" s="261">
        <v>130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5"/>
      <c r="Z216" s="15"/>
      <c r="AA216" s="15"/>
      <c r="AB216" s="15"/>
      <c r="AC216" s="15"/>
      <c r="AD216" s="15"/>
      <c r="AE216" s="15"/>
      <c r="AT216" s="267" t="s">
        <v>150</v>
      </c>
      <c r="AU216" s="267" t="s">
        <v>85</v>
      </c>
      <c r="AV216" s="15" t="s">
        <v>149</v>
      </c>
      <c r="AW216" s="15" t="s">
        <v>5</v>
      </c>
      <c r="AX216" s="15" t="s">
        <v>83</v>
      </c>
      <c r="AY216" s="267" t="s">
        <v>142</v>
      </c>
    </row>
    <row r="217" s="2" customFormat="1" ht="33" customHeight="1">
      <c r="A217" s="38"/>
      <c r="B217" s="39"/>
      <c r="C217" s="221" t="s">
        <v>268</v>
      </c>
      <c r="D217" s="221" t="s">
        <v>144</v>
      </c>
      <c r="E217" s="222" t="s">
        <v>269</v>
      </c>
      <c r="F217" s="223" t="s">
        <v>270</v>
      </c>
      <c r="G217" s="224" t="s">
        <v>205</v>
      </c>
      <c r="H217" s="225">
        <v>25</v>
      </c>
      <c r="I217" s="226"/>
      <c r="J217" s="226"/>
      <c r="K217" s="227">
        <f>ROUND(P217*H217,2)</f>
        <v>0</v>
      </c>
      <c r="L217" s="223" t="s">
        <v>148</v>
      </c>
      <c r="M217" s="44"/>
      <c r="N217" s="228" t="s">
        <v>1</v>
      </c>
      <c r="O217" s="229" t="s">
        <v>38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91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38"/>
      <c r="Z217" s="38"/>
      <c r="AA217" s="38"/>
      <c r="AB217" s="38"/>
      <c r="AC217" s="38"/>
      <c r="AD217" s="38"/>
      <c r="AE217" s="38"/>
      <c r="AR217" s="233" t="s">
        <v>149</v>
      </c>
      <c r="AT217" s="233" t="s">
        <v>144</v>
      </c>
      <c r="AU217" s="233" t="s">
        <v>85</v>
      </c>
      <c r="AY217" s="17" t="s">
        <v>142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7" t="s">
        <v>83</v>
      </c>
      <c r="BK217" s="234">
        <f>ROUND(P217*H217,2)</f>
        <v>0</v>
      </c>
      <c r="BL217" s="17" t="s">
        <v>149</v>
      </c>
      <c r="BM217" s="233" t="s">
        <v>271</v>
      </c>
    </row>
    <row r="218" s="13" customFormat="1">
      <c r="A218" s="13"/>
      <c r="B218" s="235"/>
      <c r="C218" s="236"/>
      <c r="D218" s="237" t="s">
        <v>150</v>
      </c>
      <c r="E218" s="238" t="s">
        <v>1</v>
      </c>
      <c r="F218" s="239" t="s">
        <v>268</v>
      </c>
      <c r="G218" s="236"/>
      <c r="H218" s="240">
        <v>25</v>
      </c>
      <c r="I218" s="241"/>
      <c r="J218" s="241"/>
      <c r="K218" s="236"/>
      <c r="L218" s="236"/>
      <c r="M218" s="242"/>
      <c r="N218" s="243"/>
      <c r="O218" s="244"/>
      <c r="P218" s="244"/>
      <c r="Q218" s="244"/>
      <c r="R218" s="244"/>
      <c r="S218" s="244"/>
      <c r="T218" s="244"/>
      <c r="U218" s="244"/>
      <c r="V218" s="244"/>
      <c r="W218" s="244"/>
      <c r="X218" s="245"/>
      <c r="Y218" s="13"/>
      <c r="Z218" s="13"/>
      <c r="AA218" s="13"/>
      <c r="AB218" s="13"/>
      <c r="AC218" s="13"/>
      <c r="AD218" s="13"/>
      <c r="AE218" s="13"/>
      <c r="AT218" s="246" t="s">
        <v>150</v>
      </c>
      <c r="AU218" s="246" t="s">
        <v>85</v>
      </c>
      <c r="AV218" s="13" t="s">
        <v>85</v>
      </c>
      <c r="AW218" s="13" t="s">
        <v>5</v>
      </c>
      <c r="AX218" s="13" t="s">
        <v>75</v>
      </c>
      <c r="AY218" s="246" t="s">
        <v>142</v>
      </c>
    </row>
    <row r="219" s="14" customFormat="1">
      <c r="A219" s="14"/>
      <c r="B219" s="247"/>
      <c r="C219" s="248"/>
      <c r="D219" s="237" t="s">
        <v>150</v>
      </c>
      <c r="E219" s="249" t="s">
        <v>1</v>
      </c>
      <c r="F219" s="250" t="s">
        <v>272</v>
      </c>
      <c r="G219" s="248"/>
      <c r="H219" s="249" t="s">
        <v>1</v>
      </c>
      <c r="I219" s="251"/>
      <c r="J219" s="251"/>
      <c r="K219" s="248"/>
      <c r="L219" s="248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4"/>
      <c r="Z219" s="14"/>
      <c r="AA219" s="14"/>
      <c r="AB219" s="14"/>
      <c r="AC219" s="14"/>
      <c r="AD219" s="14"/>
      <c r="AE219" s="14"/>
      <c r="AT219" s="256" t="s">
        <v>150</v>
      </c>
      <c r="AU219" s="256" t="s">
        <v>85</v>
      </c>
      <c r="AV219" s="14" t="s">
        <v>83</v>
      </c>
      <c r="AW219" s="14" t="s">
        <v>5</v>
      </c>
      <c r="AX219" s="14" t="s">
        <v>75</v>
      </c>
      <c r="AY219" s="256" t="s">
        <v>142</v>
      </c>
    </row>
    <row r="220" s="15" customFormat="1">
      <c r="A220" s="15"/>
      <c r="B220" s="257"/>
      <c r="C220" s="258"/>
      <c r="D220" s="237" t="s">
        <v>150</v>
      </c>
      <c r="E220" s="259" t="s">
        <v>1</v>
      </c>
      <c r="F220" s="260" t="s">
        <v>153</v>
      </c>
      <c r="G220" s="258"/>
      <c r="H220" s="261">
        <v>25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5"/>
      <c r="Z220" s="15"/>
      <c r="AA220" s="15"/>
      <c r="AB220" s="15"/>
      <c r="AC220" s="15"/>
      <c r="AD220" s="15"/>
      <c r="AE220" s="15"/>
      <c r="AT220" s="267" t="s">
        <v>150</v>
      </c>
      <c r="AU220" s="267" t="s">
        <v>85</v>
      </c>
      <c r="AV220" s="15" t="s">
        <v>149</v>
      </c>
      <c r="AW220" s="15" t="s">
        <v>5</v>
      </c>
      <c r="AX220" s="15" t="s">
        <v>83</v>
      </c>
      <c r="AY220" s="267" t="s">
        <v>142</v>
      </c>
    </row>
    <row r="221" s="2" customFormat="1" ht="33" customHeight="1">
      <c r="A221" s="38"/>
      <c r="B221" s="39"/>
      <c r="C221" s="221" t="s">
        <v>212</v>
      </c>
      <c r="D221" s="221" t="s">
        <v>144</v>
      </c>
      <c r="E221" s="222" t="s">
        <v>273</v>
      </c>
      <c r="F221" s="223" t="s">
        <v>274</v>
      </c>
      <c r="G221" s="224" t="s">
        <v>205</v>
      </c>
      <c r="H221" s="225">
        <v>18440</v>
      </c>
      <c r="I221" s="226"/>
      <c r="J221" s="226"/>
      <c r="K221" s="227">
        <f>ROUND(P221*H221,2)</f>
        <v>0</v>
      </c>
      <c r="L221" s="223" t="s">
        <v>1</v>
      </c>
      <c r="M221" s="44"/>
      <c r="N221" s="228" t="s">
        <v>1</v>
      </c>
      <c r="O221" s="229" t="s">
        <v>38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91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38"/>
      <c r="Z221" s="38"/>
      <c r="AA221" s="38"/>
      <c r="AB221" s="38"/>
      <c r="AC221" s="38"/>
      <c r="AD221" s="38"/>
      <c r="AE221" s="38"/>
      <c r="AR221" s="233" t="s">
        <v>149</v>
      </c>
      <c r="AT221" s="233" t="s">
        <v>144</v>
      </c>
      <c r="AU221" s="233" t="s">
        <v>85</v>
      </c>
      <c r="AY221" s="17" t="s">
        <v>142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7" t="s">
        <v>83</v>
      </c>
      <c r="BK221" s="234">
        <f>ROUND(P221*H221,2)</f>
        <v>0</v>
      </c>
      <c r="BL221" s="17" t="s">
        <v>149</v>
      </c>
      <c r="BM221" s="233" t="s">
        <v>275</v>
      </c>
    </row>
    <row r="222" s="13" customFormat="1">
      <c r="A222" s="13"/>
      <c r="B222" s="235"/>
      <c r="C222" s="236"/>
      <c r="D222" s="237" t="s">
        <v>150</v>
      </c>
      <c r="E222" s="238" t="s">
        <v>1</v>
      </c>
      <c r="F222" s="239" t="s">
        <v>276</v>
      </c>
      <c r="G222" s="236"/>
      <c r="H222" s="240">
        <v>18440</v>
      </c>
      <c r="I222" s="241"/>
      <c r="J222" s="241"/>
      <c r="K222" s="236"/>
      <c r="L222" s="236"/>
      <c r="M222" s="242"/>
      <c r="N222" s="243"/>
      <c r="O222" s="244"/>
      <c r="P222" s="244"/>
      <c r="Q222" s="244"/>
      <c r="R222" s="244"/>
      <c r="S222" s="244"/>
      <c r="T222" s="244"/>
      <c r="U222" s="244"/>
      <c r="V222" s="244"/>
      <c r="W222" s="244"/>
      <c r="X222" s="245"/>
      <c r="Y222" s="13"/>
      <c r="Z222" s="13"/>
      <c r="AA222" s="13"/>
      <c r="AB222" s="13"/>
      <c r="AC222" s="13"/>
      <c r="AD222" s="13"/>
      <c r="AE222" s="13"/>
      <c r="AT222" s="246" t="s">
        <v>150</v>
      </c>
      <c r="AU222" s="246" t="s">
        <v>85</v>
      </c>
      <c r="AV222" s="13" t="s">
        <v>85</v>
      </c>
      <c r="AW222" s="13" t="s">
        <v>5</v>
      </c>
      <c r="AX222" s="13" t="s">
        <v>75</v>
      </c>
      <c r="AY222" s="246" t="s">
        <v>142</v>
      </c>
    </row>
    <row r="223" s="14" customFormat="1">
      <c r="A223" s="14"/>
      <c r="B223" s="247"/>
      <c r="C223" s="248"/>
      <c r="D223" s="237" t="s">
        <v>150</v>
      </c>
      <c r="E223" s="249" t="s">
        <v>1</v>
      </c>
      <c r="F223" s="250" t="s">
        <v>277</v>
      </c>
      <c r="G223" s="248"/>
      <c r="H223" s="249" t="s">
        <v>1</v>
      </c>
      <c r="I223" s="251"/>
      <c r="J223" s="251"/>
      <c r="K223" s="248"/>
      <c r="L223" s="248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4"/>
      <c r="Z223" s="14"/>
      <c r="AA223" s="14"/>
      <c r="AB223" s="14"/>
      <c r="AC223" s="14"/>
      <c r="AD223" s="14"/>
      <c r="AE223" s="14"/>
      <c r="AT223" s="256" t="s">
        <v>150</v>
      </c>
      <c r="AU223" s="256" t="s">
        <v>85</v>
      </c>
      <c r="AV223" s="14" t="s">
        <v>83</v>
      </c>
      <c r="AW223" s="14" t="s">
        <v>5</v>
      </c>
      <c r="AX223" s="14" t="s">
        <v>75</v>
      </c>
      <c r="AY223" s="256" t="s">
        <v>142</v>
      </c>
    </row>
    <row r="224" s="15" customFormat="1">
      <c r="A224" s="15"/>
      <c r="B224" s="257"/>
      <c r="C224" s="258"/>
      <c r="D224" s="237" t="s">
        <v>150</v>
      </c>
      <c r="E224" s="259" t="s">
        <v>1</v>
      </c>
      <c r="F224" s="260" t="s">
        <v>153</v>
      </c>
      <c r="G224" s="258"/>
      <c r="H224" s="261">
        <v>18440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5"/>
      <c r="Z224" s="15"/>
      <c r="AA224" s="15"/>
      <c r="AB224" s="15"/>
      <c r="AC224" s="15"/>
      <c r="AD224" s="15"/>
      <c r="AE224" s="15"/>
      <c r="AT224" s="267" t="s">
        <v>150</v>
      </c>
      <c r="AU224" s="267" t="s">
        <v>85</v>
      </c>
      <c r="AV224" s="15" t="s">
        <v>149</v>
      </c>
      <c r="AW224" s="15" t="s">
        <v>5</v>
      </c>
      <c r="AX224" s="15" t="s">
        <v>83</v>
      </c>
      <c r="AY224" s="267" t="s">
        <v>142</v>
      </c>
    </row>
    <row r="225" s="2" customFormat="1" ht="33" customHeight="1">
      <c r="A225" s="38"/>
      <c r="B225" s="39"/>
      <c r="C225" s="221" t="s">
        <v>278</v>
      </c>
      <c r="D225" s="221" t="s">
        <v>144</v>
      </c>
      <c r="E225" s="222" t="s">
        <v>273</v>
      </c>
      <c r="F225" s="223" t="s">
        <v>274</v>
      </c>
      <c r="G225" s="224" t="s">
        <v>205</v>
      </c>
      <c r="H225" s="225">
        <v>101</v>
      </c>
      <c r="I225" s="226"/>
      <c r="J225" s="226"/>
      <c r="K225" s="227">
        <f>ROUND(P225*H225,2)</f>
        <v>0</v>
      </c>
      <c r="L225" s="223" t="s">
        <v>1</v>
      </c>
      <c r="M225" s="44"/>
      <c r="N225" s="228" t="s">
        <v>1</v>
      </c>
      <c r="O225" s="229" t="s">
        <v>38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149</v>
      </c>
      <c r="AT225" s="233" t="s">
        <v>144</v>
      </c>
      <c r="AU225" s="233" t="s">
        <v>85</v>
      </c>
      <c r="AY225" s="17" t="s">
        <v>142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83</v>
      </c>
      <c r="BK225" s="234">
        <f>ROUND(P225*H225,2)</f>
        <v>0</v>
      </c>
      <c r="BL225" s="17" t="s">
        <v>149</v>
      </c>
      <c r="BM225" s="233" t="s">
        <v>279</v>
      </c>
    </row>
    <row r="226" s="13" customFormat="1">
      <c r="A226" s="13"/>
      <c r="B226" s="235"/>
      <c r="C226" s="236"/>
      <c r="D226" s="237" t="s">
        <v>150</v>
      </c>
      <c r="E226" s="238" t="s">
        <v>1</v>
      </c>
      <c r="F226" s="239" t="s">
        <v>265</v>
      </c>
      <c r="G226" s="236"/>
      <c r="H226" s="240">
        <v>101</v>
      </c>
      <c r="I226" s="241"/>
      <c r="J226" s="241"/>
      <c r="K226" s="236"/>
      <c r="L226" s="236"/>
      <c r="M226" s="242"/>
      <c r="N226" s="243"/>
      <c r="O226" s="244"/>
      <c r="P226" s="244"/>
      <c r="Q226" s="244"/>
      <c r="R226" s="244"/>
      <c r="S226" s="244"/>
      <c r="T226" s="244"/>
      <c r="U226" s="244"/>
      <c r="V226" s="244"/>
      <c r="W226" s="244"/>
      <c r="X226" s="245"/>
      <c r="Y226" s="13"/>
      <c r="Z226" s="13"/>
      <c r="AA226" s="13"/>
      <c r="AB226" s="13"/>
      <c r="AC226" s="13"/>
      <c r="AD226" s="13"/>
      <c r="AE226" s="13"/>
      <c r="AT226" s="246" t="s">
        <v>150</v>
      </c>
      <c r="AU226" s="246" t="s">
        <v>85</v>
      </c>
      <c r="AV226" s="13" t="s">
        <v>85</v>
      </c>
      <c r="AW226" s="13" t="s">
        <v>5</v>
      </c>
      <c r="AX226" s="13" t="s">
        <v>75</v>
      </c>
      <c r="AY226" s="246" t="s">
        <v>142</v>
      </c>
    </row>
    <row r="227" s="14" customFormat="1">
      <c r="A227" s="14"/>
      <c r="B227" s="247"/>
      <c r="C227" s="248"/>
      <c r="D227" s="237" t="s">
        <v>150</v>
      </c>
      <c r="E227" s="249" t="s">
        <v>1</v>
      </c>
      <c r="F227" s="250" t="s">
        <v>280</v>
      </c>
      <c r="G227" s="248"/>
      <c r="H227" s="249" t="s">
        <v>1</v>
      </c>
      <c r="I227" s="251"/>
      <c r="J227" s="251"/>
      <c r="K227" s="248"/>
      <c r="L227" s="248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4"/>
      <c r="Z227" s="14"/>
      <c r="AA227" s="14"/>
      <c r="AB227" s="14"/>
      <c r="AC227" s="14"/>
      <c r="AD227" s="14"/>
      <c r="AE227" s="14"/>
      <c r="AT227" s="256" t="s">
        <v>150</v>
      </c>
      <c r="AU227" s="256" t="s">
        <v>85</v>
      </c>
      <c r="AV227" s="14" t="s">
        <v>83</v>
      </c>
      <c r="AW227" s="14" t="s">
        <v>5</v>
      </c>
      <c r="AX227" s="14" t="s">
        <v>75</v>
      </c>
      <c r="AY227" s="256" t="s">
        <v>142</v>
      </c>
    </row>
    <row r="228" s="15" customFormat="1">
      <c r="A228" s="15"/>
      <c r="B228" s="257"/>
      <c r="C228" s="258"/>
      <c r="D228" s="237" t="s">
        <v>150</v>
      </c>
      <c r="E228" s="259" t="s">
        <v>1</v>
      </c>
      <c r="F228" s="260" t="s">
        <v>153</v>
      </c>
      <c r="G228" s="258"/>
      <c r="H228" s="261">
        <v>101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5"/>
      <c r="Z228" s="15"/>
      <c r="AA228" s="15"/>
      <c r="AB228" s="15"/>
      <c r="AC228" s="15"/>
      <c r="AD228" s="15"/>
      <c r="AE228" s="15"/>
      <c r="AT228" s="267" t="s">
        <v>150</v>
      </c>
      <c r="AU228" s="267" t="s">
        <v>85</v>
      </c>
      <c r="AV228" s="15" t="s">
        <v>149</v>
      </c>
      <c r="AW228" s="15" t="s">
        <v>5</v>
      </c>
      <c r="AX228" s="15" t="s">
        <v>83</v>
      </c>
      <c r="AY228" s="267" t="s">
        <v>142</v>
      </c>
    </row>
    <row r="229" s="2" customFormat="1" ht="49.05" customHeight="1">
      <c r="A229" s="38"/>
      <c r="B229" s="39"/>
      <c r="C229" s="221" t="s">
        <v>217</v>
      </c>
      <c r="D229" s="221" t="s">
        <v>144</v>
      </c>
      <c r="E229" s="222" t="s">
        <v>281</v>
      </c>
      <c r="F229" s="223" t="s">
        <v>282</v>
      </c>
      <c r="G229" s="224" t="s">
        <v>205</v>
      </c>
      <c r="H229" s="225">
        <v>2423</v>
      </c>
      <c r="I229" s="226"/>
      <c r="J229" s="226"/>
      <c r="K229" s="227">
        <f>ROUND(P229*H229,2)</f>
        <v>0</v>
      </c>
      <c r="L229" s="223" t="s">
        <v>148</v>
      </c>
      <c r="M229" s="44"/>
      <c r="N229" s="228" t="s">
        <v>1</v>
      </c>
      <c r="O229" s="229" t="s">
        <v>38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91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38"/>
      <c r="Z229" s="38"/>
      <c r="AA229" s="38"/>
      <c r="AB229" s="38"/>
      <c r="AC229" s="38"/>
      <c r="AD229" s="38"/>
      <c r="AE229" s="38"/>
      <c r="AR229" s="233" t="s">
        <v>149</v>
      </c>
      <c r="AT229" s="233" t="s">
        <v>144</v>
      </c>
      <c r="AU229" s="233" t="s">
        <v>85</v>
      </c>
      <c r="AY229" s="17" t="s">
        <v>142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7" t="s">
        <v>83</v>
      </c>
      <c r="BK229" s="234">
        <f>ROUND(P229*H229,2)</f>
        <v>0</v>
      </c>
      <c r="BL229" s="17" t="s">
        <v>149</v>
      </c>
      <c r="BM229" s="233" t="s">
        <v>283</v>
      </c>
    </row>
    <row r="230" s="13" customFormat="1">
      <c r="A230" s="13"/>
      <c r="B230" s="235"/>
      <c r="C230" s="236"/>
      <c r="D230" s="237" t="s">
        <v>150</v>
      </c>
      <c r="E230" s="238" t="s">
        <v>1</v>
      </c>
      <c r="F230" s="239" t="s">
        <v>284</v>
      </c>
      <c r="G230" s="236"/>
      <c r="H230" s="240">
        <v>2423</v>
      </c>
      <c r="I230" s="241"/>
      <c r="J230" s="241"/>
      <c r="K230" s="236"/>
      <c r="L230" s="236"/>
      <c r="M230" s="242"/>
      <c r="N230" s="243"/>
      <c r="O230" s="244"/>
      <c r="P230" s="244"/>
      <c r="Q230" s="244"/>
      <c r="R230" s="244"/>
      <c r="S230" s="244"/>
      <c r="T230" s="244"/>
      <c r="U230" s="244"/>
      <c r="V230" s="244"/>
      <c r="W230" s="244"/>
      <c r="X230" s="245"/>
      <c r="Y230" s="13"/>
      <c r="Z230" s="13"/>
      <c r="AA230" s="13"/>
      <c r="AB230" s="13"/>
      <c r="AC230" s="13"/>
      <c r="AD230" s="13"/>
      <c r="AE230" s="13"/>
      <c r="AT230" s="246" t="s">
        <v>150</v>
      </c>
      <c r="AU230" s="246" t="s">
        <v>85</v>
      </c>
      <c r="AV230" s="13" t="s">
        <v>85</v>
      </c>
      <c r="AW230" s="13" t="s">
        <v>5</v>
      </c>
      <c r="AX230" s="13" t="s">
        <v>75</v>
      </c>
      <c r="AY230" s="246" t="s">
        <v>142</v>
      </c>
    </row>
    <row r="231" s="14" customFormat="1">
      <c r="A231" s="14"/>
      <c r="B231" s="247"/>
      <c r="C231" s="248"/>
      <c r="D231" s="237" t="s">
        <v>150</v>
      </c>
      <c r="E231" s="249" t="s">
        <v>1</v>
      </c>
      <c r="F231" s="250" t="s">
        <v>239</v>
      </c>
      <c r="G231" s="248"/>
      <c r="H231" s="249" t="s">
        <v>1</v>
      </c>
      <c r="I231" s="251"/>
      <c r="J231" s="251"/>
      <c r="K231" s="248"/>
      <c r="L231" s="248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4"/>
      <c r="Z231" s="14"/>
      <c r="AA231" s="14"/>
      <c r="AB231" s="14"/>
      <c r="AC231" s="14"/>
      <c r="AD231" s="14"/>
      <c r="AE231" s="14"/>
      <c r="AT231" s="256" t="s">
        <v>150</v>
      </c>
      <c r="AU231" s="256" t="s">
        <v>85</v>
      </c>
      <c r="AV231" s="14" t="s">
        <v>83</v>
      </c>
      <c r="AW231" s="14" t="s">
        <v>5</v>
      </c>
      <c r="AX231" s="14" t="s">
        <v>75</v>
      </c>
      <c r="AY231" s="256" t="s">
        <v>142</v>
      </c>
    </row>
    <row r="232" s="15" customFormat="1">
      <c r="A232" s="15"/>
      <c r="B232" s="257"/>
      <c r="C232" s="258"/>
      <c r="D232" s="237" t="s">
        <v>150</v>
      </c>
      <c r="E232" s="259" t="s">
        <v>1</v>
      </c>
      <c r="F232" s="260" t="s">
        <v>153</v>
      </c>
      <c r="G232" s="258"/>
      <c r="H232" s="261">
        <v>2423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5"/>
      <c r="Z232" s="15"/>
      <c r="AA232" s="15"/>
      <c r="AB232" s="15"/>
      <c r="AC232" s="15"/>
      <c r="AD232" s="15"/>
      <c r="AE232" s="15"/>
      <c r="AT232" s="267" t="s">
        <v>150</v>
      </c>
      <c r="AU232" s="267" t="s">
        <v>85</v>
      </c>
      <c r="AV232" s="15" t="s">
        <v>149</v>
      </c>
      <c r="AW232" s="15" t="s">
        <v>5</v>
      </c>
      <c r="AX232" s="15" t="s">
        <v>83</v>
      </c>
      <c r="AY232" s="267" t="s">
        <v>142</v>
      </c>
    </row>
    <row r="233" s="2" customFormat="1" ht="49.05" customHeight="1">
      <c r="A233" s="38"/>
      <c r="B233" s="39"/>
      <c r="C233" s="221" t="s">
        <v>285</v>
      </c>
      <c r="D233" s="221" t="s">
        <v>144</v>
      </c>
      <c r="E233" s="222" t="s">
        <v>286</v>
      </c>
      <c r="F233" s="223" t="s">
        <v>287</v>
      </c>
      <c r="G233" s="224" t="s">
        <v>205</v>
      </c>
      <c r="H233" s="225">
        <v>15267</v>
      </c>
      <c r="I233" s="226"/>
      <c r="J233" s="226"/>
      <c r="K233" s="227">
        <f>ROUND(P233*H233,2)</f>
        <v>0</v>
      </c>
      <c r="L233" s="223" t="s">
        <v>1</v>
      </c>
      <c r="M233" s="44"/>
      <c r="N233" s="228" t="s">
        <v>1</v>
      </c>
      <c r="O233" s="229" t="s">
        <v>38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91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38"/>
      <c r="Z233" s="38"/>
      <c r="AA233" s="38"/>
      <c r="AB233" s="38"/>
      <c r="AC233" s="38"/>
      <c r="AD233" s="38"/>
      <c r="AE233" s="38"/>
      <c r="AR233" s="233" t="s">
        <v>149</v>
      </c>
      <c r="AT233" s="233" t="s">
        <v>144</v>
      </c>
      <c r="AU233" s="233" t="s">
        <v>85</v>
      </c>
      <c r="AY233" s="17" t="s">
        <v>142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7" t="s">
        <v>83</v>
      </c>
      <c r="BK233" s="234">
        <f>ROUND(P233*H233,2)</f>
        <v>0</v>
      </c>
      <c r="BL233" s="17" t="s">
        <v>149</v>
      </c>
      <c r="BM233" s="233" t="s">
        <v>288</v>
      </c>
    </row>
    <row r="234" s="13" customFormat="1">
      <c r="A234" s="13"/>
      <c r="B234" s="235"/>
      <c r="C234" s="236"/>
      <c r="D234" s="237" t="s">
        <v>150</v>
      </c>
      <c r="E234" s="238" t="s">
        <v>1</v>
      </c>
      <c r="F234" s="239" t="s">
        <v>289</v>
      </c>
      <c r="G234" s="236"/>
      <c r="H234" s="240">
        <v>15267</v>
      </c>
      <c r="I234" s="241"/>
      <c r="J234" s="241"/>
      <c r="K234" s="236"/>
      <c r="L234" s="236"/>
      <c r="M234" s="242"/>
      <c r="N234" s="243"/>
      <c r="O234" s="244"/>
      <c r="P234" s="244"/>
      <c r="Q234" s="244"/>
      <c r="R234" s="244"/>
      <c r="S234" s="244"/>
      <c r="T234" s="244"/>
      <c r="U234" s="244"/>
      <c r="V234" s="244"/>
      <c r="W234" s="244"/>
      <c r="X234" s="245"/>
      <c r="Y234" s="13"/>
      <c r="Z234" s="13"/>
      <c r="AA234" s="13"/>
      <c r="AB234" s="13"/>
      <c r="AC234" s="13"/>
      <c r="AD234" s="13"/>
      <c r="AE234" s="13"/>
      <c r="AT234" s="246" t="s">
        <v>150</v>
      </c>
      <c r="AU234" s="246" t="s">
        <v>85</v>
      </c>
      <c r="AV234" s="13" t="s">
        <v>85</v>
      </c>
      <c r="AW234" s="13" t="s">
        <v>5</v>
      </c>
      <c r="AX234" s="13" t="s">
        <v>75</v>
      </c>
      <c r="AY234" s="246" t="s">
        <v>142</v>
      </c>
    </row>
    <row r="235" s="14" customFormat="1">
      <c r="A235" s="14"/>
      <c r="B235" s="247"/>
      <c r="C235" s="248"/>
      <c r="D235" s="237" t="s">
        <v>150</v>
      </c>
      <c r="E235" s="249" t="s">
        <v>1</v>
      </c>
      <c r="F235" s="250" t="s">
        <v>277</v>
      </c>
      <c r="G235" s="248"/>
      <c r="H235" s="249" t="s">
        <v>1</v>
      </c>
      <c r="I235" s="251"/>
      <c r="J235" s="251"/>
      <c r="K235" s="248"/>
      <c r="L235" s="248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4"/>
      <c r="Z235" s="14"/>
      <c r="AA235" s="14"/>
      <c r="AB235" s="14"/>
      <c r="AC235" s="14"/>
      <c r="AD235" s="14"/>
      <c r="AE235" s="14"/>
      <c r="AT235" s="256" t="s">
        <v>150</v>
      </c>
      <c r="AU235" s="256" t="s">
        <v>85</v>
      </c>
      <c r="AV235" s="14" t="s">
        <v>83</v>
      </c>
      <c r="AW235" s="14" t="s">
        <v>5</v>
      </c>
      <c r="AX235" s="14" t="s">
        <v>75</v>
      </c>
      <c r="AY235" s="256" t="s">
        <v>142</v>
      </c>
    </row>
    <row r="236" s="15" customFormat="1">
      <c r="A236" s="15"/>
      <c r="B236" s="257"/>
      <c r="C236" s="258"/>
      <c r="D236" s="237" t="s">
        <v>150</v>
      </c>
      <c r="E236" s="259" t="s">
        <v>1</v>
      </c>
      <c r="F236" s="260" t="s">
        <v>153</v>
      </c>
      <c r="G236" s="258"/>
      <c r="H236" s="261">
        <v>15267</v>
      </c>
      <c r="I236" s="262"/>
      <c r="J236" s="262"/>
      <c r="K236" s="258"/>
      <c r="L236" s="258"/>
      <c r="M236" s="263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6"/>
      <c r="Y236" s="15"/>
      <c r="Z236" s="15"/>
      <c r="AA236" s="15"/>
      <c r="AB236" s="15"/>
      <c r="AC236" s="15"/>
      <c r="AD236" s="15"/>
      <c r="AE236" s="15"/>
      <c r="AT236" s="267" t="s">
        <v>150</v>
      </c>
      <c r="AU236" s="267" t="s">
        <v>85</v>
      </c>
      <c r="AV236" s="15" t="s">
        <v>149</v>
      </c>
      <c r="AW236" s="15" t="s">
        <v>5</v>
      </c>
      <c r="AX236" s="15" t="s">
        <v>83</v>
      </c>
      <c r="AY236" s="267" t="s">
        <v>142</v>
      </c>
    </row>
    <row r="237" s="2" customFormat="1" ht="49.05" customHeight="1">
      <c r="A237" s="38"/>
      <c r="B237" s="39"/>
      <c r="C237" s="221" t="s">
        <v>222</v>
      </c>
      <c r="D237" s="221" t="s">
        <v>144</v>
      </c>
      <c r="E237" s="222" t="s">
        <v>290</v>
      </c>
      <c r="F237" s="223" t="s">
        <v>291</v>
      </c>
      <c r="G237" s="224" t="s">
        <v>205</v>
      </c>
      <c r="H237" s="225">
        <v>101</v>
      </c>
      <c r="I237" s="226"/>
      <c r="J237" s="226"/>
      <c r="K237" s="227">
        <f>ROUND(P237*H237,2)</f>
        <v>0</v>
      </c>
      <c r="L237" s="223" t="s">
        <v>1</v>
      </c>
      <c r="M237" s="44"/>
      <c r="N237" s="228" t="s">
        <v>1</v>
      </c>
      <c r="O237" s="229" t="s">
        <v>38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91"/>
      <c r="T237" s="231">
        <f>S237*H237</f>
        <v>0</v>
      </c>
      <c r="U237" s="231">
        <v>0</v>
      </c>
      <c r="V237" s="231">
        <f>U237*H237</f>
        <v>0</v>
      </c>
      <c r="W237" s="231">
        <v>0</v>
      </c>
      <c r="X237" s="232">
        <f>W237*H237</f>
        <v>0</v>
      </c>
      <c r="Y237" s="38"/>
      <c r="Z237" s="38"/>
      <c r="AA237" s="38"/>
      <c r="AB237" s="38"/>
      <c r="AC237" s="38"/>
      <c r="AD237" s="38"/>
      <c r="AE237" s="38"/>
      <c r="AR237" s="233" t="s">
        <v>149</v>
      </c>
      <c r="AT237" s="233" t="s">
        <v>144</v>
      </c>
      <c r="AU237" s="233" t="s">
        <v>85</v>
      </c>
      <c r="AY237" s="17" t="s">
        <v>142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7" t="s">
        <v>83</v>
      </c>
      <c r="BK237" s="234">
        <f>ROUND(P237*H237,2)</f>
        <v>0</v>
      </c>
      <c r="BL237" s="17" t="s">
        <v>149</v>
      </c>
      <c r="BM237" s="233" t="s">
        <v>292</v>
      </c>
    </row>
    <row r="238" s="13" customFormat="1">
      <c r="A238" s="13"/>
      <c r="B238" s="235"/>
      <c r="C238" s="236"/>
      <c r="D238" s="237" t="s">
        <v>150</v>
      </c>
      <c r="E238" s="238" t="s">
        <v>1</v>
      </c>
      <c r="F238" s="239" t="s">
        <v>265</v>
      </c>
      <c r="G238" s="236"/>
      <c r="H238" s="240">
        <v>101</v>
      </c>
      <c r="I238" s="241"/>
      <c r="J238" s="241"/>
      <c r="K238" s="236"/>
      <c r="L238" s="236"/>
      <c r="M238" s="242"/>
      <c r="N238" s="243"/>
      <c r="O238" s="244"/>
      <c r="P238" s="244"/>
      <c r="Q238" s="244"/>
      <c r="R238" s="244"/>
      <c r="S238" s="244"/>
      <c r="T238" s="244"/>
      <c r="U238" s="244"/>
      <c r="V238" s="244"/>
      <c r="W238" s="244"/>
      <c r="X238" s="245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85</v>
      </c>
      <c r="AV238" s="13" t="s">
        <v>85</v>
      </c>
      <c r="AW238" s="13" t="s">
        <v>5</v>
      </c>
      <c r="AX238" s="13" t="s">
        <v>75</v>
      </c>
      <c r="AY238" s="246" t="s">
        <v>142</v>
      </c>
    </row>
    <row r="239" s="14" customFormat="1">
      <c r="A239" s="14"/>
      <c r="B239" s="247"/>
      <c r="C239" s="248"/>
      <c r="D239" s="237" t="s">
        <v>150</v>
      </c>
      <c r="E239" s="249" t="s">
        <v>1</v>
      </c>
      <c r="F239" s="250" t="s">
        <v>293</v>
      </c>
      <c r="G239" s="248"/>
      <c r="H239" s="249" t="s">
        <v>1</v>
      </c>
      <c r="I239" s="251"/>
      <c r="J239" s="251"/>
      <c r="K239" s="248"/>
      <c r="L239" s="248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4"/>
      <c r="Z239" s="14"/>
      <c r="AA239" s="14"/>
      <c r="AB239" s="14"/>
      <c r="AC239" s="14"/>
      <c r="AD239" s="14"/>
      <c r="AE239" s="14"/>
      <c r="AT239" s="256" t="s">
        <v>150</v>
      </c>
      <c r="AU239" s="256" t="s">
        <v>85</v>
      </c>
      <c r="AV239" s="14" t="s">
        <v>83</v>
      </c>
      <c r="AW239" s="14" t="s">
        <v>5</v>
      </c>
      <c r="AX239" s="14" t="s">
        <v>75</v>
      </c>
      <c r="AY239" s="256" t="s">
        <v>142</v>
      </c>
    </row>
    <row r="240" s="15" customFormat="1">
      <c r="A240" s="15"/>
      <c r="B240" s="257"/>
      <c r="C240" s="258"/>
      <c r="D240" s="237" t="s">
        <v>150</v>
      </c>
      <c r="E240" s="259" t="s">
        <v>1</v>
      </c>
      <c r="F240" s="260" t="s">
        <v>153</v>
      </c>
      <c r="G240" s="258"/>
      <c r="H240" s="261">
        <v>101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5"/>
      <c r="Z240" s="15"/>
      <c r="AA240" s="15"/>
      <c r="AB240" s="15"/>
      <c r="AC240" s="15"/>
      <c r="AD240" s="15"/>
      <c r="AE240" s="15"/>
      <c r="AT240" s="267" t="s">
        <v>150</v>
      </c>
      <c r="AU240" s="267" t="s">
        <v>85</v>
      </c>
      <c r="AV240" s="15" t="s">
        <v>149</v>
      </c>
      <c r="AW240" s="15" t="s">
        <v>5</v>
      </c>
      <c r="AX240" s="15" t="s">
        <v>83</v>
      </c>
      <c r="AY240" s="267" t="s">
        <v>142</v>
      </c>
    </row>
    <row r="241" s="2" customFormat="1" ht="37.8" customHeight="1">
      <c r="A241" s="38"/>
      <c r="B241" s="39"/>
      <c r="C241" s="221" t="s">
        <v>294</v>
      </c>
      <c r="D241" s="221" t="s">
        <v>144</v>
      </c>
      <c r="E241" s="222" t="s">
        <v>295</v>
      </c>
      <c r="F241" s="223" t="s">
        <v>296</v>
      </c>
      <c r="G241" s="224" t="s">
        <v>205</v>
      </c>
      <c r="H241" s="225">
        <v>2422</v>
      </c>
      <c r="I241" s="226"/>
      <c r="J241" s="226"/>
      <c r="K241" s="227">
        <f>ROUND(P241*H241,2)</f>
        <v>0</v>
      </c>
      <c r="L241" s="223" t="s">
        <v>148</v>
      </c>
      <c r="M241" s="44"/>
      <c r="N241" s="228" t="s">
        <v>1</v>
      </c>
      <c r="O241" s="229" t="s">
        <v>38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149</v>
      </c>
      <c r="AT241" s="233" t="s">
        <v>144</v>
      </c>
      <c r="AU241" s="233" t="s">
        <v>85</v>
      </c>
      <c r="AY241" s="17" t="s">
        <v>142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83</v>
      </c>
      <c r="BK241" s="234">
        <f>ROUND(P241*H241,2)</f>
        <v>0</v>
      </c>
      <c r="BL241" s="17" t="s">
        <v>149</v>
      </c>
      <c r="BM241" s="233" t="s">
        <v>297</v>
      </c>
    </row>
    <row r="242" s="13" customFormat="1">
      <c r="A242" s="13"/>
      <c r="B242" s="235"/>
      <c r="C242" s="236"/>
      <c r="D242" s="237" t="s">
        <v>150</v>
      </c>
      <c r="E242" s="238" t="s">
        <v>1</v>
      </c>
      <c r="F242" s="239" t="s">
        <v>298</v>
      </c>
      <c r="G242" s="236"/>
      <c r="H242" s="240">
        <v>2422</v>
      </c>
      <c r="I242" s="241"/>
      <c r="J242" s="241"/>
      <c r="K242" s="236"/>
      <c r="L242" s="236"/>
      <c r="M242" s="242"/>
      <c r="N242" s="243"/>
      <c r="O242" s="244"/>
      <c r="P242" s="244"/>
      <c r="Q242" s="244"/>
      <c r="R242" s="244"/>
      <c r="S242" s="244"/>
      <c r="T242" s="244"/>
      <c r="U242" s="244"/>
      <c r="V242" s="244"/>
      <c r="W242" s="244"/>
      <c r="X242" s="245"/>
      <c r="Y242" s="13"/>
      <c r="Z242" s="13"/>
      <c r="AA242" s="13"/>
      <c r="AB242" s="13"/>
      <c r="AC242" s="13"/>
      <c r="AD242" s="13"/>
      <c r="AE242" s="13"/>
      <c r="AT242" s="246" t="s">
        <v>150</v>
      </c>
      <c r="AU242" s="246" t="s">
        <v>85</v>
      </c>
      <c r="AV242" s="13" t="s">
        <v>85</v>
      </c>
      <c r="AW242" s="13" t="s">
        <v>5</v>
      </c>
      <c r="AX242" s="13" t="s">
        <v>75</v>
      </c>
      <c r="AY242" s="246" t="s">
        <v>142</v>
      </c>
    </row>
    <row r="243" s="14" customFormat="1">
      <c r="A243" s="14"/>
      <c r="B243" s="247"/>
      <c r="C243" s="248"/>
      <c r="D243" s="237" t="s">
        <v>150</v>
      </c>
      <c r="E243" s="249" t="s">
        <v>1</v>
      </c>
      <c r="F243" s="250" t="s">
        <v>239</v>
      </c>
      <c r="G243" s="248"/>
      <c r="H243" s="249" t="s">
        <v>1</v>
      </c>
      <c r="I243" s="251"/>
      <c r="J243" s="251"/>
      <c r="K243" s="248"/>
      <c r="L243" s="248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4"/>
      <c r="Z243" s="14"/>
      <c r="AA243" s="14"/>
      <c r="AB243" s="14"/>
      <c r="AC243" s="14"/>
      <c r="AD243" s="14"/>
      <c r="AE243" s="14"/>
      <c r="AT243" s="256" t="s">
        <v>150</v>
      </c>
      <c r="AU243" s="256" t="s">
        <v>85</v>
      </c>
      <c r="AV243" s="14" t="s">
        <v>83</v>
      </c>
      <c r="AW243" s="14" t="s">
        <v>5</v>
      </c>
      <c r="AX243" s="14" t="s">
        <v>75</v>
      </c>
      <c r="AY243" s="256" t="s">
        <v>142</v>
      </c>
    </row>
    <row r="244" s="15" customFormat="1">
      <c r="A244" s="15"/>
      <c r="B244" s="257"/>
      <c r="C244" s="258"/>
      <c r="D244" s="237" t="s">
        <v>150</v>
      </c>
      <c r="E244" s="259" t="s">
        <v>1</v>
      </c>
      <c r="F244" s="260" t="s">
        <v>153</v>
      </c>
      <c r="G244" s="258"/>
      <c r="H244" s="261">
        <v>2422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5"/>
      <c r="Z244" s="15"/>
      <c r="AA244" s="15"/>
      <c r="AB244" s="15"/>
      <c r="AC244" s="15"/>
      <c r="AD244" s="15"/>
      <c r="AE244" s="15"/>
      <c r="AT244" s="267" t="s">
        <v>150</v>
      </c>
      <c r="AU244" s="267" t="s">
        <v>85</v>
      </c>
      <c r="AV244" s="15" t="s">
        <v>149</v>
      </c>
      <c r="AW244" s="15" t="s">
        <v>5</v>
      </c>
      <c r="AX244" s="15" t="s">
        <v>83</v>
      </c>
      <c r="AY244" s="267" t="s">
        <v>142</v>
      </c>
    </row>
    <row r="245" s="2" customFormat="1" ht="24.15" customHeight="1">
      <c r="A245" s="38"/>
      <c r="B245" s="39"/>
      <c r="C245" s="221" t="s">
        <v>226</v>
      </c>
      <c r="D245" s="221" t="s">
        <v>144</v>
      </c>
      <c r="E245" s="222" t="s">
        <v>299</v>
      </c>
      <c r="F245" s="223" t="s">
        <v>300</v>
      </c>
      <c r="G245" s="224" t="s">
        <v>205</v>
      </c>
      <c r="H245" s="225">
        <v>17791</v>
      </c>
      <c r="I245" s="226"/>
      <c r="J245" s="226"/>
      <c r="K245" s="227">
        <f>ROUND(P245*H245,2)</f>
        <v>0</v>
      </c>
      <c r="L245" s="223" t="s">
        <v>148</v>
      </c>
      <c r="M245" s="44"/>
      <c r="N245" s="228" t="s">
        <v>1</v>
      </c>
      <c r="O245" s="229" t="s">
        <v>38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91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38"/>
      <c r="Z245" s="38"/>
      <c r="AA245" s="38"/>
      <c r="AB245" s="38"/>
      <c r="AC245" s="38"/>
      <c r="AD245" s="38"/>
      <c r="AE245" s="38"/>
      <c r="AR245" s="233" t="s">
        <v>149</v>
      </c>
      <c r="AT245" s="233" t="s">
        <v>144</v>
      </c>
      <c r="AU245" s="233" t="s">
        <v>85</v>
      </c>
      <c r="AY245" s="17" t="s">
        <v>142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7" t="s">
        <v>83</v>
      </c>
      <c r="BK245" s="234">
        <f>ROUND(P245*H245,2)</f>
        <v>0</v>
      </c>
      <c r="BL245" s="17" t="s">
        <v>149</v>
      </c>
      <c r="BM245" s="233" t="s">
        <v>301</v>
      </c>
    </row>
    <row r="246" s="13" customFormat="1">
      <c r="A246" s="13"/>
      <c r="B246" s="235"/>
      <c r="C246" s="236"/>
      <c r="D246" s="237" t="s">
        <v>150</v>
      </c>
      <c r="E246" s="238" t="s">
        <v>1</v>
      </c>
      <c r="F246" s="239" t="s">
        <v>302</v>
      </c>
      <c r="G246" s="236"/>
      <c r="H246" s="240">
        <v>17690</v>
      </c>
      <c r="I246" s="241"/>
      <c r="J246" s="241"/>
      <c r="K246" s="236"/>
      <c r="L246" s="236"/>
      <c r="M246" s="242"/>
      <c r="N246" s="243"/>
      <c r="O246" s="244"/>
      <c r="P246" s="244"/>
      <c r="Q246" s="244"/>
      <c r="R246" s="244"/>
      <c r="S246" s="244"/>
      <c r="T246" s="244"/>
      <c r="U246" s="244"/>
      <c r="V246" s="244"/>
      <c r="W246" s="244"/>
      <c r="X246" s="245"/>
      <c r="Y246" s="13"/>
      <c r="Z246" s="13"/>
      <c r="AA246" s="13"/>
      <c r="AB246" s="13"/>
      <c r="AC246" s="13"/>
      <c r="AD246" s="13"/>
      <c r="AE246" s="13"/>
      <c r="AT246" s="246" t="s">
        <v>150</v>
      </c>
      <c r="AU246" s="246" t="s">
        <v>85</v>
      </c>
      <c r="AV246" s="13" t="s">
        <v>85</v>
      </c>
      <c r="AW246" s="13" t="s">
        <v>5</v>
      </c>
      <c r="AX246" s="13" t="s">
        <v>75</v>
      </c>
      <c r="AY246" s="246" t="s">
        <v>142</v>
      </c>
    </row>
    <row r="247" s="14" customFormat="1">
      <c r="A247" s="14"/>
      <c r="B247" s="247"/>
      <c r="C247" s="248"/>
      <c r="D247" s="237" t="s">
        <v>150</v>
      </c>
      <c r="E247" s="249" t="s">
        <v>1</v>
      </c>
      <c r="F247" s="250" t="s">
        <v>303</v>
      </c>
      <c r="G247" s="248"/>
      <c r="H247" s="249" t="s">
        <v>1</v>
      </c>
      <c r="I247" s="251"/>
      <c r="J247" s="251"/>
      <c r="K247" s="248"/>
      <c r="L247" s="248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4"/>
      <c r="Z247" s="14"/>
      <c r="AA247" s="14"/>
      <c r="AB247" s="14"/>
      <c r="AC247" s="14"/>
      <c r="AD247" s="14"/>
      <c r="AE247" s="14"/>
      <c r="AT247" s="256" t="s">
        <v>150</v>
      </c>
      <c r="AU247" s="256" t="s">
        <v>85</v>
      </c>
      <c r="AV247" s="14" t="s">
        <v>83</v>
      </c>
      <c r="AW247" s="14" t="s">
        <v>5</v>
      </c>
      <c r="AX247" s="14" t="s">
        <v>75</v>
      </c>
      <c r="AY247" s="256" t="s">
        <v>142</v>
      </c>
    </row>
    <row r="248" s="13" customFormat="1">
      <c r="A248" s="13"/>
      <c r="B248" s="235"/>
      <c r="C248" s="236"/>
      <c r="D248" s="237" t="s">
        <v>150</v>
      </c>
      <c r="E248" s="238" t="s">
        <v>1</v>
      </c>
      <c r="F248" s="239" t="s">
        <v>265</v>
      </c>
      <c r="G248" s="236"/>
      <c r="H248" s="240">
        <v>101</v>
      </c>
      <c r="I248" s="241"/>
      <c r="J248" s="241"/>
      <c r="K248" s="236"/>
      <c r="L248" s="236"/>
      <c r="M248" s="242"/>
      <c r="N248" s="243"/>
      <c r="O248" s="244"/>
      <c r="P248" s="244"/>
      <c r="Q248" s="244"/>
      <c r="R248" s="244"/>
      <c r="S248" s="244"/>
      <c r="T248" s="244"/>
      <c r="U248" s="244"/>
      <c r="V248" s="244"/>
      <c r="W248" s="244"/>
      <c r="X248" s="245"/>
      <c r="Y248" s="13"/>
      <c r="Z248" s="13"/>
      <c r="AA248" s="13"/>
      <c r="AB248" s="13"/>
      <c r="AC248" s="13"/>
      <c r="AD248" s="13"/>
      <c r="AE248" s="13"/>
      <c r="AT248" s="246" t="s">
        <v>150</v>
      </c>
      <c r="AU248" s="246" t="s">
        <v>85</v>
      </c>
      <c r="AV248" s="13" t="s">
        <v>85</v>
      </c>
      <c r="AW248" s="13" t="s">
        <v>5</v>
      </c>
      <c r="AX248" s="13" t="s">
        <v>75</v>
      </c>
      <c r="AY248" s="246" t="s">
        <v>142</v>
      </c>
    </row>
    <row r="249" s="14" customFormat="1">
      <c r="A249" s="14"/>
      <c r="B249" s="247"/>
      <c r="C249" s="248"/>
      <c r="D249" s="237" t="s">
        <v>150</v>
      </c>
      <c r="E249" s="249" t="s">
        <v>1</v>
      </c>
      <c r="F249" s="250" t="s">
        <v>304</v>
      </c>
      <c r="G249" s="248"/>
      <c r="H249" s="249" t="s">
        <v>1</v>
      </c>
      <c r="I249" s="251"/>
      <c r="J249" s="251"/>
      <c r="K249" s="248"/>
      <c r="L249" s="248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4"/>
      <c r="Z249" s="14"/>
      <c r="AA249" s="14"/>
      <c r="AB249" s="14"/>
      <c r="AC249" s="14"/>
      <c r="AD249" s="14"/>
      <c r="AE249" s="14"/>
      <c r="AT249" s="256" t="s">
        <v>150</v>
      </c>
      <c r="AU249" s="256" t="s">
        <v>85</v>
      </c>
      <c r="AV249" s="14" t="s">
        <v>83</v>
      </c>
      <c r="AW249" s="14" t="s">
        <v>5</v>
      </c>
      <c r="AX249" s="14" t="s">
        <v>75</v>
      </c>
      <c r="AY249" s="256" t="s">
        <v>142</v>
      </c>
    </row>
    <row r="250" s="14" customFormat="1">
      <c r="A250" s="14"/>
      <c r="B250" s="247"/>
      <c r="C250" s="248"/>
      <c r="D250" s="237" t="s">
        <v>150</v>
      </c>
      <c r="E250" s="249" t="s">
        <v>1</v>
      </c>
      <c r="F250" s="250" t="s">
        <v>239</v>
      </c>
      <c r="G250" s="248"/>
      <c r="H250" s="249" t="s">
        <v>1</v>
      </c>
      <c r="I250" s="251"/>
      <c r="J250" s="251"/>
      <c r="K250" s="248"/>
      <c r="L250" s="248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4"/>
      <c r="Z250" s="14"/>
      <c r="AA250" s="14"/>
      <c r="AB250" s="14"/>
      <c r="AC250" s="14"/>
      <c r="AD250" s="14"/>
      <c r="AE250" s="14"/>
      <c r="AT250" s="256" t="s">
        <v>150</v>
      </c>
      <c r="AU250" s="256" t="s">
        <v>85</v>
      </c>
      <c r="AV250" s="14" t="s">
        <v>83</v>
      </c>
      <c r="AW250" s="14" t="s">
        <v>5</v>
      </c>
      <c r="AX250" s="14" t="s">
        <v>75</v>
      </c>
      <c r="AY250" s="256" t="s">
        <v>142</v>
      </c>
    </row>
    <row r="251" s="15" customFormat="1">
      <c r="A251" s="15"/>
      <c r="B251" s="257"/>
      <c r="C251" s="258"/>
      <c r="D251" s="237" t="s">
        <v>150</v>
      </c>
      <c r="E251" s="259" t="s">
        <v>1</v>
      </c>
      <c r="F251" s="260" t="s">
        <v>153</v>
      </c>
      <c r="G251" s="258"/>
      <c r="H251" s="261">
        <v>17791</v>
      </c>
      <c r="I251" s="262"/>
      <c r="J251" s="262"/>
      <c r="K251" s="258"/>
      <c r="L251" s="258"/>
      <c r="M251" s="263"/>
      <c r="N251" s="264"/>
      <c r="O251" s="265"/>
      <c r="P251" s="265"/>
      <c r="Q251" s="265"/>
      <c r="R251" s="265"/>
      <c r="S251" s="265"/>
      <c r="T251" s="265"/>
      <c r="U251" s="265"/>
      <c r="V251" s="265"/>
      <c r="W251" s="265"/>
      <c r="X251" s="266"/>
      <c r="Y251" s="15"/>
      <c r="Z251" s="15"/>
      <c r="AA251" s="15"/>
      <c r="AB251" s="15"/>
      <c r="AC251" s="15"/>
      <c r="AD251" s="15"/>
      <c r="AE251" s="15"/>
      <c r="AT251" s="267" t="s">
        <v>150</v>
      </c>
      <c r="AU251" s="267" t="s">
        <v>85</v>
      </c>
      <c r="AV251" s="15" t="s">
        <v>149</v>
      </c>
      <c r="AW251" s="15" t="s">
        <v>5</v>
      </c>
      <c r="AX251" s="15" t="s">
        <v>83</v>
      </c>
      <c r="AY251" s="267" t="s">
        <v>142</v>
      </c>
    </row>
    <row r="252" s="2" customFormat="1" ht="44.25" customHeight="1">
      <c r="A252" s="38"/>
      <c r="B252" s="39"/>
      <c r="C252" s="221" t="s">
        <v>305</v>
      </c>
      <c r="D252" s="221" t="s">
        <v>144</v>
      </c>
      <c r="E252" s="222" t="s">
        <v>306</v>
      </c>
      <c r="F252" s="223" t="s">
        <v>307</v>
      </c>
      <c r="G252" s="224" t="s">
        <v>205</v>
      </c>
      <c r="H252" s="225">
        <v>17291</v>
      </c>
      <c r="I252" s="226"/>
      <c r="J252" s="226"/>
      <c r="K252" s="227">
        <f>ROUND(P252*H252,2)</f>
        <v>0</v>
      </c>
      <c r="L252" s="223" t="s">
        <v>148</v>
      </c>
      <c r="M252" s="44"/>
      <c r="N252" s="228" t="s">
        <v>1</v>
      </c>
      <c r="O252" s="229" t="s">
        <v>38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91"/>
      <c r="T252" s="231">
        <f>S252*H252</f>
        <v>0</v>
      </c>
      <c r="U252" s="231">
        <v>0</v>
      </c>
      <c r="V252" s="231">
        <f>U252*H252</f>
        <v>0</v>
      </c>
      <c r="W252" s="231">
        <v>0</v>
      </c>
      <c r="X252" s="232">
        <f>W252*H252</f>
        <v>0</v>
      </c>
      <c r="Y252" s="38"/>
      <c r="Z252" s="38"/>
      <c r="AA252" s="38"/>
      <c r="AB252" s="38"/>
      <c r="AC252" s="38"/>
      <c r="AD252" s="38"/>
      <c r="AE252" s="38"/>
      <c r="AR252" s="233" t="s">
        <v>149</v>
      </c>
      <c r="AT252" s="233" t="s">
        <v>144</v>
      </c>
      <c r="AU252" s="233" t="s">
        <v>85</v>
      </c>
      <c r="AY252" s="17" t="s">
        <v>142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7" t="s">
        <v>83</v>
      </c>
      <c r="BK252" s="234">
        <f>ROUND(P252*H252,2)</f>
        <v>0</v>
      </c>
      <c r="BL252" s="17" t="s">
        <v>149</v>
      </c>
      <c r="BM252" s="233" t="s">
        <v>308</v>
      </c>
    </row>
    <row r="253" s="13" customFormat="1">
      <c r="A253" s="13"/>
      <c r="B253" s="235"/>
      <c r="C253" s="236"/>
      <c r="D253" s="237" t="s">
        <v>150</v>
      </c>
      <c r="E253" s="238" t="s">
        <v>1</v>
      </c>
      <c r="F253" s="239" t="s">
        <v>309</v>
      </c>
      <c r="G253" s="236"/>
      <c r="H253" s="240">
        <v>17190</v>
      </c>
      <c r="I253" s="241"/>
      <c r="J253" s="241"/>
      <c r="K253" s="236"/>
      <c r="L253" s="236"/>
      <c r="M253" s="242"/>
      <c r="N253" s="243"/>
      <c r="O253" s="244"/>
      <c r="P253" s="244"/>
      <c r="Q253" s="244"/>
      <c r="R253" s="244"/>
      <c r="S253" s="244"/>
      <c r="T253" s="244"/>
      <c r="U253" s="244"/>
      <c r="V253" s="244"/>
      <c r="W253" s="244"/>
      <c r="X253" s="245"/>
      <c r="Y253" s="13"/>
      <c r="Z253" s="13"/>
      <c r="AA253" s="13"/>
      <c r="AB253" s="13"/>
      <c r="AC253" s="13"/>
      <c r="AD253" s="13"/>
      <c r="AE253" s="13"/>
      <c r="AT253" s="246" t="s">
        <v>150</v>
      </c>
      <c r="AU253" s="246" t="s">
        <v>85</v>
      </c>
      <c r="AV253" s="13" t="s">
        <v>85</v>
      </c>
      <c r="AW253" s="13" t="s">
        <v>5</v>
      </c>
      <c r="AX253" s="13" t="s">
        <v>75</v>
      </c>
      <c r="AY253" s="246" t="s">
        <v>142</v>
      </c>
    </row>
    <row r="254" s="14" customFormat="1">
      <c r="A254" s="14"/>
      <c r="B254" s="247"/>
      <c r="C254" s="248"/>
      <c r="D254" s="237" t="s">
        <v>150</v>
      </c>
      <c r="E254" s="249" t="s">
        <v>1</v>
      </c>
      <c r="F254" s="250" t="s">
        <v>303</v>
      </c>
      <c r="G254" s="248"/>
      <c r="H254" s="249" t="s">
        <v>1</v>
      </c>
      <c r="I254" s="251"/>
      <c r="J254" s="251"/>
      <c r="K254" s="248"/>
      <c r="L254" s="248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4"/>
      <c r="Z254" s="14"/>
      <c r="AA254" s="14"/>
      <c r="AB254" s="14"/>
      <c r="AC254" s="14"/>
      <c r="AD254" s="14"/>
      <c r="AE254" s="14"/>
      <c r="AT254" s="256" t="s">
        <v>150</v>
      </c>
      <c r="AU254" s="256" t="s">
        <v>85</v>
      </c>
      <c r="AV254" s="14" t="s">
        <v>83</v>
      </c>
      <c r="AW254" s="14" t="s">
        <v>5</v>
      </c>
      <c r="AX254" s="14" t="s">
        <v>75</v>
      </c>
      <c r="AY254" s="256" t="s">
        <v>142</v>
      </c>
    </row>
    <row r="255" s="13" customFormat="1">
      <c r="A255" s="13"/>
      <c r="B255" s="235"/>
      <c r="C255" s="236"/>
      <c r="D255" s="237" t="s">
        <v>150</v>
      </c>
      <c r="E255" s="238" t="s">
        <v>1</v>
      </c>
      <c r="F255" s="239" t="s">
        <v>265</v>
      </c>
      <c r="G255" s="236"/>
      <c r="H255" s="240">
        <v>101</v>
      </c>
      <c r="I255" s="241"/>
      <c r="J255" s="241"/>
      <c r="K255" s="236"/>
      <c r="L255" s="236"/>
      <c r="M255" s="242"/>
      <c r="N255" s="243"/>
      <c r="O255" s="244"/>
      <c r="P255" s="244"/>
      <c r="Q255" s="244"/>
      <c r="R255" s="244"/>
      <c r="S255" s="244"/>
      <c r="T255" s="244"/>
      <c r="U255" s="244"/>
      <c r="V255" s="244"/>
      <c r="W255" s="244"/>
      <c r="X255" s="245"/>
      <c r="Y255" s="13"/>
      <c r="Z255" s="13"/>
      <c r="AA255" s="13"/>
      <c r="AB255" s="13"/>
      <c r="AC255" s="13"/>
      <c r="AD255" s="13"/>
      <c r="AE255" s="13"/>
      <c r="AT255" s="246" t="s">
        <v>150</v>
      </c>
      <c r="AU255" s="246" t="s">
        <v>85</v>
      </c>
      <c r="AV255" s="13" t="s">
        <v>85</v>
      </c>
      <c r="AW255" s="13" t="s">
        <v>5</v>
      </c>
      <c r="AX255" s="13" t="s">
        <v>75</v>
      </c>
      <c r="AY255" s="246" t="s">
        <v>142</v>
      </c>
    </row>
    <row r="256" s="14" customFormat="1">
      <c r="A256" s="14"/>
      <c r="B256" s="247"/>
      <c r="C256" s="248"/>
      <c r="D256" s="237" t="s">
        <v>150</v>
      </c>
      <c r="E256" s="249" t="s">
        <v>1</v>
      </c>
      <c r="F256" s="250" t="s">
        <v>310</v>
      </c>
      <c r="G256" s="248"/>
      <c r="H256" s="249" t="s">
        <v>1</v>
      </c>
      <c r="I256" s="251"/>
      <c r="J256" s="251"/>
      <c r="K256" s="248"/>
      <c r="L256" s="248"/>
      <c r="M256" s="252"/>
      <c r="N256" s="253"/>
      <c r="O256" s="254"/>
      <c r="P256" s="254"/>
      <c r="Q256" s="254"/>
      <c r="R256" s="254"/>
      <c r="S256" s="254"/>
      <c r="T256" s="254"/>
      <c r="U256" s="254"/>
      <c r="V256" s="254"/>
      <c r="W256" s="254"/>
      <c r="X256" s="255"/>
      <c r="Y256" s="14"/>
      <c r="Z256" s="14"/>
      <c r="AA256" s="14"/>
      <c r="AB256" s="14"/>
      <c r="AC256" s="14"/>
      <c r="AD256" s="14"/>
      <c r="AE256" s="14"/>
      <c r="AT256" s="256" t="s">
        <v>150</v>
      </c>
      <c r="AU256" s="256" t="s">
        <v>85</v>
      </c>
      <c r="AV256" s="14" t="s">
        <v>83</v>
      </c>
      <c r="AW256" s="14" t="s">
        <v>5</v>
      </c>
      <c r="AX256" s="14" t="s">
        <v>75</v>
      </c>
      <c r="AY256" s="256" t="s">
        <v>142</v>
      </c>
    </row>
    <row r="257" s="15" customFormat="1">
      <c r="A257" s="15"/>
      <c r="B257" s="257"/>
      <c r="C257" s="258"/>
      <c r="D257" s="237" t="s">
        <v>150</v>
      </c>
      <c r="E257" s="259" t="s">
        <v>1</v>
      </c>
      <c r="F257" s="260" t="s">
        <v>153</v>
      </c>
      <c r="G257" s="258"/>
      <c r="H257" s="261">
        <v>17291</v>
      </c>
      <c r="I257" s="262"/>
      <c r="J257" s="262"/>
      <c r="K257" s="258"/>
      <c r="L257" s="258"/>
      <c r="M257" s="263"/>
      <c r="N257" s="264"/>
      <c r="O257" s="265"/>
      <c r="P257" s="265"/>
      <c r="Q257" s="265"/>
      <c r="R257" s="265"/>
      <c r="S257" s="265"/>
      <c r="T257" s="265"/>
      <c r="U257" s="265"/>
      <c r="V257" s="265"/>
      <c r="W257" s="265"/>
      <c r="X257" s="266"/>
      <c r="Y257" s="15"/>
      <c r="Z257" s="15"/>
      <c r="AA257" s="15"/>
      <c r="AB257" s="15"/>
      <c r="AC257" s="15"/>
      <c r="AD257" s="15"/>
      <c r="AE257" s="15"/>
      <c r="AT257" s="267" t="s">
        <v>150</v>
      </c>
      <c r="AU257" s="267" t="s">
        <v>85</v>
      </c>
      <c r="AV257" s="15" t="s">
        <v>149</v>
      </c>
      <c r="AW257" s="15" t="s">
        <v>5</v>
      </c>
      <c r="AX257" s="15" t="s">
        <v>83</v>
      </c>
      <c r="AY257" s="267" t="s">
        <v>142</v>
      </c>
    </row>
    <row r="258" s="2" customFormat="1" ht="49.05" customHeight="1">
      <c r="A258" s="38"/>
      <c r="B258" s="39"/>
      <c r="C258" s="221" t="s">
        <v>230</v>
      </c>
      <c r="D258" s="221" t="s">
        <v>144</v>
      </c>
      <c r="E258" s="222" t="s">
        <v>311</v>
      </c>
      <c r="F258" s="223" t="s">
        <v>312</v>
      </c>
      <c r="G258" s="224" t="s">
        <v>205</v>
      </c>
      <c r="H258" s="225">
        <v>48</v>
      </c>
      <c r="I258" s="226"/>
      <c r="J258" s="226"/>
      <c r="K258" s="227">
        <f>ROUND(P258*H258,2)</f>
        <v>0</v>
      </c>
      <c r="L258" s="223" t="s">
        <v>148</v>
      </c>
      <c r="M258" s="44"/>
      <c r="N258" s="228" t="s">
        <v>1</v>
      </c>
      <c r="O258" s="229" t="s">
        <v>38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91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38"/>
      <c r="Z258" s="38"/>
      <c r="AA258" s="38"/>
      <c r="AB258" s="38"/>
      <c r="AC258" s="38"/>
      <c r="AD258" s="38"/>
      <c r="AE258" s="38"/>
      <c r="AR258" s="233" t="s">
        <v>149</v>
      </c>
      <c r="AT258" s="233" t="s">
        <v>144</v>
      </c>
      <c r="AU258" s="233" t="s">
        <v>85</v>
      </c>
      <c r="AY258" s="17" t="s">
        <v>142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7" t="s">
        <v>83</v>
      </c>
      <c r="BK258" s="234">
        <f>ROUND(P258*H258,2)</f>
        <v>0</v>
      </c>
      <c r="BL258" s="17" t="s">
        <v>149</v>
      </c>
      <c r="BM258" s="233" t="s">
        <v>313</v>
      </c>
    </row>
    <row r="259" s="13" customFormat="1">
      <c r="A259" s="13"/>
      <c r="B259" s="235"/>
      <c r="C259" s="236"/>
      <c r="D259" s="237" t="s">
        <v>150</v>
      </c>
      <c r="E259" s="238" t="s">
        <v>1</v>
      </c>
      <c r="F259" s="239" t="s">
        <v>250</v>
      </c>
      <c r="G259" s="236"/>
      <c r="H259" s="240">
        <v>48</v>
      </c>
      <c r="I259" s="241"/>
      <c r="J259" s="241"/>
      <c r="K259" s="236"/>
      <c r="L259" s="236"/>
      <c r="M259" s="242"/>
      <c r="N259" s="243"/>
      <c r="O259" s="244"/>
      <c r="P259" s="244"/>
      <c r="Q259" s="244"/>
      <c r="R259" s="244"/>
      <c r="S259" s="244"/>
      <c r="T259" s="244"/>
      <c r="U259" s="244"/>
      <c r="V259" s="244"/>
      <c r="W259" s="244"/>
      <c r="X259" s="245"/>
      <c r="Y259" s="13"/>
      <c r="Z259" s="13"/>
      <c r="AA259" s="13"/>
      <c r="AB259" s="13"/>
      <c r="AC259" s="13"/>
      <c r="AD259" s="13"/>
      <c r="AE259" s="13"/>
      <c r="AT259" s="246" t="s">
        <v>150</v>
      </c>
      <c r="AU259" s="246" t="s">
        <v>85</v>
      </c>
      <c r="AV259" s="13" t="s">
        <v>85</v>
      </c>
      <c r="AW259" s="13" t="s">
        <v>5</v>
      </c>
      <c r="AX259" s="13" t="s">
        <v>75</v>
      </c>
      <c r="AY259" s="246" t="s">
        <v>142</v>
      </c>
    </row>
    <row r="260" s="14" customFormat="1">
      <c r="A260" s="14"/>
      <c r="B260" s="247"/>
      <c r="C260" s="248"/>
      <c r="D260" s="237" t="s">
        <v>150</v>
      </c>
      <c r="E260" s="249" t="s">
        <v>1</v>
      </c>
      <c r="F260" s="250" t="s">
        <v>239</v>
      </c>
      <c r="G260" s="248"/>
      <c r="H260" s="249" t="s">
        <v>1</v>
      </c>
      <c r="I260" s="251"/>
      <c r="J260" s="251"/>
      <c r="K260" s="248"/>
      <c r="L260" s="248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4"/>
      <c r="Z260" s="14"/>
      <c r="AA260" s="14"/>
      <c r="AB260" s="14"/>
      <c r="AC260" s="14"/>
      <c r="AD260" s="14"/>
      <c r="AE260" s="14"/>
      <c r="AT260" s="256" t="s">
        <v>150</v>
      </c>
      <c r="AU260" s="256" t="s">
        <v>85</v>
      </c>
      <c r="AV260" s="14" t="s">
        <v>83</v>
      </c>
      <c r="AW260" s="14" t="s">
        <v>5</v>
      </c>
      <c r="AX260" s="14" t="s">
        <v>75</v>
      </c>
      <c r="AY260" s="256" t="s">
        <v>142</v>
      </c>
    </row>
    <row r="261" s="15" customFormat="1">
      <c r="A261" s="15"/>
      <c r="B261" s="257"/>
      <c r="C261" s="258"/>
      <c r="D261" s="237" t="s">
        <v>150</v>
      </c>
      <c r="E261" s="259" t="s">
        <v>1</v>
      </c>
      <c r="F261" s="260" t="s">
        <v>153</v>
      </c>
      <c r="G261" s="258"/>
      <c r="H261" s="261">
        <v>48</v>
      </c>
      <c r="I261" s="262"/>
      <c r="J261" s="262"/>
      <c r="K261" s="258"/>
      <c r="L261" s="258"/>
      <c r="M261" s="263"/>
      <c r="N261" s="264"/>
      <c r="O261" s="265"/>
      <c r="P261" s="265"/>
      <c r="Q261" s="265"/>
      <c r="R261" s="265"/>
      <c r="S261" s="265"/>
      <c r="T261" s="265"/>
      <c r="U261" s="265"/>
      <c r="V261" s="265"/>
      <c r="W261" s="265"/>
      <c r="X261" s="266"/>
      <c r="Y261" s="15"/>
      <c r="Z261" s="15"/>
      <c r="AA261" s="15"/>
      <c r="AB261" s="15"/>
      <c r="AC261" s="15"/>
      <c r="AD261" s="15"/>
      <c r="AE261" s="15"/>
      <c r="AT261" s="267" t="s">
        <v>150</v>
      </c>
      <c r="AU261" s="267" t="s">
        <v>85</v>
      </c>
      <c r="AV261" s="15" t="s">
        <v>149</v>
      </c>
      <c r="AW261" s="15" t="s">
        <v>5</v>
      </c>
      <c r="AX261" s="15" t="s">
        <v>83</v>
      </c>
      <c r="AY261" s="267" t="s">
        <v>142</v>
      </c>
    </row>
    <row r="262" s="2" customFormat="1" ht="78" customHeight="1">
      <c r="A262" s="38"/>
      <c r="B262" s="39"/>
      <c r="C262" s="221" t="s">
        <v>314</v>
      </c>
      <c r="D262" s="221" t="s">
        <v>144</v>
      </c>
      <c r="E262" s="222" t="s">
        <v>315</v>
      </c>
      <c r="F262" s="223" t="s">
        <v>316</v>
      </c>
      <c r="G262" s="224" t="s">
        <v>205</v>
      </c>
      <c r="H262" s="225">
        <v>25</v>
      </c>
      <c r="I262" s="226"/>
      <c r="J262" s="226"/>
      <c r="K262" s="227">
        <f>ROUND(P262*H262,2)</f>
        <v>0</v>
      </c>
      <c r="L262" s="223" t="s">
        <v>148</v>
      </c>
      <c r="M262" s="44"/>
      <c r="N262" s="228" t="s">
        <v>1</v>
      </c>
      <c r="O262" s="229" t="s">
        <v>38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91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38"/>
      <c r="Z262" s="38"/>
      <c r="AA262" s="38"/>
      <c r="AB262" s="38"/>
      <c r="AC262" s="38"/>
      <c r="AD262" s="38"/>
      <c r="AE262" s="38"/>
      <c r="AR262" s="233" t="s">
        <v>149</v>
      </c>
      <c r="AT262" s="233" t="s">
        <v>144</v>
      </c>
      <c r="AU262" s="233" t="s">
        <v>85</v>
      </c>
      <c r="AY262" s="17" t="s">
        <v>142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7" t="s">
        <v>83</v>
      </c>
      <c r="BK262" s="234">
        <f>ROUND(P262*H262,2)</f>
        <v>0</v>
      </c>
      <c r="BL262" s="17" t="s">
        <v>149</v>
      </c>
      <c r="BM262" s="233" t="s">
        <v>317</v>
      </c>
    </row>
    <row r="263" s="13" customFormat="1">
      <c r="A263" s="13"/>
      <c r="B263" s="235"/>
      <c r="C263" s="236"/>
      <c r="D263" s="237" t="s">
        <v>150</v>
      </c>
      <c r="E263" s="238" t="s">
        <v>1</v>
      </c>
      <c r="F263" s="239" t="s">
        <v>268</v>
      </c>
      <c r="G263" s="236"/>
      <c r="H263" s="240">
        <v>25</v>
      </c>
      <c r="I263" s="241"/>
      <c r="J263" s="241"/>
      <c r="K263" s="236"/>
      <c r="L263" s="236"/>
      <c r="M263" s="242"/>
      <c r="N263" s="243"/>
      <c r="O263" s="244"/>
      <c r="P263" s="244"/>
      <c r="Q263" s="244"/>
      <c r="R263" s="244"/>
      <c r="S263" s="244"/>
      <c r="T263" s="244"/>
      <c r="U263" s="244"/>
      <c r="V263" s="244"/>
      <c r="W263" s="244"/>
      <c r="X263" s="245"/>
      <c r="Y263" s="13"/>
      <c r="Z263" s="13"/>
      <c r="AA263" s="13"/>
      <c r="AB263" s="13"/>
      <c r="AC263" s="13"/>
      <c r="AD263" s="13"/>
      <c r="AE263" s="13"/>
      <c r="AT263" s="246" t="s">
        <v>150</v>
      </c>
      <c r="AU263" s="246" t="s">
        <v>85</v>
      </c>
      <c r="AV263" s="13" t="s">
        <v>85</v>
      </c>
      <c r="AW263" s="13" t="s">
        <v>5</v>
      </c>
      <c r="AX263" s="13" t="s">
        <v>75</v>
      </c>
      <c r="AY263" s="246" t="s">
        <v>142</v>
      </c>
    </row>
    <row r="264" s="14" customFormat="1">
      <c r="A264" s="14"/>
      <c r="B264" s="247"/>
      <c r="C264" s="248"/>
      <c r="D264" s="237" t="s">
        <v>150</v>
      </c>
      <c r="E264" s="249" t="s">
        <v>1</v>
      </c>
      <c r="F264" s="250" t="s">
        <v>318</v>
      </c>
      <c r="G264" s="248"/>
      <c r="H264" s="249" t="s">
        <v>1</v>
      </c>
      <c r="I264" s="251"/>
      <c r="J264" s="251"/>
      <c r="K264" s="248"/>
      <c r="L264" s="248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4"/>
      <c r="Z264" s="14"/>
      <c r="AA264" s="14"/>
      <c r="AB264" s="14"/>
      <c r="AC264" s="14"/>
      <c r="AD264" s="14"/>
      <c r="AE264" s="14"/>
      <c r="AT264" s="256" t="s">
        <v>150</v>
      </c>
      <c r="AU264" s="256" t="s">
        <v>85</v>
      </c>
      <c r="AV264" s="14" t="s">
        <v>83</v>
      </c>
      <c r="AW264" s="14" t="s">
        <v>5</v>
      </c>
      <c r="AX264" s="14" t="s">
        <v>75</v>
      </c>
      <c r="AY264" s="256" t="s">
        <v>142</v>
      </c>
    </row>
    <row r="265" s="15" customFormat="1">
      <c r="A265" s="15"/>
      <c r="B265" s="257"/>
      <c r="C265" s="258"/>
      <c r="D265" s="237" t="s">
        <v>150</v>
      </c>
      <c r="E265" s="259" t="s">
        <v>1</v>
      </c>
      <c r="F265" s="260" t="s">
        <v>153</v>
      </c>
      <c r="G265" s="258"/>
      <c r="H265" s="261">
        <v>25</v>
      </c>
      <c r="I265" s="262"/>
      <c r="J265" s="262"/>
      <c r="K265" s="258"/>
      <c r="L265" s="258"/>
      <c r="M265" s="263"/>
      <c r="N265" s="264"/>
      <c r="O265" s="265"/>
      <c r="P265" s="265"/>
      <c r="Q265" s="265"/>
      <c r="R265" s="265"/>
      <c r="S265" s="265"/>
      <c r="T265" s="265"/>
      <c r="U265" s="265"/>
      <c r="V265" s="265"/>
      <c r="W265" s="265"/>
      <c r="X265" s="266"/>
      <c r="Y265" s="15"/>
      <c r="Z265" s="15"/>
      <c r="AA265" s="15"/>
      <c r="AB265" s="15"/>
      <c r="AC265" s="15"/>
      <c r="AD265" s="15"/>
      <c r="AE265" s="15"/>
      <c r="AT265" s="267" t="s">
        <v>150</v>
      </c>
      <c r="AU265" s="267" t="s">
        <v>85</v>
      </c>
      <c r="AV265" s="15" t="s">
        <v>149</v>
      </c>
      <c r="AW265" s="15" t="s">
        <v>5</v>
      </c>
      <c r="AX265" s="15" t="s">
        <v>83</v>
      </c>
      <c r="AY265" s="267" t="s">
        <v>142</v>
      </c>
    </row>
    <row r="266" s="2" customFormat="1" ht="24.15" customHeight="1">
      <c r="A266" s="38"/>
      <c r="B266" s="39"/>
      <c r="C266" s="268" t="s">
        <v>235</v>
      </c>
      <c r="D266" s="268" t="s">
        <v>172</v>
      </c>
      <c r="E266" s="269" t="s">
        <v>319</v>
      </c>
      <c r="F266" s="270" t="s">
        <v>320</v>
      </c>
      <c r="G266" s="271" t="s">
        <v>205</v>
      </c>
      <c r="H266" s="272">
        <v>25.75</v>
      </c>
      <c r="I266" s="273"/>
      <c r="J266" s="274"/>
      <c r="K266" s="275">
        <f>ROUND(P266*H266,2)</f>
        <v>0</v>
      </c>
      <c r="L266" s="270" t="s">
        <v>148</v>
      </c>
      <c r="M266" s="276"/>
      <c r="N266" s="277" t="s">
        <v>1</v>
      </c>
      <c r="O266" s="229" t="s">
        <v>38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91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38"/>
      <c r="Z266" s="38"/>
      <c r="AA266" s="38"/>
      <c r="AB266" s="38"/>
      <c r="AC266" s="38"/>
      <c r="AD266" s="38"/>
      <c r="AE266" s="38"/>
      <c r="AR266" s="233" t="s">
        <v>164</v>
      </c>
      <c r="AT266" s="233" t="s">
        <v>172</v>
      </c>
      <c r="AU266" s="233" t="s">
        <v>85</v>
      </c>
      <c r="AY266" s="17" t="s">
        <v>142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7" t="s">
        <v>83</v>
      </c>
      <c r="BK266" s="234">
        <f>ROUND(P266*H266,2)</f>
        <v>0</v>
      </c>
      <c r="BL266" s="17" t="s">
        <v>149</v>
      </c>
      <c r="BM266" s="233" t="s">
        <v>321</v>
      </c>
    </row>
    <row r="267" s="13" customFormat="1">
      <c r="A267" s="13"/>
      <c r="B267" s="235"/>
      <c r="C267" s="236"/>
      <c r="D267" s="237" t="s">
        <v>150</v>
      </c>
      <c r="E267" s="238" t="s">
        <v>1</v>
      </c>
      <c r="F267" s="239" t="s">
        <v>322</v>
      </c>
      <c r="G267" s="236"/>
      <c r="H267" s="240">
        <v>25.75</v>
      </c>
      <c r="I267" s="241"/>
      <c r="J267" s="241"/>
      <c r="K267" s="236"/>
      <c r="L267" s="236"/>
      <c r="M267" s="242"/>
      <c r="N267" s="243"/>
      <c r="O267" s="244"/>
      <c r="P267" s="244"/>
      <c r="Q267" s="244"/>
      <c r="R267" s="244"/>
      <c r="S267" s="244"/>
      <c r="T267" s="244"/>
      <c r="U267" s="244"/>
      <c r="V267" s="244"/>
      <c r="W267" s="244"/>
      <c r="X267" s="245"/>
      <c r="Y267" s="13"/>
      <c r="Z267" s="13"/>
      <c r="AA267" s="13"/>
      <c r="AB267" s="13"/>
      <c r="AC267" s="13"/>
      <c r="AD267" s="13"/>
      <c r="AE267" s="13"/>
      <c r="AT267" s="246" t="s">
        <v>150</v>
      </c>
      <c r="AU267" s="246" t="s">
        <v>85</v>
      </c>
      <c r="AV267" s="13" t="s">
        <v>85</v>
      </c>
      <c r="AW267" s="13" t="s">
        <v>5</v>
      </c>
      <c r="AX267" s="13" t="s">
        <v>75</v>
      </c>
      <c r="AY267" s="246" t="s">
        <v>142</v>
      </c>
    </row>
    <row r="268" s="15" customFormat="1">
      <c r="A268" s="15"/>
      <c r="B268" s="257"/>
      <c r="C268" s="258"/>
      <c r="D268" s="237" t="s">
        <v>150</v>
      </c>
      <c r="E268" s="259" t="s">
        <v>1</v>
      </c>
      <c r="F268" s="260" t="s">
        <v>153</v>
      </c>
      <c r="G268" s="258"/>
      <c r="H268" s="261">
        <v>25.75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5"/>
      <c r="Z268" s="15"/>
      <c r="AA268" s="15"/>
      <c r="AB268" s="15"/>
      <c r="AC268" s="15"/>
      <c r="AD268" s="15"/>
      <c r="AE268" s="15"/>
      <c r="AT268" s="267" t="s">
        <v>150</v>
      </c>
      <c r="AU268" s="267" t="s">
        <v>85</v>
      </c>
      <c r="AV268" s="15" t="s">
        <v>149</v>
      </c>
      <c r="AW268" s="15" t="s">
        <v>5</v>
      </c>
      <c r="AX268" s="15" t="s">
        <v>83</v>
      </c>
      <c r="AY268" s="267" t="s">
        <v>142</v>
      </c>
    </row>
    <row r="269" s="2" customFormat="1" ht="78" customHeight="1">
      <c r="A269" s="38"/>
      <c r="B269" s="39"/>
      <c r="C269" s="221" t="s">
        <v>323</v>
      </c>
      <c r="D269" s="221" t="s">
        <v>144</v>
      </c>
      <c r="E269" s="222" t="s">
        <v>324</v>
      </c>
      <c r="F269" s="223" t="s">
        <v>325</v>
      </c>
      <c r="G269" s="224" t="s">
        <v>205</v>
      </c>
      <c r="H269" s="225">
        <v>130</v>
      </c>
      <c r="I269" s="226"/>
      <c r="J269" s="226"/>
      <c r="K269" s="227">
        <f>ROUND(P269*H269,2)</f>
        <v>0</v>
      </c>
      <c r="L269" s="223" t="s">
        <v>148</v>
      </c>
      <c r="M269" s="44"/>
      <c r="N269" s="228" t="s">
        <v>1</v>
      </c>
      <c r="O269" s="229" t="s">
        <v>38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91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38"/>
      <c r="Z269" s="38"/>
      <c r="AA269" s="38"/>
      <c r="AB269" s="38"/>
      <c r="AC269" s="38"/>
      <c r="AD269" s="38"/>
      <c r="AE269" s="38"/>
      <c r="AR269" s="233" t="s">
        <v>149</v>
      </c>
      <c r="AT269" s="233" t="s">
        <v>144</v>
      </c>
      <c r="AU269" s="233" t="s">
        <v>85</v>
      </c>
      <c r="AY269" s="17" t="s">
        <v>142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7" t="s">
        <v>83</v>
      </c>
      <c r="BK269" s="234">
        <f>ROUND(P269*H269,2)</f>
        <v>0</v>
      </c>
      <c r="BL269" s="17" t="s">
        <v>149</v>
      </c>
      <c r="BM269" s="233" t="s">
        <v>326</v>
      </c>
    </row>
    <row r="270" s="13" customFormat="1">
      <c r="A270" s="13"/>
      <c r="B270" s="235"/>
      <c r="C270" s="236"/>
      <c r="D270" s="237" t="s">
        <v>150</v>
      </c>
      <c r="E270" s="238" t="s">
        <v>1</v>
      </c>
      <c r="F270" s="239" t="s">
        <v>267</v>
      </c>
      <c r="G270" s="236"/>
      <c r="H270" s="240">
        <v>130</v>
      </c>
      <c r="I270" s="241"/>
      <c r="J270" s="241"/>
      <c r="K270" s="236"/>
      <c r="L270" s="236"/>
      <c r="M270" s="242"/>
      <c r="N270" s="243"/>
      <c r="O270" s="244"/>
      <c r="P270" s="244"/>
      <c r="Q270" s="244"/>
      <c r="R270" s="244"/>
      <c r="S270" s="244"/>
      <c r="T270" s="244"/>
      <c r="U270" s="244"/>
      <c r="V270" s="244"/>
      <c r="W270" s="244"/>
      <c r="X270" s="245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85</v>
      </c>
      <c r="AV270" s="13" t="s">
        <v>85</v>
      </c>
      <c r="AW270" s="13" t="s">
        <v>5</v>
      </c>
      <c r="AX270" s="13" t="s">
        <v>75</v>
      </c>
      <c r="AY270" s="246" t="s">
        <v>142</v>
      </c>
    </row>
    <row r="271" s="14" customFormat="1">
      <c r="A271" s="14"/>
      <c r="B271" s="247"/>
      <c r="C271" s="248"/>
      <c r="D271" s="237" t="s">
        <v>150</v>
      </c>
      <c r="E271" s="249" t="s">
        <v>1</v>
      </c>
      <c r="F271" s="250" t="s">
        <v>232</v>
      </c>
      <c r="G271" s="248"/>
      <c r="H271" s="249" t="s">
        <v>1</v>
      </c>
      <c r="I271" s="251"/>
      <c r="J271" s="251"/>
      <c r="K271" s="248"/>
      <c r="L271" s="248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4"/>
      <c r="Z271" s="14"/>
      <c r="AA271" s="14"/>
      <c r="AB271" s="14"/>
      <c r="AC271" s="14"/>
      <c r="AD271" s="14"/>
      <c r="AE271" s="14"/>
      <c r="AT271" s="256" t="s">
        <v>150</v>
      </c>
      <c r="AU271" s="256" t="s">
        <v>85</v>
      </c>
      <c r="AV271" s="14" t="s">
        <v>83</v>
      </c>
      <c r="AW271" s="14" t="s">
        <v>5</v>
      </c>
      <c r="AX271" s="14" t="s">
        <v>75</v>
      </c>
      <c r="AY271" s="256" t="s">
        <v>142</v>
      </c>
    </row>
    <row r="272" s="15" customFormat="1">
      <c r="A272" s="15"/>
      <c r="B272" s="257"/>
      <c r="C272" s="258"/>
      <c r="D272" s="237" t="s">
        <v>150</v>
      </c>
      <c r="E272" s="259" t="s">
        <v>1</v>
      </c>
      <c r="F272" s="260" t="s">
        <v>153</v>
      </c>
      <c r="G272" s="258"/>
      <c r="H272" s="261">
        <v>130</v>
      </c>
      <c r="I272" s="262"/>
      <c r="J272" s="262"/>
      <c r="K272" s="258"/>
      <c r="L272" s="258"/>
      <c r="M272" s="263"/>
      <c r="N272" s="264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15"/>
      <c r="Z272" s="15"/>
      <c r="AA272" s="15"/>
      <c r="AB272" s="15"/>
      <c r="AC272" s="15"/>
      <c r="AD272" s="15"/>
      <c r="AE272" s="15"/>
      <c r="AT272" s="267" t="s">
        <v>150</v>
      </c>
      <c r="AU272" s="267" t="s">
        <v>85</v>
      </c>
      <c r="AV272" s="15" t="s">
        <v>149</v>
      </c>
      <c r="AW272" s="15" t="s">
        <v>5</v>
      </c>
      <c r="AX272" s="15" t="s">
        <v>83</v>
      </c>
      <c r="AY272" s="267" t="s">
        <v>142</v>
      </c>
    </row>
    <row r="273" s="2" customFormat="1" ht="24.15" customHeight="1">
      <c r="A273" s="38"/>
      <c r="B273" s="39"/>
      <c r="C273" s="268" t="s">
        <v>243</v>
      </c>
      <c r="D273" s="268" t="s">
        <v>172</v>
      </c>
      <c r="E273" s="269" t="s">
        <v>319</v>
      </c>
      <c r="F273" s="270" t="s">
        <v>320</v>
      </c>
      <c r="G273" s="271" t="s">
        <v>205</v>
      </c>
      <c r="H273" s="272">
        <v>132.59999999999999</v>
      </c>
      <c r="I273" s="273"/>
      <c r="J273" s="274"/>
      <c r="K273" s="275">
        <f>ROUND(P273*H273,2)</f>
        <v>0</v>
      </c>
      <c r="L273" s="270" t="s">
        <v>148</v>
      </c>
      <c r="M273" s="276"/>
      <c r="N273" s="277" t="s">
        <v>1</v>
      </c>
      <c r="O273" s="229" t="s">
        <v>38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91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38"/>
      <c r="Z273" s="38"/>
      <c r="AA273" s="38"/>
      <c r="AB273" s="38"/>
      <c r="AC273" s="38"/>
      <c r="AD273" s="38"/>
      <c r="AE273" s="38"/>
      <c r="AR273" s="233" t="s">
        <v>164</v>
      </c>
      <c r="AT273" s="233" t="s">
        <v>172</v>
      </c>
      <c r="AU273" s="233" t="s">
        <v>85</v>
      </c>
      <c r="AY273" s="17" t="s">
        <v>142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7" t="s">
        <v>83</v>
      </c>
      <c r="BK273" s="234">
        <f>ROUND(P273*H273,2)</f>
        <v>0</v>
      </c>
      <c r="BL273" s="17" t="s">
        <v>149</v>
      </c>
      <c r="BM273" s="233" t="s">
        <v>327</v>
      </c>
    </row>
    <row r="274" s="13" customFormat="1">
      <c r="A274" s="13"/>
      <c r="B274" s="235"/>
      <c r="C274" s="236"/>
      <c r="D274" s="237" t="s">
        <v>150</v>
      </c>
      <c r="E274" s="238" t="s">
        <v>1</v>
      </c>
      <c r="F274" s="239" t="s">
        <v>328</v>
      </c>
      <c r="G274" s="236"/>
      <c r="H274" s="240">
        <v>132.59999999999999</v>
      </c>
      <c r="I274" s="241"/>
      <c r="J274" s="241"/>
      <c r="K274" s="236"/>
      <c r="L274" s="236"/>
      <c r="M274" s="242"/>
      <c r="N274" s="243"/>
      <c r="O274" s="244"/>
      <c r="P274" s="244"/>
      <c r="Q274" s="244"/>
      <c r="R274" s="244"/>
      <c r="S274" s="244"/>
      <c r="T274" s="244"/>
      <c r="U274" s="244"/>
      <c r="V274" s="244"/>
      <c r="W274" s="244"/>
      <c r="X274" s="245"/>
      <c r="Y274" s="13"/>
      <c r="Z274" s="13"/>
      <c r="AA274" s="13"/>
      <c r="AB274" s="13"/>
      <c r="AC274" s="13"/>
      <c r="AD274" s="13"/>
      <c r="AE274" s="13"/>
      <c r="AT274" s="246" t="s">
        <v>150</v>
      </c>
      <c r="AU274" s="246" t="s">
        <v>85</v>
      </c>
      <c r="AV274" s="13" t="s">
        <v>85</v>
      </c>
      <c r="AW274" s="13" t="s">
        <v>5</v>
      </c>
      <c r="AX274" s="13" t="s">
        <v>75</v>
      </c>
      <c r="AY274" s="246" t="s">
        <v>142</v>
      </c>
    </row>
    <row r="275" s="15" customFormat="1">
      <c r="A275" s="15"/>
      <c r="B275" s="257"/>
      <c r="C275" s="258"/>
      <c r="D275" s="237" t="s">
        <v>150</v>
      </c>
      <c r="E275" s="259" t="s">
        <v>1</v>
      </c>
      <c r="F275" s="260" t="s">
        <v>153</v>
      </c>
      <c r="G275" s="258"/>
      <c r="H275" s="261">
        <v>132.59999999999999</v>
      </c>
      <c r="I275" s="262"/>
      <c r="J275" s="262"/>
      <c r="K275" s="258"/>
      <c r="L275" s="258"/>
      <c r="M275" s="263"/>
      <c r="N275" s="264"/>
      <c r="O275" s="265"/>
      <c r="P275" s="265"/>
      <c r="Q275" s="265"/>
      <c r="R275" s="265"/>
      <c r="S275" s="265"/>
      <c r="T275" s="265"/>
      <c r="U275" s="265"/>
      <c r="V275" s="265"/>
      <c r="W275" s="265"/>
      <c r="X275" s="266"/>
      <c r="Y275" s="15"/>
      <c r="Z275" s="15"/>
      <c r="AA275" s="15"/>
      <c r="AB275" s="15"/>
      <c r="AC275" s="15"/>
      <c r="AD275" s="15"/>
      <c r="AE275" s="15"/>
      <c r="AT275" s="267" t="s">
        <v>150</v>
      </c>
      <c r="AU275" s="267" t="s">
        <v>85</v>
      </c>
      <c r="AV275" s="15" t="s">
        <v>149</v>
      </c>
      <c r="AW275" s="15" t="s">
        <v>5</v>
      </c>
      <c r="AX275" s="15" t="s">
        <v>83</v>
      </c>
      <c r="AY275" s="267" t="s">
        <v>142</v>
      </c>
    </row>
    <row r="276" s="2" customFormat="1" ht="78" customHeight="1">
      <c r="A276" s="38"/>
      <c r="B276" s="39"/>
      <c r="C276" s="221" t="s">
        <v>329</v>
      </c>
      <c r="D276" s="221" t="s">
        <v>144</v>
      </c>
      <c r="E276" s="222" t="s">
        <v>324</v>
      </c>
      <c r="F276" s="223" t="s">
        <v>325</v>
      </c>
      <c r="G276" s="224" t="s">
        <v>205</v>
      </c>
      <c r="H276" s="225">
        <v>106</v>
      </c>
      <c r="I276" s="226"/>
      <c r="J276" s="226"/>
      <c r="K276" s="227">
        <f>ROUND(P276*H276,2)</f>
        <v>0</v>
      </c>
      <c r="L276" s="223" t="s">
        <v>148</v>
      </c>
      <c r="M276" s="44"/>
      <c r="N276" s="228" t="s">
        <v>1</v>
      </c>
      <c r="O276" s="229" t="s">
        <v>38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91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38"/>
      <c r="Z276" s="38"/>
      <c r="AA276" s="38"/>
      <c r="AB276" s="38"/>
      <c r="AC276" s="38"/>
      <c r="AD276" s="38"/>
      <c r="AE276" s="38"/>
      <c r="AR276" s="233" t="s">
        <v>149</v>
      </c>
      <c r="AT276" s="233" t="s">
        <v>144</v>
      </c>
      <c r="AU276" s="233" t="s">
        <v>85</v>
      </c>
      <c r="AY276" s="17" t="s">
        <v>142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7" t="s">
        <v>83</v>
      </c>
      <c r="BK276" s="234">
        <f>ROUND(P276*H276,2)</f>
        <v>0</v>
      </c>
      <c r="BL276" s="17" t="s">
        <v>149</v>
      </c>
      <c r="BM276" s="233" t="s">
        <v>330</v>
      </c>
    </row>
    <row r="277" s="13" customFormat="1">
      <c r="A277" s="13"/>
      <c r="B277" s="235"/>
      <c r="C277" s="236"/>
      <c r="D277" s="237" t="s">
        <v>150</v>
      </c>
      <c r="E277" s="238" t="s">
        <v>1</v>
      </c>
      <c r="F277" s="239" t="s">
        <v>260</v>
      </c>
      <c r="G277" s="236"/>
      <c r="H277" s="240">
        <v>106</v>
      </c>
      <c r="I277" s="241"/>
      <c r="J277" s="241"/>
      <c r="K277" s="236"/>
      <c r="L277" s="236"/>
      <c r="M277" s="242"/>
      <c r="N277" s="243"/>
      <c r="O277" s="244"/>
      <c r="P277" s="244"/>
      <c r="Q277" s="244"/>
      <c r="R277" s="244"/>
      <c r="S277" s="244"/>
      <c r="T277" s="244"/>
      <c r="U277" s="244"/>
      <c r="V277" s="244"/>
      <c r="W277" s="244"/>
      <c r="X277" s="245"/>
      <c r="Y277" s="13"/>
      <c r="Z277" s="13"/>
      <c r="AA277" s="13"/>
      <c r="AB277" s="13"/>
      <c r="AC277" s="13"/>
      <c r="AD277" s="13"/>
      <c r="AE277" s="13"/>
      <c r="AT277" s="246" t="s">
        <v>150</v>
      </c>
      <c r="AU277" s="246" t="s">
        <v>85</v>
      </c>
      <c r="AV277" s="13" t="s">
        <v>85</v>
      </c>
      <c r="AW277" s="13" t="s">
        <v>5</v>
      </c>
      <c r="AX277" s="13" t="s">
        <v>75</v>
      </c>
      <c r="AY277" s="246" t="s">
        <v>142</v>
      </c>
    </row>
    <row r="278" s="14" customFormat="1">
      <c r="A278" s="14"/>
      <c r="B278" s="247"/>
      <c r="C278" s="248"/>
      <c r="D278" s="237" t="s">
        <v>150</v>
      </c>
      <c r="E278" s="249" t="s">
        <v>1</v>
      </c>
      <c r="F278" s="250" t="s">
        <v>261</v>
      </c>
      <c r="G278" s="248"/>
      <c r="H278" s="249" t="s">
        <v>1</v>
      </c>
      <c r="I278" s="251"/>
      <c r="J278" s="251"/>
      <c r="K278" s="248"/>
      <c r="L278" s="248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4"/>
      <c r="Z278" s="14"/>
      <c r="AA278" s="14"/>
      <c r="AB278" s="14"/>
      <c r="AC278" s="14"/>
      <c r="AD278" s="14"/>
      <c r="AE278" s="14"/>
      <c r="AT278" s="256" t="s">
        <v>150</v>
      </c>
      <c r="AU278" s="256" t="s">
        <v>85</v>
      </c>
      <c r="AV278" s="14" t="s">
        <v>83</v>
      </c>
      <c r="AW278" s="14" t="s">
        <v>5</v>
      </c>
      <c r="AX278" s="14" t="s">
        <v>75</v>
      </c>
      <c r="AY278" s="256" t="s">
        <v>142</v>
      </c>
    </row>
    <row r="279" s="15" customFormat="1">
      <c r="A279" s="15"/>
      <c r="B279" s="257"/>
      <c r="C279" s="258"/>
      <c r="D279" s="237" t="s">
        <v>150</v>
      </c>
      <c r="E279" s="259" t="s">
        <v>1</v>
      </c>
      <c r="F279" s="260" t="s">
        <v>153</v>
      </c>
      <c r="G279" s="258"/>
      <c r="H279" s="261">
        <v>106</v>
      </c>
      <c r="I279" s="262"/>
      <c r="J279" s="262"/>
      <c r="K279" s="258"/>
      <c r="L279" s="258"/>
      <c r="M279" s="263"/>
      <c r="N279" s="264"/>
      <c r="O279" s="265"/>
      <c r="P279" s="265"/>
      <c r="Q279" s="265"/>
      <c r="R279" s="265"/>
      <c r="S279" s="265"/>
      <c r="T279" s="265"/>
      <c r="U279" s="265"/>
      <c r="V279" s="265"/>
      <c r="W279" s="265"/>
      <c r="X279" s="266"/>
      <c r="Y279" s="15"/>
      <c r="Z279" s="15"/>
      <c r="AA279" s="15"/>
      <c r="AB279" s="15"/>
      <c r="AC279" s="15"/>
      <c r="AD279" s="15"/>
      <c r="AE279" s="15"/>
      <c r="AT279" s="267" t="s">
        <v>150</v>
      </c>
      <c r="AU279" s="267" t="s">
        <v>85</v>
      </c>
      <c r="AV279" s="15" t="s">
        <v>149</v>
      </c>
      <c r="AW279" s="15" t="s">
        <v>5</v>
      </c>
      <c r="AX279" s="15" t="s">
        <v>83</v>
      </c>
      <c r="AY279" s="267" t="s">
        <v>142</v>
      </c>
    </row>
    <row r="280" s="2" customFormat="1" ht="24.15" customHeight="1">
      <c r="A280" s="38"/>
      <c r="B280" s="39"/>
      <c r="C280" s="268" t="s">
        <v>249</v>
      </c>
      <c r="D280" s="268" t="s">
        <v>172</v>
      </c>
      <c r="E280" s="269" t="s">
        <v>319</v>
      </c>
      <c r="F280" s="270" t="s">
        <v>320</v>
      </c>
      <c r="G280" s="271" t="s">
        <v>205</v>
      </c>
      <c r="H280" s="272">
        <v>108.12000000000001</v>
      </c>
      <c r="I280" s="273"/>
      <c r="J280" s="274"/>
      <c r="K280" s="275">
        <f>ROUND(P280*H280,2)</f>
        <v>0</v>
      </c>
      <c r="L280" s="270" t="s">
        <v>148</v>
      </c>
      <c r="M280" s="276"/>
      <c r="N280" s="277" t="s">
        <v>1</v>
      </c>
      <c r="O280" s="229" t="s">
        <v>38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91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38"/>
      <c r="Z280" s="38"/>
      <c r="AA280" s="38"/>
      <c r="AB280" s="38"/>
      <c r="AC280" s="38"/>
      <c r="AD280" s="38"/>
      <c r="AE280" s="38"/>
      <c r="AR280" s="233" t="s">
        <v>164</v>
      </c>
      <c r="AT280" s="233" t="s">
        <v>172</v>
      </c>
      <c r="AU280" s="233" t="s">
        <v>85</v>
      </c>
      <c r="AY280" s="17" t="s">
        <v>142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7" t="s">
        <v>83</v>
      </c>
      <c r="BK280" s="234">
        <f>ROUND(P280*H280,2)</f>
        <v>0</v>
      </c>
      <c r="BL280" s="17" t="s">
        <v>149</v>
      </c>
      <c r="BM280" s="233" t="s">
        <v>331</v>
      </c>
    </row>
    <row r="281" s="13" customFormat="1">
      <c r="A281" s="13"/>
      <c r="B281" s="235"/>
      <c r="C281" s="236"/>
      <c r="D281" s="237" t="s">
        <v>150</v>
      </c>
      <c r="E281" s="238" t="s">
        <v>1</v>
      </c>
      <c r="F281" s="239" t="s">
        <v>332</v>
      </c>
      <c r="G281" s="236"/>
      <c r="H281" s="240">
        <v>108.12000000000001</v>
      </c>
      <c r="I281" s="241"/>
      <c r="J281" s="241"/>
      <c r="K281" s="236"/>
      <c r="L281" s="236"/>
      <c r="M281" s="242"/>
      <c r="N281" s="243"/>
      <c r="O281" s="244"/>
      <c r="P281" s="244"/>
      <c r="Q281" s="244"/>
      <c r="R281" s="244"/>
      <c r="S281" s="244"/>
      <c r="T281" s="244"/>
      <c r="U281" s="244"/>
      <c r="V281" s="244"/>
      <c r="W281" s="244"/>
      <c r="X281" s="245"/>
      <c r="Y281" s="13"/>
      <c r="Z281" s="13"/>
      <c r="AA281" s="13"/>
      <c r="AB281" s="13"/>
      <c r="AC281" s="13"/>
      <c r="AD281" s="13"/>
      <c r="AE281" s="13"/>
      <c r="AT281" s="246" t="s">
        <v>150</v>
      </c>
      <c r="AU281" s="246" t="s">
        <v>85</v>
      </c>
      <c r="AV281" s="13" t="s">
        <v>85</v>
      </c>
      <c r="AW281" s="13" t="s">
        <v>5</v>
      </c>
      <c r="AX281" s="13" t="s">
        <v>75</v>
      </c>
      <c r="AY281" s="246" t="s">
        <v>142</v>
      </c>
    </row>
    <row r="282" s="15" customFormat="1">
      <c r="A282" s="15"/>
      <c r="B282" s="257"/>
      <c r="C282" s="258"/>
      <c r="D282" s="237" t="s">
        <v>150</v>
      </c>
      <c r="E282" s="259" t="s">
        <v>1</v>
      </c>
      <c r="F282" s="260" t="s">
        <v>153</v>
      </c>
      <c r="G282" s="258"/>
      <c r="H282" s="261">
        <v>108.12000000000001</v>
      </c>
      <c r="I282" s="262"/>
      <c r="J282" s="262"/>
      <c r="K282" s="258"/>
      <c r="L282" s="258"/>
      <c r="M282" s="263"/>
      <c r="N282" s="264"/>
      <c r="O282" s="265"/>
      <c r="P282" s="265"/>
      <c r="Q282" s="265"/>
      <c r="R282" s="265"/>
      <c r="S282" s="265"/>
      <c r="T282" s="265"/>
      <c r="U282" s="265"/>
      <c r="V282" s="265"/>
      <c r="W282" s="265"/>
      <c r="X282" s="266"/>
      <c r="Y282" s="15"/>
      <c r="Z282" s="15"/>
      <c r="AA282" s="15"/>
      <c r="AB282" s="15"/>
      <c r="AC282" s="15"/>
      <c r="AD282" s="15"/>
      <c r="AE282" s="15"/>
      <c r="AT282" s="267" t="s">
        <v>150</v>
      </c>
      <c r="AU282" s="267" t="s">
        <v>85</v>
      </c>
      <c r="AV282" s="15" t="s">
        <v>149</v>
      </c>
      <c r="AW282" s="15" t="s">
        <v>5</v>
      </c>
      <c r="AX282" s="15" t="s">
        <v>83</v>
      </c>
      <c r="AY282" s="267" t="s">
        <v>142</v>
      </c>
    </row>
    <row r="283" s="2" customFormat="1" ht="78" customHeight="1">
      <c r="A283" s="38"/>
      <c r="B283" s="39"/>
      <c r="C283" s="221" t="s">
        <v>333</v>
      </c>
      <c r="D283" s="221" t="s">
        <v>144</v>
      </c>
      <c r="E283" s="222" t="s">
        <v>334</v>
      </c>
      <c r="F283" s="223" t="s">
        <v>335</v>
      </c>
      <c r="G283" s="224" t="s">
        <v>205</v>
      </c>
      <c r="H283" s="225">
        <v>15</v>
      </c>
      <c r="I283" s="226"/>
      <c r="J283" s="226"/>
      <c r="K283" s="227">
        <f>ROUND(P283*H283,2)</f>
        <v>0</v>
      </c>
      <c r="L283" s="223" t="s">
        <v>148</v>
      </c>
      <c r="M283" s="44"/>
      <c r="N283" s="228" t="s">
        <v>1</v>
      </c>
      <c r="O283" s="229" t="s">
        <v>38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91"/>
      <c r="T283" s="231">
        <f>S283*H283</f>
        <v>0</v>
      </c>
      <c r="U283" s="231">
        <v>0</v>
      </c>
      <c r="V283" s="231">
        <f>U283*H283</f>
        <v>0</v>
      </c>
      <c r="W283" s="231">
        <v>0</v>
      </c>
      <c r="X283" s="232">
        <f>W283*H283</f>
        <v>0</v>
      </c>
      <c r="Y283" s="38"/>
      <c r="Z283" s="38"/>
      <c r="AA283" s="38"/>
      <c r="AB283" s="38"/>
      <c r="AC283" s="38"/>
      <c r="AD283" s="38"/>
      <c r="AE283" s="38"/>
      <c r="AR283" s="233" t="s">
        <v>149</v>
      </c>
      <c r="AT283" s="233" t="s">
        <v>144</v>
      </c>
      <c r="AU283" s="233" t="s">
        <v>85</v>
      </c>
      <c r="AY283" s="17" t="s">
        <v>142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7" t="s">
        <v>83</v>
      </c>
      <c r="BK283" s="234">
        <f>ROUND(P283*H283,2)</f>
        <v>0</v>
      </c>
      <c r="BL283" s="17" t="s">
        <v>149</v>
      </c>
      <c r="BM283" s="233" t="s">
        <v>336</v>
      </c>
    </row>
    <row r="284" s="13" customFormat="1">
      <c r="A284" s="13"/>
      <c r="B284" s="235"/>
      <c r="C284" s="236"/>
      <c r="D284" s="237" t="s">
        <v>150</v>
      </c>
      <c r="E284" s="238" t="s">
        <v>1</v>
      </c>
      <c r="F284" s="239" t="s">
        <v>9</v>
      </c>
      <c r="G284" s="236"/>
      <c r="H284" s="240">
        <v>15</v>
      </c>
      <c r="I284" s="241"/>
      <c r="J284" s="241"/>
      <c r="K284" s="236"/>
      <c r="L284" s="236"/>
      <c r="M284" s="242"/>
      <c r="N284" s="243"/>
      <c r="O284" s="244"/>
      <c r="P284" s="244"/>
      <c r="Q284" s="244"/>
      <c r="R284" s="244"/>
      <c r="S284" s="244"/>
      <c r="T284" s="244"/>
      <c r="U284" s="244"/>
      <c r="V284" s="244"/>
      <c r="W284" s="244"/>
      <c r="X284" s="245"/>
      <c r="Y284" s="13"/>
      <c r="Z284" s="13"/>
      <c r="AA284" s="13"/>
      <c r="AB284" s="13"/>
      <c r="AC284" s="13"/>
      <c r="AD284" s="13"/>
      <c r="AE284" s="13"/>
      <c r="AT284" s="246" t="s">
        <v>150</v>
      </c>
      <c r="AU284" s="246" t="s">
        <v>85</v>
      </c>
      <c r="AV284" s="13" t="s">
        <v>85</v>
      </c>
      <c r="AW284" s="13" t="s">
        <v>5</v>
      </c>
      <c r="AX284" s="13" t="s">
        <v>75</v>
      </c>
      <c r="AY284" s="246" t="s">
        <v>142</v>
      </c>
    </row>
    <row r="285" s="14" customFormat="1">
      <c r="A285" s="14"/>
      <c r="B285" s="247"/>
      <c r="C285" s="248"/>
      <c r="D285" s="237" t="s">
        <v>150</v>
      </c>
      <c r="E285" s="249" t="s">
        <v>1</v>
      </c>
      <c r="F285" s="250" t="s">
        <v>337</v>
      </c>
      <c r="G285" s="248"/>
      <c r="H285" s="249" t="s">
        <v>1</v>
      </c>
      <c r="I285" s="251"/>
      <c r="J285" s="251"/>
      <c r="K285" s="248"/>
      <c r="L285" s="248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4"/>
      <c r="Z285" s="14"/>
      <c r="AA285" s="14"/>
      <c r="AB285" s="14"/>
      <c r="AC285" s="14"/>
      <c r="AD285" s="14"/>
      <c r="AE285" s="14"/>
      <c r="AT285" s="256" t="s">
        <v>150</v>
      </c>
      <c r="AU285" s="256" t="s">
        <v>85</v>
      </c>
      <c r="AV285" s="14" t="s">
        <v>83</v>
      </c>
      <c r="AW285" s="14" t="s">
        <v>5</v>
      </c>
      <c r="AX285" s="14" t="s">
        <v>75</v>
      </c>
      <c r="AY285" s="256" t="s">
        <v>142</v>
      </c>
    </row>
    <row r="286" s="15" customFormat="1">
      <c r="A286" s="15"/>
      <c r="B286" s="257"/>
      <c r="C286" s="258"/>
      <c r="D286" s="237" t="s">
        <v>150</v>
      </c>
      <c r="E286" s="259" t="s">
        <v>1</v>
      </c>
      <c r="F286" s="260" t="s">
        <v>153</v>
      </c>
      <c r="G286" s="258"/>
      <c r="H286" s="261">
        <v>15</v>
      </c>
      <c r="I286" s="262"/>
      <c r="J286" s="262"/>
      <c r="K286" s="258"/>
      <c r="L286" s="258"/>
      <c r="M286" s="263"/>
      <c r="N286" s="264"/>
      <c r="O286" s="265"/>
      <c r="P286" s="265"/>
      <c r="Q286" s="265"/>
      <c r="R286" s="265"/>
      <c r="S286" s="265"/>
      <c r="T286" s="265"/>
      <c r="U286" s="265"/>
      <c r="V286" s="265"/>
      <c r="W286" s="265"/>
      <c r="X286" s="266"/>
      <c r="Y286" s="15"/>
      <c r="Z286" s="15"/>
      <c r="AA286" s="15"/>
      <c r="AB286" s="15"/>
      <c r="AC286" s="15"/>
      <c r="AD286" s="15"/>
      <c r="AE286" s="15"/>
      <c r="AT286" s="267" t="s">
        <v>150</v>
      </c>
      <c r="AU286" s="267" t="s">
        <v>85</v>
      </c>
      <c r="AV286" s="15" t="s">
        <v>149</v>
      </c>
      <c r="AW286" s="15" t="s">
        <v>5</v>
      </c>
      <c r="AX286" s="15" t="s">
        <v>83</v>
      </c>
      <c r="AY286" s="267" t="s">
        <v>142</v>
      </c>
    </row>
    <row r="287" s="2" customFormat="1" ht="24.15" customHeight="1">
      <c r="A287" s="38"/>
      <c r="B287" s="39"/>
      <c r="C287" s="268" t="s">
        <v>253</v>
      </c>
      <c r="D287" s="268" t="s">
        <v>172</v>
      </c>
      <c r="E287" s="269" t="s">
        <v>338</v>
      </c>
      <c r="F287" s="270" t="s">
        <v>339</v>
      </c>
      <c r="G287" s="271" t="s">
        <v>205</v>
      </c>
      <c r="H287" s="272">
        <v>15.449999999999999</v>
      </c>
      <c r="I287" s="273"/>
      <c r="J287" s="274"/>
      <c r="K287" s="275">
        <f>ROUND(P287*H287,2)</f>
        <v>0</v>
      </c>
      <c r="L287" s="270" t="s">
        <v>148</v>
      </c>
      <c r="M287" s="276"/>
      <c r="N287" s="277" t="s">
        <v>1</v>
      </c>
      <c r="O287" s="229" t="s">
        <v>38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91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38"/>
      <c r="Z287" s="38"/>
      <c r="AA287" s="38"/>
      <c r="AB287" s="38"/>
      <c r="AC287" s="38"/>
      <c r="AD287" s="38"/>
      <c r="AE287" s="38"/>
      <c r="AR287" s="233" t="s">
        <v>164</v>
      </c>
      <c r="AT287" s="233" t="s">
        <v>172</v>
      </c>
      <c r="AU287" s="233" t="s">
        <v>85</v>
      </c>
      <c r="AY287" s="17" t="s">
        <v>142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7" t="s">
        <v>83</v>
      </c>
      <c r="BK287" s="234">
        <f>ROUND(P287*H287,2)</f>
        <v>0</v>
      </c>
      <c r="BL287" s="17" t="s">
        <v>149</v>
      </c>
      <c r="BM287" s="233" t="s">
        <v>340</v>
      </c>
    </row>
    <row r="288" s="13" customFormat="1">
      <c r="A288" s="13"/>
      <c r="B288" s="235"/>
      <c r="C288" s="236"/>
      <c r="D288" s="237" t="s">
        <v>150</v>
      </c>
      <c r="E288" s="238" t="s">
        <v>1</v>
      </c>
      <c r="F288" s="239" t="s">
        <v>341</v>
      </c>
      <c r="G288" s="236"/>
      <c r="H288" s="240">
        <v>15.449999999999999</v>
      </c>
      <c r="I288" s="241"/>
      <c r="J288" s="241"/>
      <c r="K288" s="236"/>
      <c r="L288" s="236"/>
      <c r="M288" s="242"/>
      <c r="N288" s="243"/>
      <c r="O288" s="244"/>
      <c r="P288" s="244"/>
      <c r="Q288" s="244"/>
      <c r="R288" s="244"/>
      <c r="S288" s="244"/>
      <c r="T288" s="244"/>
      <c r="U288" s="244"/>
      <c r="V288" s="244"/>
      <c r="W288" s="244"/>
      <c r="X288" s="245"/>
      <c r="Y288" s="13"/>
      <c r="Z288" s="13"/>
      <c r="AA288" s="13"/>
      <c r="AB288" s="13"/>
      <c r="AC288" s="13"/>
      <c r="AD288" s="13"/>
      <c r="AE288" s="13"/>
      <c r="AT288" s="246" t="s">
        <v>150</v>
      </c>
      <c r="AU288" s="246" t="s">
        <v>85</v>
      </c>
      <c r="AV288" s="13" t="s">
        <v>85</v>
      </c>
      <c r="AW288" s="13" t="s">
        <v>5</v>
      </c>
      <c r="AX288" s="13" t="s">
        <v>75</v>
      </c>
      <c r="AY288" s="246" t="s">
        <v>142</v>
      </c>
    </row>
    <row r="289" s="15" customFormat="1">
      <c r="A289" s="15"/>
      <c r="B289" s="257"/>
      <c r="C289" s="258"/>
      <c r="D289" s="237" t="s">
        <v>150</v>
      </c>
      <c r="E289" s="259" t="s">
        <v>1</v>
      </c>
      <c r="F289" s="260" t="s">
        <v>153</v>
      </c>
      <c r="G289" s="258"/>
      <c r="H289" s="261">
        <v>15.449999999999999</v>
      </c>
      <c r="I289" s="262"/>
      <c r="J289" s="262"/>
      <c r="K289" s="258"/>
      <c r="L289" s="258"/>
      <c r="M289" s="263"/>
      <c r="N289" s="264"/>
      <c r="O289" s="265"/>
      <c r="P289" s="265"/>
      <c r="Q289" s="265"/>
      <c r="R289" s="265"/>
      <c r="S289" s="265"/>
      <c r="T289" s="265"/>
      <c r="U289" s="265"/>
      <c r="V289" s="265"/>
      <c r="W289" s="265"/>
      <c r="X289" s="266"/>
      <c r="Y289" s="15"/>
      <c r="Z289" s="15"/>
      <c r="AA289" s="15"/>
      <c r="AB289" s="15"/>
      <c r="AC289" s="15"/>
      <c r="AD289" s="15"/>
      <c r="AE289" s="15"/>
      <c r="AT289" s="267" t="s">
        <v>150</v>
      </c>
      <c r="AU289" s="267" t="s">
        <v>85</v>
      </c>
      <c r="AV289" s="15" t="s">
        <v>149</v>
      </c>
      <c r="AW289" s="15" t="s">
        <v>5</v>
      </c>
      <c r="AX289" s="15" t="s">
        <v>83</v>
      </c>
      <c r="AY289" s="267" t="s">
        <v>142</v>
      </c>
    </row>
    <row r="290" s="2" customFormat="1" ht="66.75" customHeight="1">
      <c r="A290" s="38"/>
      <c r="B290" s="39"/>
      <c r="C290" s="221" t="s">
        <v>342</v>
      </c>
      <c r="D290" s="221" t="s">
        <v>144</v>
      </c>
      <c r="E290" s="222" t="s">
        <v>343</v>
      </c>
      <c r="F290" s="223" t="s">
        <v>344</v>
      </c>
      <c r="G290" s="224" t="s">
        <v>205</v>
      </c>
      <c r="H290" s="225">
        <v>6.4000000000000004</v>
      </c>
      <c r="I290" s="226"/>
      <c r="J290" s="226"/>
      <c r="K290" s="227">
        <f>ROUND(P290*H290,2)</f>
        <v>0</v>
      </c>
      <c r="L290" s="223" t="s">
        <v>148</v>
      </c>
      <c r="M290" s="44"/>
      <c r="N290" s="228" t="s">
        <v>1</v>
      </c>
      <c r="O290" s="229" t="s">
        <v>38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91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38"/>
      <c r="Z290" s="38"/>
      <c r="AA290" s="38"/>
      <c r="AB290" s="38"/>
      <c r="AC290" s="38"/>
      <c r="AD290" s="38"/>
      <c r="AE290" s="38"/>
      <c r="AR290" s="233" t="s">
        <v>149</v>
      </c>
      <c r="AT290" s="233" t="s">
        <v>144</v>
      </c>
      <c r="AU290" s="233" t="s">
        <v>85</v>
      </c>
      <c r="AY290" s="17" t="s">
        <v>142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7" t="s">
        <v>83</v>
      </c>
      <c r="BK290" s="234">
        <f>ROUND(P290*H290,2)</f>
        <v>0</v>
      </c>
      <c r="BL290" s="17" t="s">
        <v>149</v>
      </c>
      <c r="BM290" s="233" t="s">
        <v>345</v>
      </c>
    </row>
    <row r="291" s="13" customFormat="1">
      <c r="A291" s="13"/>
      <c r="B291" s="235"/>
      <c r="C291" s="236"/>
      <c r="D291" s="237" t="s">
        <v>150</v>
      </c>
      <c r="E291" s="238" t="s">
        <v>1</v>
      </c>
      <c r="F291" s="239" t="s">
        <v>346</v>
      </c>
      <c r="G291" s="236"/>
      <c r="H291" s="240">
        <v>6.4000000000000004</v>
      </c>
      <c r="I291" s="241"/>
      <c r="J291" s="241"/>
      <c r="K291" s="236"/>
      <c r="L291" s="236"/>
      <c r="M291" s="242"/>
      <c r="N291" s="243"/>
      <c r="O291" s="244"/>
      <c r="P291" s="244"/>
      <c r="Q291" s="244"/>
      <c r="R291" s="244"/>
      <c r="S291" s="244"/>
      <c r="T291" s="244"/>
      <c r="U291" s="244"/>
      <c r="V291" s="244"/>
      <c r="W291" s="244"/>
      <c r="X291" s="245"/>
      <c r="Y291" s="13"/>
      <c r="Z291" s="13"/>
      <c r="AA291" s="13"/>
      <c r="AB291" s="13"/>
      <c r="AC291" s="13"/>
      <c r="AD291" s="13"/>
      <c r="AE291" s="13"/>
      <c r="AT291" s="246" t="s">
        <v>150</v>
      </c>
      <c r="AU291" s="246" t="s">
        <v>85</v>
      </c>
      <c r="AV291" s="13" t="s">
        <v>85</v>
      </c>
      <c r="AW291" s="13" t="s">
        <v>5</v>
      </c>
      <c r="AX291" s="13" t="s">
        <v>75</v>
      </c>
      <c r="AY291" s="246" t="s">
        <v>142</v>
      </c>
    </row>
    <row r="292" s="14" customFormat="1">
      <c r="A292" s="14"/>
      <c r="B292" s="247"/>
      <c r="C292" s="248"/>
      <c r="D292" s="237" t="s">
        <v>150</v>
      </c>
      <c r="E292" s="249" t="s">
        <v>1</v>
      </c>
      <c r="F292" s="250" t="s">
        <v>347</v>
      </c>
      <c r="G292" s="248"/>
      <c r="H292" s="249" t="s">
        <v>1</v>
      </c>
      <c r="I292" s="251"/>
      <c r="J292" s="251"/>
      <c r="K292" s="248"/>
      <c r="L292" s="248"/>
      <c r="M292" s="252"/>
      <c r="N292" s="253"/>
      <c r="O292" s="254"/>
      <c r="P292" s="254"/>
      <c r="Q292" s="254"/>
      <c r="R292" s="254"/>
      <c r="S292" s="254"/>
      <c r="T292" s="254"/>
      <c r="U292" s="254"/>
      <c r="V292" s="254"/>
      <c r="W292" s="254"/>
      <c r="X292" s="255"/>
      <c r="Y292" s="14"/>
      <c r="Z292" s="14"/>
      <c r="AA292" s="14"/>
      <c r="AB292" s="14"/>
      <c r="AC292" s="14"/>
      <c r="AD292" s="14"/>
      <c r="AE292" s="14"/>
      <c r="AT292" s="256" t="s">
        <v>150</v>
      </c>
      <c r="AU292" s="256" t="s">
        <v>85</v>
      </c>
      <c r="AV292" s="14" t="s">
        <v>83</v>
      </c>
      <c r="AW292" s="14" t="s">
        <v>5</v>
      </c>
      <c r="AX292" s="14" t="s">
        <v>75</v>
      </c>
      <c r="AY292" s="256" t="s">
        <v>142</v>
      </c>
    </row>
    <row r="293" s="15" customFormat="1">
      <c r="A293" s="15"/>
      <c r="B293" s="257"/>
      <c r="C293" s="258"/>
      <c r="D293" s="237" t="s">
        <v>150</v>
      </c>
      <c r="E293" s="259" t="s">
        <v>1</v>
      </c>
      <c r="F293" s="260" t="s">
        <v>153</v>
      </c>
      <c r="G293" s="258"/>
      <c r="H293" s="261">
        <v>6.4000000000000004</v>
      </c>
      <c r="I293" s="262"/>
      <c r="J293" s="262"/>
      <c r="K293" s="258"/>
      <c r="L293" s="258"/>
      <c r="M293" s="263"/>
      <c r="N293" s="264"/>
      <c r="O293" s="265"/>
      <c r="P293" s="265"/>
      <c r="Q293" s="265"/>
      <c r="R293" s="265"/>
      <c r="S293" s="265"/>
      <c r="T293" s="265"/>
      <c r="U293" s="265"/>
      <c r="V293" s="265"/>
      <c r="W293" s="265"/>
      <c r="X293" s="266"/>
      <c r="Y293" s="15"/>
      <c r="Z293" s="15"/>
      <c r="AA293" s="15"/>
      <c r="AB293" s="15"/>
      <c r="AC293" s="15"/>
      <c r="AD293" s="15"/>
      <c r="AE293" s="15"/>
      <c r="AT293" s="267" t="s">
        <v>150</v>
      </c>
      <c r="AU293" s="267" t="s">
        <v>85</v>
      </c>
      <c r="AV293" s="15" t="s">
        <v>149</v>
      </c>
      <c r="AW293" s="15" t="s">
        <v>5</v>
      </c>
      <c r="AX293" s="15" t="s">
        <v>83</v>
      </c>
      <c r="AY293" s="267" t="s">
        <v>142</v>
      </c>
    </row>
    <row r="294" s="2" customFormat="1" ht="16.5" customHeight="1">
      <c r="A294" s="38"/>
      <c r="B294" s="39"/>
      <c r="C294" s="268" t="s">
        <v>259</v>
      </c>
      <c r="D294" s="268" t="s">
        <v>172</v>
      </c>
      <c r="E294" s="269" t="s">
        <v>348</v>
      </c>
      <c r="F294" s="270" t="s">
        <v>349</v>
      </c>
      <c r="G294" s="271" t="s">
        <v>205</v>
      </c>
      <c r="H294" s="272">
        <v>6.5899999999999999</v>
      </c>
      <c r="I294" s="273"/>
      <c r="J294" s="274"/>
      <c r="K294" s="275">
        <f>ROUND(P294*H294,2)</f>
        <v>0</v>
      </c>
      <c r="L294" s="270" t="s">
        <v>1</v>
      </c>
      <c r="M294" s="276"/>
      <c r="N294" s="277" t="s">
        <v>1</v>
      </c>
      <c r="O294" s="229" t="s">
        <v>38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91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38"/>
      <c r="Z294" s="38"/>
      <c r="AA294" s="38"/>
      <c r="AB294" s="38"/>
      <c r="AC294" s="38"/>
      <c r="AD294" s="38"/>
      <c r="AE294" s="38"/>
      <c r="AR294" s="233" t="s">
        <v>164</v>
      </c>
      <c r="AT294" s="233" t="s">
        <v>172</v>
      </c>
      <c r="AU294" s="233" t="s">
        <v>85</v>
      </c>
      <c r="AY294" s="17" t="s">
        <v>142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7" t="s">
        <v>83</v>
      </c>
      <c r="BK294" s="234">
        <f>ROUND(P294*H294,2)</f>
        <v>0</v>
      </c>
      <c r="BL294" s="17" t="s">
        <v>149</v>
      </c>
      <c r="BM294" s="233" t="s">
        <v>350</v>
      </c>
    </row>
    <row r="295" s="2" customFormat="1" ht="37.8" customHeight="1">
      <c r="A295" s="38"/>
      <c r="B295" s="39"/>
      <c r="C295" s="221" t="s">
        <v>351</v>
      </c>
      <c r="D295" s="221" t="s">
        <v>144</v>
      </c>
      <c r="E295" s="222" t="s">
        <v>352</v>
      </c>
      <c r="F295" s="223" t="s">
        <v>353</v>
      </c>
      <c r="G295" s="224" t="s">
        <v>205</v>
      </c>
      <c r="H295" s="225">
        <v>48</v>
      </c>
      <c r="I295" s="226"/>
      <c r="J295" s="226"/>
      <c r="K295" s="227">
        <f>ROUND(P295*H295,2)</f>
        <v>0</v>
      </c>
      <c r="L295" s="223" t="s">
        <v>148</v>
      </c>
      <c r="M295" s="44"/>
      <c r="N295" s="228" t="s">
        <v>1</v>
      </c>
      <c r="O295" s="229" t="s">
        <v>38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91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38"/>
      <c r="Z295" s="38"/>
      <c r="AA295" s="38"/>
      <c r="AB295" s="38"/>
      <c r="AC295" s="38"/>
      <c r="AD295" s="38"/>
      <c r="AE295" s="38"/>
      <c r="AR295" s="233" t="s">
        <v>149</v>
      </c>
      <c r="AT295" s="233" t="s">
        <v>144</v>
      </c>
      <c r="AU295" s="233" t="s">
        <v>85</v>
      </c>
      <c r="AY295" s="17" t="s">
        <v>142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7" t="s">
        <v>83</v>
      </c>
      <c r="BK295" s="234">
        <f>ROUND(P295*H295,2)</f>
        <v>0</v>
      </c>
      <c r="BL295" s="17" t="s">
        <v>149</v>
      </c>
      <c r="BM295" s="233" t="s">
        <v>354</v>
      </c>
    </row>
    <row r="296" s="13" customFormat="1">
      <c r="A296" s="13"/>
      <c r="B296" s="235"/>
      <c r="C296" s="236"/>
      <c r="D296" s="237" t="s">
        <v>150</v>
      </c>
      <c r="E296" s="238" t="s">
        <v>1</v>
      </c>
      <c r="F296" s="239" t="s">
        <v>250</v>
      </c>
      <c r="G296" s="236"/>
      <c r="H296" s="240">
        <v>48</v>
      </c>
      <c r="I296" s="241"/>
      <c r="J296" s="241"/>
      <c r="K296" s="236"/>
      <c r="L296" s="236"/>
      <c r="M296" s="242"/>
      <c r="N296" s="243"/>
      <c r="O296" s="244"/>
      <c r="P296" s="244"/>
      <c r="Q296" s="244"/>
      <c r="R296" s="244"/>
      <c r="S296" s="244"/>
      <c r="T296" s="244"/>
      <c r="U296" s="244"/>
      <c r="V296" s="244"/>
      <c r="W296" s="244"/>
      <c r="X296" s="245"/>
      <c r="Y296" s="13"/>
      <c r="Z296" s="13"/>
      <c r="AA296" s="13"/>
      <c r="AB296" s="13"/>
      <c r="AC296" s="13"/>
      <c r="AD296" s="13"/>
      <c r="AE296" s="13"/>
      <c r="AT296" s="246" t="s">
        <v>150</v>
      </c>
      <c r="AU296" s="246" t="s">
        <v>85</v>
      </c>
      <c r="AV296" s="13" t="s">
        <v>85</v>
      </c>
      <c r="AW296" s="13" t="s">
        <v>5</v>
      </c>
      <c r="AX296" s="13" t="s">
        <v>75</v>
      </c>
      <c r="AY296" s="246" t="s">
        <v>142</v>
      </c>
    </row>
    <row r="297" s="14" customFormat="1">
      <c r="A297" s="14"/>
      <c r="B297" s="247"/>
      <c r="C297" s="248"/>
      <c r="D297" s="237" t="s">
        <v>150</v>
      </c>
      <c r="E297" s="249" t="s">
        <v>1</v>
      </c>
      <c r="F297" s="250" t="s">
        <v>239</v>
      </c>
      <c r="G297" s="248"/>
      <c r="H297" s="249" t="s">
        <v>1</v>
      </c>
      <c r="I297" s="251"/>
      <c r="J297" s="251"/>
      <c r="K297" s="248"/>
      <c r="L297" s="248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4"/>
      <c r="Z297" s="14"/>
      <c r="AA297" s="14"/>
      <c r="AB297" s="14"/>
      <c r="AC297" s="14"/>
      <c r="AD297" s="14"/>
      <c r="AE297" s="14"/>
      <c r="AT297" s="256" t="s">
        <v>150</v>
      </c>
      <c r="AU297" s="256" t="s">
        <v>85</v>
      </c>
      <c r="AV297" s="14" t="s">
        <v>83</v>
      </c>
      <c r="AW297" s="14" t="s">
        <v>5</v>
      </c>
      <c r="AX297" s="14" t="s">
        <v>75</v>
      </c>
      <c r="AY297" s="256" t="s">
        <v>142</v>
      </c>
    </row>
    <row r="298" s="15" customFormat="1">
      <c r="A298" s="15"/>
      <c r="B298" s="257"/>
      <c r="C298" s="258"/>
      <c r="D298" s="237" t="s">
        <v>150</v>
      </c>
      <c r="E298" s="259" t="s">
        <v>1</v>
      </c>
      <c r="F298" s="260" t="s">
        <v>153</v>
      </c>
      <c r="G298" s="258"/>
      <c r="H298" s="261">
        <v>48</v>
      </c>
      <c r="I298" s="262"/>
      <c r="J298" s="262"/>
      <c r="K298" s="258"/>
      <c r="L298" s="258"/>
      <c r="M298" s="263"/>
      <c r="N298" s="264"/>
      <c r="O298" s="265"/>
      <c r="P298" s="265"/>
      <c r="Q298" s="265"/>
      <c r="R298" s="265"/>
      <c r="S298" s="265"/>
      <c r="T298" s="265"/>
      <c r="U298" s="265"/>
      <c r="V298" s="265"/>
      <c r="W298" s="265"/>
      <c r="X298" s="266"/>
      <c r="Y298" s="15"/>
      <c r="Z298" s="15"/>
      <c r="AA298" s="15"/>
      <c r="AB298" s="15"/>
      <c r="AC298" s="15"/>
      <c r="AD298" s="15"/>
      <c r="AE298" s="15"/>
      <c r="AT298" s="267" t="s">
        <v>150</v>
      </c>
      <c r="AU298" s="267" t="s">
        <v>85</v>
      </c>
      <c r="AV298" s="15" t="s">
        <v>149</v>
      </c>
      <c r="AW298" s="15" t="s">
        <v>5</v>
      </c>
      <c r="AX298" s="15" t="s">
        <v>83</v>
      </c>
      <c r="AY298" s="267" t="s">
        <v>142</v>
      </c>
    </row>
    <row r="299" s="12" customFormat="1" ht="22.8" customHeight="1">
      <c r="A299" s="12"/>
      <c r="B299" s="204"/>
      <c r="C299" s="205"/>
      <c r="D299" s="206" t="s">
        <v>74</v>
      </c>
      <c r="E299" s="219" t="s">
        <v>188</v>
      </c>
      <c r="F299" s="219" t="s">
        <v>355</v>
      </c>
      <c r="G299" s="205"/>
      <c r="H299" s="205"/>
      <c r="I299" s="208"/>
      <c r="J299" s="208"/>
      <c r="K299" s="220">
        <f>BK299</f>
        <v>0</v>
      </c>
      <c r="L299" s="205"/>
      <c r="M299" s="210"/>
      <c r="N299" s="211"/>
      <c r="O299" s="212"/>
      <c r="P299" s="212"/>
      <c r="Q299" s="213">
        <f>SUM(Q300:Q358)</f>
        <v>0</v>
      </c>
      <c r="R299" s="213">
        <f>SUM(R300:R358)</f>
        <v>0</v>
      </c>
      <c r="S299" s="212"/>
      <c r="T299" s="214">
        <f>SUM(T300:T358)</f>
        <v>0</v>
      </c>
      <c r="U299" s="212"/>
      <c r="V299" s="214">
        <f>SUM(V300:V358)</f>
        <v>0</v>
      </c>
      <c r="W299" s="212"/>
      <c r="X299" s="215">
        <f>SUM(X300:X358)</f>
        <v>0</v>
      </c>
      <c r="Y299" s="12"/>
      <c r="Z299" s="12"/>
      <c r="AA299" s="12"/>
      <c r="AB299" s="12"/>
      <c r="AC299" s="12"/>
      <c r="AD299" s="12"/>
      <c r="AE299" s="12"/>
      <c r="AR299" s="216" t="s">
        <v>83</v>
      </c>
      <c r="AT299" s="217" t="s">
        <v>74</v>
      </c>
      <c r="AU299" s="217" t="s">
        <v>83</v>
      </c>
      <c r="AY299" s="216" t="s">
        <v>142</v>
      </c>
      <c r="BK299" s="218">
        <f>SUM(BK300:BK358)</f>
        <v>0</v>
      </c>
    </row>
    <row r="300" s="2" customFormat="1" ht="24.15" customHeight="1">
      <c r="A300" s="38"/>
      <c r="B300" s="39"/>
      <c r="C300" s="221" t="s">
        <v>264</v>
      </c>
      <c r="D300" s="221" t="s">
        <v>144</v>
      </c>
      <c r="E300" s="222" t="s">
        <v>356</v>
      </c>
      <c r="F300" s="223" t="s">
        <v>357</v>
      </c>
      <c r="G300" s="224" t="s">
        <v>358</v>
      </c>
      <c r="H300" s="225">
        <v>17</v>
      </c>
      <c r="I300" s="226"/>
      <c r="J300" s="226"/>
      <c r="K300" s="227">
        <f>ROUND(P300*H300,2)</f>
        <v>0</v>
      </c>
      <c r="L300" s="223" t="s">
        <v>148</v>
      </c>
      <c r="M300" s="44"/>
      <c r="N300" s="228" t="s">
        <v>1</v>
      </c>
      <c r="O300" s="229" t="s">
        <v>38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91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38"/>
      <c r="Z300" s="38"/>
      <c r="AA300" s="38"/>
      <c r="AB300" s="38"/>
      <c r="AC300" s="38"/>
      <c r="AD300" s="38"/>
      <c r="AE300" s="38"/>
      <c r="AR300" s="233" t="s">
        <v>149</v>
      </c>
      <c r="AT300" s="233" t="s">
        <v>144</v>
      </c>
      <c r="AU300" s="233" t="s">
        <v>85</v>
      </c>
      <c r="AY300" s="17" t="s">
        <v>142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7" t="s">
        <v>83</v>
      </c>
      <c r="BK300" s="234">
        <f>ROUND(P300*H300,2)</f>
        <v>0</v>
      </c>
      <c r="BL300" s="17" t="s">
        <v>149</v>
      </c>
      <c r="BM300" s="233" t="s">
        <v>359</v>
      </c>
    </row>
    <row r="301" s="13" customFormat="1">
      <c r="A301" s="13"/>
      <c r="B301" s="235"/>
      <c r="C301" s="236"/>
      <c r="D301" s="237" t="s">
        <v>150</v>
      </c>
      <c r="E301" s="238" t="s">
        <v>1</v>
      </c>
      <c r="F301" s="239" t="s">
        <v>227</v>
      </c>
      <c r="G301" s="236"/>
      <c r="H301" s="240">
        <v>17</v>
      </c>
      <c r="I301" s="241"/>
      <c r="J301" s="241"/>
      <c r="K301" s="236"/>
      <c r="L301" s="236"/>
      <c r="M301" s="242"/>
      <c r="N301" s="243"/>
      <c r="O301" s="244"/>
      <c r="P301" s="244"/>
      <c r="Q301" s="244"/>
      <c r="R301" s="244"/>
      <c r="S301" s="244"/>
      <c r="T301" s="244"/>
      <c r="U301" s="244"/>
      <c r="V301" s="244"/>
      <c r="W301" s="244"/>
      <c r="X301" s="245"/>
      <c r="Y301" s="13"/>
      <c r="Z301" s="13"/>
      <c r="AA301" s="13"/>
      <c r="AB301" s="13"/>
      <c r="AC301" s="13"/>
      <c r="AD301" s="13"/>
      <c r="AE301" s="13"/>
      <c r="AT301" s="246" t="s">
        <v>150</v>
      </c>
      <c r="AU301" s="246" t="s">
        <v>85</v>
      </c>
      <c r="AV301" s="13" t="s">
        <v>85</v>
      </c>
      <c r="AW301" s="13" t="s">
        <v>5</v>
      </c>
      <c r="AX301" s="13" t="s">
        <v>75</v>
      </c>
      <c r="AY301" s="246" t="s">
        <v>142</v>
      </c>
    </row>
    <row r="302" s="14" customFormat="1">
      <c r="A302" s="14"/>
      <c r="B302" s="247"/>
      <c r="C302" s="248"/>
      <c r="D302" s="237" t="s">
        <v>150</v>
      </c>
      <c r="E302" s="249" t="s">
        <v>1</v>
      </c>
      <c r="F302" s="250" t="s">
        <v>239</v>
      </c>
      <c r="G302" s="248"/>
      <c r="H302" s="249" t="s">
        <v>1</v>
      </c>
      <c r="I302" s="251"/>
      <c r="J302" s="251"/>
      <c r="K302" s="248"/>
      <c r="L302" s="248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4"/>
      <c r="Z302" s="14"/>
      <c r="AA302" s="14"/>
      <c r="AB302" s="14"/>
      <c r="AC302" s="14"/>
      <c r="AD302" s="14"/>
      <c r="AE302" s="14"/>
      <c r="AT302" s="256" t="s">
        <v>150</v>
      </c>
      <c r="AU302" s="256" t="s">
        <v>85</v>
      </c>
      <c r="AV302" s="14" t="s">
        <v>83</v>
      </c>
      <c r="AW302" s="14" t="s">
        <v>5</v>
      </c>
      <c r="AX302" s="14" t="s">
        <v>75</v>
      </c>
      <c r="AY302" s="256" t="s">
        <v>142</v>
      </c>
    </row>
    <row r="303" s="15" customFormat="1">
      <c r="A303" s="15"/>
      <c r="B303" s="257"/>
      <c r="C303" s="258"/>
      <c r="D303" s="237" t="s">
        <v>150</v>
      </c>
      <c r="E303" s="259" t="s">
        <v>1</v>
      </c>
      <c r="F303" s="260" t="s">
        <v>153</v>
      </c>
      <c r="G303" s="258"/>
      <c r="H303" s="261">
        <v>17</v>
      </c>
      <c r="I303" s="262"/>
      <c r="J303" s="262"/>
      <c r="K303" s="258"/>
      <c r="L303" s="258"/>
      <c r="M303" s="263"/>
      <c r="N303" s="264"/>
      <c r="O303" s="265"/>
      <c r="P303" s="265"/>
      <c r="Q303" s="265"/>
      <c r="R303" s="265"/>
      <c r="S303" s="265"/>
      <c r="T303" s="265"/>
      <c r="U303" s="265"/>
      <c r="V303" s="265"/>
      <c r="W303" s="265"/>
      <c r="X303" s="266"/>
      <c r="Y303" s="15"/>
      <c r="Z303" s="15"/>
      <c r="AA303" s="15"/>
      <c r="AB303" s="15"/>
      <c r="AC303" s="15"/>
      <c r="AD303" s="15"/>
      <c r="AE303" s="15"/>
      <c r="AT303" s="267" t="s">
        <v>150</v>
      </c>
      <c r="AU303" s="267" t="s">
        <v>85</v>
      </c>
      <c r="AV303" s="15" t="s">
        <v>149</v>
      </c>
      <c r="AW303" s="15" t="s">
        <v>5</v>
      </c>
      <c r="AX303" s="15" t="s">
        <v>83</v>
      </c>
      <c r="AY303" s="267" t="s">
        <v>142</v>
      </c>
    </row>
    <row r="304" s="2" customFormat="1" ht="16.5" customHeight="1">
      <c r="A304" s="38"/>
      <c r="B304" s="39"/>
      <c r="C304" s="268" t="s">
        <v>360</v>
      </c>
      <c r="D304" s="268" t="s">
        <v>172</v>
      </c>
      <c r="E304" s="269" t="s">
        <v>361</v>
      </c>
      <c r="F304" s="270" t="s">
        <v>362</v>
      </c>
      <c r="G304" s="271" t="s">
        <v>358</v>
      </c>
      <c r="H304" s="272">
        <v>8</v>
      </c>
      <c r="I304" s="273"/>
      <c r="J304" s="274"/>
      <c r="K304" s="275">
        <f>ROUND(P304*H304,2)</f>
        <v>0</v>
      </c>
      <c r="L304" s="270" t="s">
        <v>1</v>
      </c>
      <c r="M304" s="276"/>
      <c r="N304" s="277" t="s">
        <v>1</v>
      </c>
      <c r="O304" s="229" t="s">
        <v>38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91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38"/>
      <c r="Z304" s="38"/>
      <c r="AA304" s="38"/>
      <c r="AB304" s="38"/>
      <c r="AC304" s="38"/>
      <c r="AD304" s="38"/>
      <c r="AE304" s="38"/>
      <c r="AR304" s="233" t="s">
        <v>164</v>
      </c>
      <c r="AT304" s="233" t="s">
        <v>172</v>
      </c>
      <c r="AU304" s="233" t="s">
        <v>85</v>
      </c>
      <c r="AY304" s="17" t="s">
        <v>142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7" t="s">
        <v>83</v>
      </c>
      <c r="BK304" s="234">
        <f>ROUND(P304*H304,2)</f>
        <v>0</v>
      </c>
      <c r="BL304" s="17" t="s">
        <v>149</v>
      </c>
      <c r="BM304" s="233" t="s">
        <v>363</v>
      </c>
    </row>
    <row r="305" s="2" customFormat="1" ht="16.5" customHeight="1">
      <c r="A305" s="38"/>
      <c r="B305" s="39"/>
      <c r="C305" s="268" t="s">
        <v>250</v>
      </c>
      <c r="D305" s="268" t="s">
        <v>172</v>
      </c>
      <c r="E305" s="269" t="s">
        <v>364</v>
      </c>
      <c r="F305" s="270" t="s">
        <v>365</v>
      </c>
      <c r="G305" s="271" t="s">
        <v>358</v>
      </c>
      <c r="H305" s="272">
        <v>8</v>
      </c>
      <c r="I305" s="273"/>
      <c r="J305" s="274"/>
      <c r="K305" s="275">
        <f>ROUND(P305*H305,2)</f>
        <v>0</v>
      </c>
      <c r="L305" s="270" t="s">
        <v>1</v>
      </c>
      <c r="M305" s="276"/>
      <c r="N305" s="277" t="s">
        <v>1</v>
      </c>
      <c r="O305" s="229" t="s">
        <v>38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91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38"/>
      <c r="Z305" s="38"/>
      <c r="AA305" s="38"/>
      <c r="AB305" s="38"/>
      <c r="AC305" s="38"/>
      <c r="AD305" s="38"/>
      <c r="AE305" s="38"/>
      <c r="AR305" s="233" t="s">
        <v>164</v>
      </c>
      <c r="AT305" s="233" t="s">
        <v>172</v>
      </c>
      <c r="AU305" s="233" t="s">
        <v>85</v>
      </c>
      <c r="AY305" s="17" t="s">
        <v>142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7" t="s">
        <v>83</v>
      </c>
      <c r="BK305" s="234">
        <f>ROUND(P305*H305,2)</f>
        <v>0</v>
      </c>
      <c r="BL305" s="17" t="s">
        <v>149</v>
      </c>
      <c r="BM305" s="233" t="s">
        <v>366</v>
      </c>
    </row>
    <row r="306" s="2" customFormat="1" ht="16.5" customHeight="1">
      <c r="A306" s="38"/>
      <c r="B306" s="39"/>
      <c r="C306" s="268" t="s">
        <v>367</v>
      </c>
      <c r="D306" s="268" t="s">
        <v>172</v>
      </c>
      <c r="E306" s="269" t="s">
        <v>368</v>
      </c>
      <c r="F306" s="270" t="s">
        <v>369</v>
      </c>
      <c r="G306" s="271" t="s">
        <v>358</v>
      </c>
      <c r="H306" s="272">
        <v>1</v>
      </c>
      <c r="I306" s="273"/>
      <c r="J306" s="274"/>
      <c r="K306" s="275">
        <f>ROUND(P306*H306,2)</f>
        <v>0</v>
      </c>
      <c r="L306" s="270" t="s">
        <v>1</v>
      </c>
      <c r="M306" s="276"/>
      <c r="N306" s="277" t="s">
        <v>1</v>
      </c>
      <c r="O306" s="229" t="s">
        <v>38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91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38"/>
      <c r="Z306" s="38"/>
      <c r="AA306" s="38"/>
      <c r="AB306" s="38"/>
      <c r="AC306" s="38"/>
      <c r="AD306" s="38"/>
      <c r="AE306" s="38"/>
      <c r="AR306" s="233" t="s">
        <v>164</v>
      </c>
      <c r="AT306" s="233" t="s">
        <v>172</v>
      </c>
      <c r="AU306" s="233" t="s">
        <v>85</v>
      </c>
      <c r="AY306" s="17" t="s">
        <v>142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7" t="s">
        <v>83</v>
      </c>
      <c r="BK306" s="234">
        <f>ROUND(P306*H306,2)</f>
        <v>0</v>
      </c>
      <c r="BL306" s="17" t="s">
        <v>149</v>
      </c>
      <c r="BM306" s="233" t="s">
        <v>370</v>
      </c>
    </row>
    <row r="307" s="2" customFormat="1" ht="24.15" customHeight="1">
      <c r="A307" s="38"/>
      <c r="B307" s="39"/>
      <c r="C307" s="221" t="s">
        <v>271</v>
      </c>
      <c r="D307" s="221" t="s">
        <v>144</v>
      </c>
      <c r="E307" s="222" t="s">
        <v>371</v>
      </c>
      <c r="F307" s="223" t="s">
        <v>372</v>
      </c>
      <c r="G307" s="224" t="s">
        <v>358</v>
      </c>
      <c r="H307" s="225">
        <v>10</v>
      </c>
      <c r="I307" s="226"/>
      <c r="J307" s="226"/>
      <c r="K307" s="227">
        <f>ROUND(P307*H307,2)</f>
        <v>0</v>
      </c>
      <c r="L307" s="223" t="s">
        <v>148</v>
      </c>
      <c r="M307" s="44"/>
      <c r="N307" s="228" t="s">
        <v>1</v>
      </c>
      <c r="O307" s="229" t="s">
        <v>38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91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38"/>
      <c r="Z307" s="38"/>
      <c r="AA307" s="38"/>
      <c r="AB307" s="38"/>
      <c r="AC307" s="38"/>
      <c r="AD307" s="38"/>
      <c r="AE307" s="38"/>
      <c r="AR307" s="233" t="s">
        <v>149</v>
      </c>
      <c r="AT307" s="233" t="s">
        <v>144</v>
      </c>
      <c r="AU307" s="233" t="s">
        <v>85</v>
      </c>
      <c r="AY307" s="17" t="s">
        <v>142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7" t="s">
        <v>83</v>
      </c>
      <c r="BK307" s="234">
        <f>ROUND(P307*H307,2)</f>
        <v>0</v>
      </c>
      <c r="BL307" s="17" t="s">
        <v>149</v>
      </c>
      <c r="BM307" s="233" t="s">
        <v>373</v>
      </c>
    </row>
    <row r="308" s="13" customFormat="1">
      <c r="A308" s="13"/>
      <c r="B308" s="235"/>
      <c r="C308" s="236"/>
      <c r="D308" s="237" t="s">
        <v>150</v>
      </c>
      <c r="E308" s="238" t="s">
        <v>1</v>
      </c>
      <c r="F308" s="239" t="s">
        <v>169</v>
      </c>
      <c r="G308" s="236"/>
      <c r="H308" s="240">
        <v>10</v>
      </c>
      <c r="I308" s="241"/>
      <c r="J308" s="241"/>
      <c r="K308" s="236"/>
      <c r="L308" s="236"/>
      <c r="M308" s="242"/>
      <c r="N308" s="243"/>
      <c r="O308" s="244"/>
      <c r="P308" s="244"/>
      <c r="Q308" s="244"/>
      <c r="R308" s="244"/>
      <c r="S308" s="244"/>
      <c r="T308" s="244"/>
      <c r="U308" s="244"/>
      <c r="V308" s="244"/>
      <c r="W308" s="244"/>
      <c r="X308" s="245"/>
      <c r="Y308" s="13"/>
      <c r="Z308" s="13"/>
      <c r="AA308" s="13"/>
      <c r="AB308" s="13"/>
      <c r="AC308" s="13"/>
      <c r="AD308" s="13"/>
      <c r="AE308" s="13"/>
      <c r="AT308" s="246" t="s">
        <v>150</v>
      </c>
      <c r="AU308" s="246" t="s">
        <v>85</v>
      </c>
      <c r="AV308" s="13" t="s">
        <v>85</v>
      </c>
      <c r="AW308" s="13" t="s">
        <v>5</v>
      </c>
      <c r="AX308" s="13" t="s">
        <v>75</v>
      </c>
      <c r="AY308" s="246" t="s">
        <v>142</v>
      </c>
    </row>
    <row r="309" s="14" customFormat="1">
      <c r="A309" s="14"/>
      <c r="B309" s="247"/>
      <c r="C309" s="248"/>
      <c r="D309" s="237" t="s">
        <v>150</v>
      </c>
      <c r="E309" s="249" t="s">
        <v>1</v>
      </c>
      <c r="F309" s="250" t="s">
        <v>239</v>
      </c>
      <c r="G309" s="248"/>
      <c r="H309" s="249" t="s">
        <v>1</v>
      </c>
      <c r="I309" s="251"/>
      <c r="J309" s="251"/>
      <c r="K309" s="248"/>
      <c r="L309" s="248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4"/>
      <c r="Z309" s="14"/>
      <c r="AA309" s="14"/>
      <c r="AB309" s="14"/>
      <c r="AC309" s="14"/>
      <c r="AD309" s="14"/>
      <c r="AE309" s="14"/>
      <c r="AT309" s="256" t="s">
        <v>150</v>
      </c>
      <c r="AU309" s="256" t="s">
        <v>85</v>
      </c>
      <c r="AV309" s="14" t="s">
        <v>83</v>
      </c>
      <c r="AW309" s="14" t="s">
        <v>5</v>
      </c>
      <c r="AX309" s="14" t="s">
        <v>75</v>
      </c>
      <c r="AY309" s="256" t="s">
        <v>142</v>
      </c>
    </row>
    <row r="310" s="15" customFormat="1">
      <c r="A310" s="15"/>
      <c r="B310" s="257"/>
      <c r="C310" s="258"/>
      <c r="D310" s="237" t="s">
        <v>150</v>
      </c>
      <c r="E310" s="259" t="s">
        <v>1</v>
      </c>
      <c r="F310" s="260" t="s">
        <v>153</v>
      </c>
      <c r="G310" s="258"/>
      <c r="H310" s="261">
        <v>10</v>
      </c>
      <c r="I310" s="262"/>
      <c r="J310" s="262"/>
      <c r="K310" s="258"/>
      <c r="L310" s="258"/>
      <c r="M310" s="263"/>
      <c r="N310" s="264"/>
      <c r="O310" s="265"/>
      <c r="P310" s="265"/>
      <c r="Q310" s="265"/>
      <c r="R310" s="265"/>
      <c r="S310" s="265"/>
      <c r="T310" s="265"/>
      <c r="U310" s="265"/>
      <c r="V310" s="265"/>
      <c r="W310" s="265"/>
      <c r="X310" s="266"/>
      <c r="Y310" s="15"/>
      <c r="Z310" s="15"/>
      <c r="AA310" s="15"/>
      <c r="AB310" s="15"/>
      <c r="AC310" s="15"/>
      <c r="AD310" s="15"/>
      <c r="AE310" s="15"/>
      <c r="AT310" s="267" t="s">
        <v>150</v>
      </c>
      <c r="AU310" s="267" t="s">
        <v>85</v>
      </c>
      <c r="AV310" s="15" t="s">
        <v>149</v>
      </c>
      <c r="AW310" s="15" t="s">
        <v>5</v>
      </c>
      <c r="AX310" s="15" t="s">
        <v>83</v>
      </c>
      <c r="AY310" s="267" t="s">
        <v>142</v>
      </c>
    </row>
    <row r="311" s="2" customFormat="1">
      <c r="A311" s="38"/>
      <c r="B311" s="39"/>
      <c r="C311" s="268" t="s">
        <v>374</v>
      </c>
      <c r="D311" s="268" t="s">
        <v>172</v>
      </c>
      <c r="E311" s="269" t="s">
        <v>375</v>
      </c>
      <c r="F311" s="270" t="s">
        <v>376</v>
      </c>
      <c r="G311" s="271" t="s">
        <v>358</v>
      </c>
      <c r="H311" s="272">
        <v>10</v>
      </c>
      <c r="I311" s="273"/>
      <c r="J311" s="274"/>
      <c r="K311" s="275">
        <f>ROUND(P311*H311,2)</f>
        <v>0</v>
      </c>
      <c r="L311" s="270" t="s">
        <v>148</v>
      </c>
      <c r="M311" s="276"/>
      <c r="N311" s="277" t="s">
        <v>1</v>
      </c>
      <c r="O311" s="229" t="s">
        <v>38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91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38"/>
      <c r="Z311" s="38"/>
      <c r="AA311" s="38"/>
      <c r="AB311" s="38"/>
      <c r="AC311" s="38"/>
      <c r="AD311" s="38"/>
      <c r="AE311" s="38"/>
      <c r="AR311" s="233" t="s">
        <v>164</v>
      </c>
      <c r="AT311" s="233" t="s">
        <v>172</v>
      </c>
      <c r="AU311" s="233" t="s">
        <v>85</v>
      </c>
      <c r="AY311" s="17" t="s">
        <v>142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7" t="s">
        <v>83</v>
      </c>
      <c r="BK311" s="234">
        <f>ROUND(P311*H311,2)</f>
        <v>0</v>
      </c>
      <c r="BL311" s="17" t="s">
        <v>149</v>
      </c>
      <c r="BM311" s="233" t="s">
        <v>377</v>
      </c>
    </row>
    <row r="312" s="2" customFormat="1" ht="24.15" customHeight="1">
      <c r="A312" s="38"/>
      <c r="B312" s="39"/>
      <c r="C312" s="268" t="s">
        <v>275</v>
      </c>
      <c r="D312" s="268" t="s">
        <v>172</v>
      </c>
      <c r="E312" s="269" t="s">
        <v>378</v>
      </c>
      <c r="F312" s="270" t="s">
        <v>379</v>
      </c>
      <c r="G312" s="271" t="s">
        <v>358</v>
      </c>
      <c r="H312" s="272">
        <v>10</v>
      </c>
      <c r="I312" s="273"/>
      <c r="J312" s="274"/>
      <c r="K312" s="275">
        <f>ROUND(P312*H312,2)</f>
        <v>0</v>
      </c>
      <c r="L312" s="270" t="s">
        <v>148</v>
      </c>
      <c r="M312" s="276"/>
      <c r="N312" s="277" t="s">
        <v>1</v>
      </c>
      <c r="O312" s="229" t="s">
        <v>38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91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38"/>
      <c r="Z312" s="38"/>
      <c r="AA312" s="38"/>
      <c r="AB312" s="38"/>
      <c r="AC312" s="38"/>
      <c r="AD312" s="38"/>
      <c r="AE312" s="38"/>
      <c r="AR312" s="233" t="s">
        <v>164</v>
      </c>
      <c r="AT312" s="233" t="s">
        <v>172</v>
      </c>
      <c r="AU312" s="233" t="s">
        <v>85</v>
      </c>
      <c r="AY312" s="17" t="s">
        <v>142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7" t="s">
        <v>83</v>
      </c>
      <c r="BK312" s="234">
        <f>ROUND(P312*H312,2)</f>
        <v>0</v>
      </c>
      <c r="BL312" s="17" t="s">
        <v>149</v>
      </c>
      <c r="BM312" s="233" t="s">
        <v>380</v>
      </c>
    </row>
    <row r="313" s="2" customFormat="1">
      <c r="A313" s="38"/>
      <c r="B313" s="39"/>
      <c r="C313" s="268" t="s">
        <v>381</v>
      </c>
      <c r="D313" s="268" t="s">
        <v>172</v>
      </c>
      <c r="E313" s="269" t="s">
        <v>382</v>
      </c>
      <c r="F313" s="270" t="s">
        <v>383</v>
      </c>
      <c r="G313" s="271" t="s">
        <v>358</v>
      </c>
      <c r="H313" s="272">
        <v>10</v>
      </c>
      <c r="I313" s="273"/>
      <c r="J313" s="274"/>
      <c r="K313" s="275">
        <f>ROUND(P313*H313,2)</f>
        <v>0</v>
      </c>
      <c r="L313" s="270" t="s">
        <v>148</v>
      </c>
      <c r="M313" s="276"/>
      <c r="N313" s="277" t="s">
        <v>1</v>
      </c>
      <c r="O313" s="229" t="s">
        <v>38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91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38"/>
      <c r="Z313" s="38"/>
      <c r="AA313" s="38"/>
      <c r="AB313" s="38"/>
      <c r="AC313" s="38"/>
      <c r="AD313" s="38"/>
      <c r="AE313" s="38"/>
      <c r="AR313" s="233" t="s">
        <v>164</v>
      </c>
      <c r="AT313" s="233" t="s">
        <v>172</v>
      </c>
      <c r="AU313" s="233" t="s">
        <v>85</v>
      </c>
      <c r="AY313" s="17" t="s">
        <v>142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7" t="s">
        <v>83</v>
      </c>
      <c r="BK313" s="234">
        <f>ROUND(P313*H313,2)</f>
        <v>0</v>
      </c>
      <c r="BL313" s="17" t="s">
        <v>149</v>
      </c>
      <c r="BM313" s="233" t="s">
        <v>260</v>
      </c>
    </row>
    <row r="314" s="2" customFormat="1" ht="24.15" customHeight="1">
      <c r="A314" s="38"/>
      <c r="B314" s="39"/>
      <c r="C314" s="268" t="s">
        <v>279</v>
      </c>
      <c r="D314" s="268" t="s">
        <v>172</v>
      </c>
      <c r="E314" s="269" t="s">
        <v>384</v>
      </c>
      <c r="F314" s="270" t="s">
        <v>385</v>
      </c>
      <c r="G314" s="271" t="s">
        <v>358</v>
      </c>
      <c r="H314" s="272">
        <v>10</v>
      </c>
      <c r="I314" s="273"/>
      <c r="J314" s="274"/>
      <c r="K314" s="275">
        <f>ROUND(P314*H314,2)</f>
        <v>0</v>
      </c>
      <c r="L314" s="270" t="s">
        <v>148</v>
      </c>
      <c r="M314" s="276"/>
      <c r="N314" s="277" t="s">
        <v>1</v>
      </c>
      <c r="O314" s="229" t="s">
        <v>38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91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38"/>
      <c r="Z314" s="38"/>
      <c r="AA314" s="38"/>
      <c r="AB314" s="38"/>
      <c r="AC314" s="38"/>
      <c r="AD314" s="38"/>
      <c r="AE314" s="38"/>
      <c r="AR314" s="233" t="s">
        <v>164</v>
      </c>
      <c r="AT314" s="233" t="s">
        <v>172</v>
      </c>
      <c r="AU314" s="233" t="s">
        <v>85</v>
      </c>
      <c r="AY314" s="17" t="s">
        <v>142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7" t="s">
        <v>83</v>
      </c>
      <c r="BK314" s="234">
        <f>ROUND(P314*H314,2)</f>
        <v>0</v>
      </c>
      <c r="BL314" s="17" t="s">
        <v>149</v>
      </c>
      <c r="BM314" s="233" t="s">
        <v>386</v>
      </c>
    </row>
    <row r="315" s="2" customFormat="1" ht="37.8" customHeight="1">
      <c r="A315" s="38"/>
      <c r="B315" s="39"/>
      <c r="C315" s="221" t="s">
        <v>387</v>
      </c>
      <c r="D315" s="221" t="s">
        <v>144</v>
      </c>
      <c r="E315" s="222" t="s">
        <v>388</v>
      </c>
      <c r="F315" s="223" t="s">
        <v>389</v>
      </c>
      <c r="G315" s="224" t="s">
        <v>390</v>
      </c>
      <c r="H315" s="225">
        <v>35.240000000000002</v>
      </c>
      <c r="I315" s="226"/>
      <c r="J315" s="226"/>
      <c r="K315" s="227">
        <f>ROUND(P315*H315,2)</f>
        <v>0</v>
      </c>
      <c r="L315" s="223" t="s">
        <v>148</v>
      </c>
      <c r="M315" s="44"/>
      <c r="N315" s="228" t="s">
        <v>1</v>
      </c>
      <c r="O315" s="229" t="s">
        <v>38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91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38"/>
      <c r="Z315" s="38"/>
      <c r="AA315" s="38"/>
      <c r="AB315" s="38"/>
      <c r="AC315" s="38"/>
      <c r="AD315" s="38"/>
      <c r="AE315" s="38"/>
      <c r="AR315" s="233" t="s">
        <v>149</v>
      </c>
      <c r="AT315" s="233" t="s">
        <v>144</v>
      </c>
      <c r="AU315" s="233" t="s">
        <v>85</v>
      </c>
      <c r="AY315" s="17" t="s">
        <v>142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7" t="s">
        <v>83</v>
      </c>
      <c r="BK315" s="234">
        <f>ROUND(P315*H315,2)</f>
        <v>0</v>
      </c>
      <c r="BL315" s="17" t="s">
        <v>149</v>
      </c>
      <c r="BM315" s="233" t="s">
        <v>391</v>
      </c>
    </row>
    <row r="316" s="2" customFormat="1" ht="44.25" customHeight="1">
      <c r="A316" s="38"/>
      <c r="B316" s="39"/>
      <c r="C316" s="221" t="s">
        <v>283</v>
      </c>
      <c r="D316" s="221" t="s">
        <v>144</v>
      </c>
      <c r="E316" s="222" t="s">
        <v>392</v>
      </c>
      <c r="F316" s="223" t="s">
        <v>393</v>
      </c>
      <c r="G316" s="224" t="s">
        <v>390</v>
      </c>
      <c r="H316" s="225">
        <v>166</v>
      </c>
      <c r="I316" s="226"/>
      <c r="J316" s="226"/>
      <c r="K316" s="227">
        <f>ROUND(P316*H316,2)</f>
        <v>0</v>
      </c>
      <c r="L316" s="223" t="s">
        <v>148</v>
      </c>
      <c r="M316" s="44"/>
      <c r="N316" s="228" t="s">
        <v>1</v>
      </c>
      <c r="O316" s="229" t="s">
        <v>38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91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38"/>
      <c r="Z316" s="38"/>
      <c r="AA316" s="38"/>
      <c r="AB316" s="38"/>
      <c r="AC316" s="38"/>
      <c r="AD316" s="38"/>
      <c r="AE316" s="38"/>
      <c r="AR316" s="233" t="s">
        <v>149</v>
      </c>
      <c r="AT316" s="233" t="s">
        <v>144</v>
      </c>
      <c r="AU316" s="233" t="s">
        <v>85</v>
      </c>
      <c r="AY316" s="17" t="s">
        <v>142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7" t="s">
        <v>83</v>
      </c>
      <c r="BK316" s="234">
        <f>ROUND(P316*H316,2)</f>
        <v>0</v>
      </c>
      <c r="BL316" s="17" t="s">
        <v>149</v>
      </c>
      <c r="BM316" s="233" t="s">
        <v>394</v>
      </c>
    </row>
    <row r="317" s="13" customFormat="1">
      <c r="A317" s="13"/>
      <c r="B317" s="235"/>
      <c r="C317" s="236"/>
      <c r="D317" s="237" t="s">
        <v>150</v>
      </c>
      <c r="E317" s="238" t="s">
        <v>1</v>
      </c>
      <c r="F317" s="239" t="s">
        <v>395</v>
      </c>
      <c r="G317" s="236"/>
      <c r="H317" s="240">
        <v>166</v>
      </c>
      <c r="I317" s="241"/>
      <c r="J317" s="241"/>
      <c r="K317" s="236"/>
      <c r="L317" s="236"/>
      <c r="M317" s="242"/>
      <c r="N317" s="243"/>
      <c r="O317" s="244"/>
      <c r="P317" s="244"/>
      <c r="Q317" s="244"/>
      <c r="R317" s="244"/>
      <c r="S317" s="244"/>
      <c r="T317" s="244"/>
      <c r="U317" s="244"/>
      <c r="V317" s="244"/>
      <c r="W317" s="244"/>
      <c r="X317" s="245"/>
      <c r="Y317" s="13"/>
      <c r="Z317" s="13"/>
      <c r="AA317" s="13"/>
      <c r="AB317" s="13"/>
      <c r="AC317" s="13"/>
      <c r="AD317" s="13"/>
      <c r="AE317" s="13"/>
      <c r="AT317" s="246" t="s">
        <v>150</v>
      </c>
      <c r="AU317" s="246" t="s">
        <v>85</v>
      </c>
      <c r="AV317" s="13" t="s">
        <v>85</v>
      </c>
      <c r="AW317" s="13" t="s">
        <v>5</v>
      </c>
      <c r="AX317" s="13" t="s">
        <v>75</v>
      </c>
      <c r="AY317" s="246" t="s">
        <v>142</v>
      </c>
    </row>
    <row r="318" s="14" customFormat="1">
      <c r="A318" s="14"/>
      <c r="B318" s="247"/>
      <c r="C318" s="248"/>
      <c r="D318" s="237" t="s">
        <v>150</v>
      </c>
      <c r="E318" s="249" t="s">
        <v>1</v>
      </c>
      <c r="F318" s="250" t="s">
        <v>239</v>
      </c>
      <c r="G318" s="248"/>
      <c r="H318" s="249" t="s">
        <v>1</v>
      </c>
      <c r="I318" s="251"/>
      <c r="J318" s="251"/>
      <c r="K318" s="248"/>
      <c r="L318" s="248"/>
      <c r="M318" s="252"/>
      <c r="N318" s="253"/>
      <c r="O318" s="254"/>
      <c r="P318" s="254"/>
      <c r="Q318" s="254"/>
      <c r="R318" s="254"/>
      <c r="S318" s="254"/>
      <c r="T318" s="254"/>
      <c r="U318" s="254"/>
      <c r="V318" s="254"/>
      <c r="W318" s="254"/>
      <c r="X318" s="255"/>
      <c r="Y318" s="14"/>
      <c r="Z318" s="14"/>
      <c r="AA318" s="14"/>
      <c r="AB318" s="14"/>
      <c r="AC318" s="14"/>
      <c r="AD318" s="14"/>
      <c r="AE318" s="14"/>
      <c r="AT318" s="256" t="s">
        <v>150</v>
      </c>
      <c r="AU318" s="256" t="s">
        <v>85</v>
      </c>
      <c r="AV318" s="14" t="s">
        <v>83</v>
      </c>
      <c r="AW318" s="14" t="s">
        <v>5</v>
      </c>
      <c r="AX318" s="14" t="s">
        <v>75</v>
      </c>
      <c r="AY318" s="256" t="s">
        <v>142</v>
      </c>
    </row>
    <row r="319" s="15" customFormat="1">
      <c r="A319" s="15"/>
      <c r="B319" s="257"/>
      <c r="C319" s="258"/>
      <c r="D319" s="237" t="s">
        <v>150</v>
      </c>
      <c r="E319" s="259" t="s">
        <v>1</v>
      </c>
      <c r="F319" s="260" t="s">
        <v>153</v>
      </c>
      <c r="G319" s="258"/>
      <c r="H319" s="261">
        <v>166</v>
      </c>
      <c r="I319" s="262"/>
      <c r="J319" s="262"/>
      <c r="K319" s="258"/>
      <c r="L319" s="258"/>
      <c r="M319" s="263"/>
      <c r="N319" s="264"/>
      <c r="O319" s="265"/>
      <c r="P319" s="265"/>
      <c r="Q319" s="265"/>
      <c r="R319" s="265"/>
      <c r="S319" s="265"/>
      <c r="T319" s="265"/>
      <c r="U319" s="265"/>
      <c r="V319" s="265"/>
      <c r="W319" s="265"/>
      <c r="X319" s="266"/>
      <c r="Y319" s="15"/>
      <c r="Z319" s="15"/>
      <c r="AA319" s="15"/>
      <c r="AB319" s="15"/>
      <c r="AC319" s="15"/>
      <c r="AD319" s="15"/>
      <c r="AE319" s="15"/>
      <c r="AT319" s="267" t="s">
        <v>150</v>
      </c>
      <c r="AU319" s="267" t="s">
        <v>85</v>
      </c>
      <c r="AV319" s="15" t="s">
        <v>149</v>
      </c>
      <c r="AW319" s="15" t="s">
        <v>5</v>
      </c>
      <c r="AX319" s="15" t="s">
        <v>83</v>
      </c>
      <c r="AY319" s="267" t="s">
        <v>142</v>
      </c>
    </row>
    <row r="320" s="2" customFormat="1" ht="24.15" customHeight="1">
      <c r="A320" s="38"/>
      <c r="B320" s="39"/>
      <c r="C320" s="268" t="s">
        <v>396</v>
      </c>
      <c r="D320" s="268" t="s">
        <v>172</v>
      </c>
      <c r="E320" s="269" t="s">
        <v>397</v>
      </c>
      <c r="F320" s="270" t="s">
        <v>398</v>
      </c>
      <c r="G320" s="271" t="s">
        <v>390</v>
      </c>
      <c r="H320" s="272">
        <v>167.66</v>
      </c>
      <c r="I320" s="273"/>
      <c r="J320" s="274"/>
      <c r="K320" s="275">
        <f>ROUND(P320*H320,2)</f>
        <v>0</v>
      </c>
      <c r="L320" s="270" t="s">
        <v>148</v>
      </c>
      <c r="M320" s="276"/>
      <c r="N320" s="277" t="s">
        <v>1</v>
      </c>
      <c r="O320" s="229" t="s">
        <v>38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91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38"/>
      <c r="Z320" s="38"/>
      <c r="AA320" s="38"/>
      <c r="AB320" s="38"/>
      <c r="AC320" s="38"/>
      <c r="AD320" s="38"/>
      <c r="AE320" s="38"/>
      <c r="AR320" s="233" t="s">
        <v>164</v>
      </c>
      <c r="AT320" s="233" t="s">
        <v>172</v>
      </c>
      <c r="AU320" s="233" t="s">
        <v>85</v>
      </c>
      <c r="AY320" s="17" t="s">
        <v>142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7" t="s">
        <v>83</v>
      </c>
      <c r="BK320" s="234">
        <f>ROUND(P320*H320,2)</f>
        <v>0</v>
      </c>
      <c r="BL320" s="17" t="s">
        <v>149</v>
      </c>
      <c r="BM320" s="233" t="s">
        <v>399</v>
      </c>
    </row>
    <row r="321" s="13" customFormat="1">
      <c r="A321" s="13"/>
      <c r="B321" s="235"/>
      <c r="C321" s="236"/>
      <c r="D321" s="237" t="s">
        <v>150</v>
      </c>
      <c r="E321" s="238" t="s">
        <v>1</v>
      </c>
      <c r="F321" s="239" t="s">
        <v>400</v>
      </c>
      <c r="G321" s="236"/>
      <c r="H321" s="240">
        <v>167.66</v>
      </c>
      <c r="I321" s="241"/>
      <c r="J321" s="241"/>
      <c r="K321" s="236"/>
      <c r="L321" s="236"/>
      <c r="M321" s="242"/>
      <c r="N321" s="243"/>
      <c r="O321" s="244"/>
      <c r="P321" s="244"/>
      <c r="Q321" s="244"/>
      <c r="R321" s="244"/>
      <c r="S321" s="244"/>
      <c r="T321" s="244"/>
      <c r="U321" s="244"/>
      <c r="V321" s="244"/>
      <c r="W321" s="244"/>
      <c r="X321" s="245"/>
      <c r="Y321" s="13"/>
      <c r="Z321" s="13"/>
      <c r="AA321" s="13"/>
      <c r="AB321" s="13"/>
      <c r="AC321" s="13"/>
      <c r="AD321" s="13"/>
      <c r="AE321" s="13"/>
      <c r="AT321" s="246" t="s">
        <v>150</v>
      </c>
      <c r="AU321" s="246" t="s">
        <v>85</v>
      </c>
      <c r="AV321" s="13" t="s">
        <v>85</v>
      </c>
      <c r="AW321" s="13" t="s">
        <v>5</v>
      </c>
      <c r="AX321" s="13" t="s">
        <v>75</v>
      </c>
      <c r="AY321" s="246" t="s">
        <v>142</v>
      </c>
    </row>
    <row r="322" s="15" customFormat="1">
      <c r="A322" s="15"/>
      <c r="B322" s="257"/>
      <c r="C322" s="258"/>
      <c r="D322" s="237" t="s">
        <v>150</v>
      </c>
      <c r="E322" s="259" t="s">
        <v>1</v>
      </c>
      <c r="F322" s="260" t="s">
        <v>153</v>
      </c>
      <c r="G322" s="258"/>
      <c r="H322" s="261">
        <v>167.66</v>
      </c>
      <c r="I322" s="262"/>
      <c r="J322" s="262"/>
      <c r="K322" s="258"/>
      <c r="L322" s="258"/>
      <c r="M322" s="263"/>
      <c r="N322" s="264"/>
      <c r="O322" s="265"/>
      <c r="P322" s="265"/>
      <c r="Q322" s="265"/>
      <c r="R322" s="265"/>
      <c r="S322" s="265"/>
      <c r="T322" s="265"/>
      <c r="U322" s="265"/>
      <c r="V322" s="265"/>
      <c r="W322" s="265"/>
      <c r="X322" s="266"/>
      <c r="Y322" s="15"/>
      <c r="Z322" s="15"/>
      <c r="AA322" s="15"/>
      <c r="AB322" s="15"/>
      <c r="AC322" s="15"/>
      <c r="AD322" s="15"/>
      <c r="AE322" s="15"/>
      <c r="AT322" s="267" t="s">
        <v>150</v>
      </c>
      <c r="AU322" s="267" t="s">
        <v>85</v>
      </c>
      <c r="AV322" s="15" t="s">
        <v>149</v>
      </c>
      <c r="AW322" s="15" t="s">
        <v>5</v>
      </c>
      <c r="AX322" s="15" t="s">
        <v>83</v>
      </c>
      <c r="AY322" s="267" t="s">
        <v>142</v>
      </c>
    </row>
    <row r="323" s="2" customFormat="1" ht="37.8" customHeight="1">
      <c r="A323" s="38"/>
      <c r="B323" s="39"/>
      <c r="C323" s="221" t="s">
        <v>288</v>
      </c>
      <c r="D323" s="221" t="s">
        <v>144</v>
      </c>
      <c r="E323" s="222" t="s">
        <v>401</v>
      </c>
      <c r="F323" s="223" t="s">
        <v>402</v>
      </c>
      <c r="G323" s="224" t="s">
        <v>358</v>
      </c>
      <c r="H323" s="225">
        <v>8</v>
      </c>
      <c r="I323" s="226"/>
      <c r="J323" s="226"/>
      <c r="K323" s="227">
        <f>ROUND(P323*H323,2)</f>
        <v>0</v>
      </c>
      <c r="L323" s="223" t="s">
        <v>148</v>
      </c>
      <c r="M323" s="44"/>
      <c r="N323" s="228" t="s">
        <v>1</v>
      </c>
      <c r="O323" s="229" t="s">
        <v>38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91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38"/>
      <c r="Z323" s="38"/>
      <c r="AA323" s="38"/>
      <c r="AB323" s="38"/>
      <c r="AC323" s="38"/>
      <c r="AD323" s="38"/>
      <c r="AE323" s="38"/>
      <c r="AR323" s="233" t="s">
        <v>149</v>
      </c>
      <c r="AT323" s="233" t="s">
        <v>144</v>
      </c>
      <c r="AU323" s="233" t="s">
        <v>85</v>
      </c>
      <c r="AY323" s="17" t="s">
        <v>142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7" t="s">
        <v>83</v>
      </c>
      <c r="BK323" s="234">
        <f>ROUND(P323*H323,2)</f>
        <v>0</v>
      </c>
      <c r="BL323" s="17" t="s">
        <v>149</v>
      </c>
      <c r="BM323" s="233" t="s">
        <v>403</v>
      </c>
    </row>
    <row r="324" s="13" customFormat="1">
      <c r="A324" s="13"/>
      <c r="B324" s="235"/>
      <c r="C324" s="236"/>
      <c r="D324" s="237" t="s">
        <v>150</v>
      </c>
      <c r="E324" s="238" t="s">
        <v>1</v>
      </c>
      <c r="F324" s="239" t="s">
        <v>164</v>
      </c>
      <c r="G324" s="236"/>
      <c r="H324" s="240">
        <v>8</v>
      </c>
      <c r="I324" s="241"/>
      <c r="J324" s="241"/>
      <c r="K324" s="236"/>
      <c r="L324" s="236"/>
      <c r="M324" s="242"/>
      <c r="N324" s="243"/>
      <c r="O324" s="244"/>
      <c r="P324" s="244"/>
      <c r="Q324" s="244"/>
      <c r="R324" s="244"/>
      <c r="S324" s="244"/>
      <c r="T324" s="244"/>
      <c r="U324" s="244"/>
      <c r="V324" s="244"/>
      <c r="W324" s="244"/>
      <c r="X324" s="245"/>
      <c r="Y324" s="13"/>
      <c r="Z324" s="13"/>
      <c r="AA324" s="13"/>
      <c r="AB324" s="13"/>
      <c r="AC324" s="13"/>
      <c r="AD324" s="13"/>
      <c r="AE324" s="13"/>
      <c r="AT324" s="246" t="s">
        <v>150</v>
      </c>
      <c r="AU324" s="246" t="s">
        <v>85</v>
      </c>
      <c r="AV324" s="13" t="s">
        <v>85</v>
      </c>
      <c r="AW324" s="13" t="s">
        <v>5</v>
      </c>
      <c r="AX324" s="13" t="s">
        <v>75</v>
      </c>
      <c r="AY324" s="246" t="s">
        <v>142</v>
      </c>
    </row>
    <row r="325" s="14" customFormat="1">
      <c r="A325" s="14"/>
      <c r="B325" s="247"/>
      <c r="C325" s="248"/>
      <c r="D325" s="237" t="s">
        <v>150</v>
      </c>
      <c r="E325" s="249" t="s">
        <v>1</v>
      </c>
      <c r="F325" s="250" t="s">
        <v>239</v>
      </c>
      <c r="G325" s="248"/>
      <c r="H325" s="249" t="s">
        <v>1</v>
      </c>
      <c r="I325" s="251"/>
      <c r="J325" s="251"/>
      <c r="K325" s="248"/>
      <c r="L325" s="248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4"/>
      <c r="Z325" s="14"/>
      <c r="AA325" s="14"/>
      <c r="AB325" s="14"/>
      <c r="AC325" s="14"/>
      <c r="AD325" s="14"/>
      <c r="AE325" s="14"/>
      <c r="AT325" s="256" t="s">
        <v>150</v>
      </c>
      <c r="AU325" s="256" t="s">
        <v>85</v>
      </c>
      <c r="AV325" s="14" t="s">
        <v>83</v>
      </c>
      <c r="AW325" s="14" t="s">
        <v>5</v>
      </c>
      <c r="AX325" s="14" t="s">
        <v>75</v>
      </c>
      <c r="AY325" s="256" t="s">
        <v>142</v>
      </c>
    </row>
    <row r="326" s="15" customFormat="1">
      <c r="A326" s="15"/>
      <c r="B326" s="257"/>
      <c r="C326" s="258"/>
      <c r="D326" s="237" t="s">
        <v>150</v>
      </c>
      <c r="E326" s="259" t="s">
        <v>1</v>
      </c>
      <c r="F326" s="260" t="s">
        <v>153</v>
      </c>
      <c r="G326" s="258"/>
      <c r="H326" s="261">
        <v>8</v>
      </c>
      <c r="I326" s="262"/>
      <c r="J326" s="262"/>
      <c r="K326" s="258"/>
      <c r="L326" s="258"/>
      <c r="M326" s="263"/>
      <c r="N326" s="264"/>
      <c r="O326" s="265"/>
      <c r="P326" s="265"/>
      <c r="Q326" s="265"/>
      <c r="R326" s="265"/>
      <c r="S326" s="265"/>
      <c r="T326" s="265"/>
      <c r="U326" s="265"/>
      <c r="V326" s="265"/>
      <c r="W326" s="265"/>
      <c r="X326" s="266"/>
      <c r="Y326" s="15"/>
      <c r="Z326" s="15"/>
      <c r="AA326" s="15"/>
      <c r="AB326" s="15"/>
      <c r="AC326" s="15"/>
      <c r="AD326" s="15"/>
      <c r="AE326" s="15"/>
      <c r="AT326" s="267" t="s">
        <v>150</v>
      </c>
      <c r="AU326" s="267" t="s">
        <v>85</v>
      </c>
      <c r="AV326" s="15" t="s">
        <v>149</v>
      </c>
      <c r="AW326" s="15" t="s">
        <v>5</v>
      </c>
      <c r="AX326" s="15" t="s">
        <v>83</v>
      </c>
      <c r="AY326" s="267" t="s">
        <v>142</v>
      </c>
    </row>
    <row r="327" s="2" customFormat="1" ht="24.15" customHeight="1">
      <c r="A327" s="38"/>
      <c r="B327" s="39"/>
      <c r="C327" s="221" t="s">
        <v>404</v>
      </c>
      <c r="D327" s="221" t="s">
        <v>144</v>
      </c>
      <c r="E327" s="222" t="s">
        <v>405</v>
      </c>
      <c r="F327" s="223" t="s">
        <v>406</v>
      </c>
      <c r="G327" s="224" t="s">
        <v>390</v>
      </c>
      <c r="H327" s="225">
        <v>57</v>
      </c>
      <c r="I327" s="226"/>
      <c r="J327" s="226"/>
      <c r="K327" s="227">
        <f>ROUND(P327*H327,2)</f>
        <v>0</v>
      </c>
      <c r="L327" s="223" t="s">
        <v>148</v>
      </c>
      <c r="M327" s="44"/>
      <c r="N327" s="228" t="s">
        <v>1</v>
      </c>
      <c r="O327" s="229" t="s">
        <v>38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91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38"/>
      <c r="Z327" s="38"/>
      <c r="AA327" s="38"/>
      <c r="AB327" s="38"/>
      <c r="AC327" s="38"/>
      <c r="AD327" s="38"/>
      <c r="AE327" s="38"/>
      <c r="AR327" s="233" t="s">
        <v>149</v>
      </c>
      <c r="AT327" s="233" t="s">
        <v>144</v>
      </c>
      <c r="AU327" s="233" t="s">
        <v>85</v>
      </c>
      <c r="AY327" s="17" t="s">
        <v>142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7" t="s">
        <v>83</v>
      </c>
      <c r="BK327" s="234">
        <f>ROUND(P327*H327,2)</f>
        <v>0</v>
      </c>
      <c r="BL327" s="17" t="s">
        <v>149</v>
      </c>
      <c r="BM327" s="233" t="s">
        <v>407</v>
      </c>
    </row>
    <row r="328" s="13" customFormat="1">
      <c r="A328" s="13"/>
      <c r="B328" s="235"/>
      <c r="C328" s="236"/>
      <c r="D328" s="237" t="s">
        <v>150</v>
      </c>
      <c r="E328" s="238" t="s">
        <v>1</v>
      </c>
      <c r="F328" s="239" t="s">
        <v>408</v>
      </c>
      <c r="G328" s="236"/>
      <c r="H328" s="240">
        <v>57</v>
      </c>
      <c r="I328" s="241"/>
      <c r="J328" s="241"/>
      <c r="K328" s="236"/>
      <c r="L328" s="236"/>
      <c r="M328" s="242"/>
      <c r="N328" s="243"/>
      <c r="O328" s="244"/>
      <c r="P328" s="244"/>
      <c r="Q328" s="244"/>
      <c r="R328" s="244"/>
      <c r="S328" s="244"/>
      <c r="T328" s="244"/>
      <c r="U328" s="244"/>
      <c r="V328" s="244"/>
      <c r="W328" s="244"/>
      <c r="X328" s="245"/>
      <c r="Y328" s="13"/>
      <c r="Z328" s="13"/>
      <c r="AA328" s="13"/>
      <c r="AB328" s="13"/>
      <c r="AC328" s="13"/>
      <c r="AD328" s="13"/>
      <c r="AE328" s="13"/>
      <c r="AT328" s="246" t="s">
        <v>150</v>
      </c>
      <c r="AU328" s="246" t="s">
        <v>85</v>
      </c>
      <c r="AV328" s="13" t="s">
        <v>85</v>
      </c>
      <c r="AW328" s="13" t="s">
        <v>5</v>
      </c>
      <c r="AX328" s="13" t="s">
        <v>75</v>
      </c>
      <c r="AY328" s="246" t="s">
        <v>142</v>
      </c>
    </row>
    <row r="329" s="14" customFormat="1">
      <c r="A329" s="14"/>
      <c r="B329" s="247"/>
      <c r="C329" s="248"/>
      <c r="D329" s="237" t="s">
        <v>150</v>
      </c>
      <c r="E329" s="249" t="s">
        <v>1</v>
      </c>
      <c r="F329" s="250" t="s">
        <v>239</v>
      </c>
      <c r="G329" s="248"/>
      <c r="H329" s="249" t="s">
        <v>1</v>
      </c>
      <c r="I329" s="251"/>
      <c r="J329" s="251"/>
      <c r="K329" s="248"/>
      <c r="L329" s="248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4"/>
      <c r="Z329" s="14"/>
      <c r="AA329" s="14"/>
      <c r="AB329" s="14"/>
      <c r="AC329" s="14"/>
      <c r="AD329" s="14"/>
      <c r="AE329" s="14"/>
      <c r="AT329" s="256" t="s">
        <v>150</v>
      </c>
      <c r="AU329" s="256" t="s">
        <v>85</v>
      </c>
      <c r="AV329" s="14" t="s">
        <v>83</v>
      </c>
      <c r="AW329" s="14" t="s">
        <v>5</v>
      </c>
      <c r="AX329" s="14" t="s">
        <v>75</v>
      </c>
      <c r="AY329" s="256" t="s">
        <v>142</v>
      </c>
    </row>
    <row r="330" s="15" customFormat="1">
      <c r="A330" s="15"/>
      <c r="B330" s="257"/>
      <c r="C330" s="258"/>
      <c r="D330" s="237" t="s">
        <v>150</v>
      </c>
      <c r="E330" s="259" t="s">
        <v>1</v>
      </c>
      <c r="F330" s="260" t="s">
        <v>153</v>
      </c>
      <c r="G330" s="258"/>
      <c r="H330" s="261">
        <v>57</v>
      </c>
      <c r="I330" s="262"/>
      <c r="J330" s="262"/>
      <c r="K330" s="258"/>
      <c r="L330" s="258"/>
      <c r="M330" s="263"/>
      <c r="N330" s="264"/>
      <c r="O330" s="265"/>
      <c r="P330" s="265"/>
      <c r="Q330" s="265"/>
      <c r="R330" s="265"/>
      <c r="S330" s="265"/>
      <c r="T330" s="265"/>
      <c r="U330" s="265"/>
      <c r="V330" s="265"/>
      <c r="W330" s="265"/>
      <c r="X330" s="266"/>
      <c r="Y330" s="15"/>
      <c r="Z330" s="15"/>
      <c r="AA330" s="15"/>
      <c r="AB330" s="15"/>
      <c r="AC330" s="15"/>
      <c r="AD330" s="15"/>
      <c r="AE330" s="15"/>
      <c r="AT330" s="267" t="s">
        <v>150</v>
      </c>
      <c r="AU330" s="267" t="s">
        <v>85</v>
      </c>
      <c r="AV330" s="15" t="s">
        <v>149</v>
      </c>
      <c r="AW330" s="15" t="s">
        <v>5</v>
      </c>
      <c r="AX330" s="15" t="s">
        <v>83</v>
      </c>
      <c r="AY330" s="267" t="s">
        <v>142</v>
      </c>
    </row>
    <row r="331" s="2" customFormat="1" ht="16.5" customHeight="1">
      <c r="A331" s="38"/>
      <c r="B331" s="39"/>
      <c r="C331" s="268" t="s">
        <v>292</v>
      </c>
      <c r="D331" s="268" t="s">
        <v>172</v>
      </c>
      <c r="E331" s="269" t="s">
        <v>409</v>
      </c>
      <c r="F331" s="270" t="s">
        <v>410</v>
      </c>
      <c r="G331" s="271" t="s">
        <v>390</v>
      </c>
      <c r="H331" s="272">
        <v>8</v>
      </c>
      <c r="I331" s="273"/>
      <c r="J331" s="274"/>
      <c r="K331" s="275">
        <f>ROUND(P331*H331,2)</f>
        <v>0</v>
      </c>
      <c r="L331" s="270" t="s">
        <v>1</v>
      </c>
      <c r="M331" s="276"/>
      <c r="N331" s="277" t="s">
        <v>1</v>
      </c>
      <c r="O331" s="229" t="s">
        <v>38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91"/>
      <c r="T331" s="231">
        <f>S331*H331</f>
        <v>0</v>
      </c>
      <c r="U331" s="231">
        <v>0</v>
      </c>
      <c r="V331" s="231">
        <f>U331*H331</f>
        <v>0</v>
      </c>
      <c r="W331" s="231">
        <v>0</v>
      </c>
      <c r="X331" s="232">
        <f>W331*H331</f>
        <v>0</v>
      </c>
      <c r="Y331" s="38"/>
      <c r="Z331" s="38"/>
      <c r="AA331" s="38"/>
      <c r="AB331" s="38"/>
      <c r="AC331" s="38"/>
      <c r="AD331" s="38"/>
      <c r="AE331" s="38"/>
      <c r="AR331" s="233" t="s">
        <v>164</v>
      </c>
      <c r="AT331" s="233" t="s">
        <v>172</v>
      </c>
      <c r="AU331" s="233" t="s">
        <v>85</v>
      </c>
      <c r="AY331" s="17" t="s">
        <v>142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7" t="s">
        <v>83</v>
      </c>
      <c r="BK331" s="234">
        <f>ROUND(P331*H331,2)</f>
        <v>0</v>
      </c>
      <c r="BL331" s="17" t="s">
        <v>149</v>
      </c>
      <c r="BM331" s="233" t="s">
        <v>411</v>
      </c>
    </row>
    <row r="332" s="2" customFormat="1" ht="24.15" customHeight="1">
      <c r="A332" s="38"/>
      <c r="B332" s="39"/>
      <c r="C332" s="268" t="s">
        <v>412</v>
      </c>
      <c r="D332" s="268" t="s">
        <v>172</v>
      </c>
      <c r="E332" s="269" t="s">
        <v>413</v>
      </c>
      <c r="F332" s="270" t="s">
        <v>414</v>
      </c>
      <c r="G332" s="271" t="s">
        <v>390</v>
      </c>
      <c r="H332" s="272">
        <v>49</v>
      </c>
      <c r="I332" s="273"/>
      <c r="J332" s="274"/>
      <c r="K332" s="275">
        <f>ROUND(P332*H332,2)</f>
        <v>0</v>
      </c>
      <c r="L332" s="270" t="s">
        <v>148</v>
      </c>
      <c r="M332" s="276"/>
      <c r="N332" s="277" t="s">
        <v>1</v>
      </c>
      <c r="O332" s="229" t="s">
        <v>38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91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38"/>
      <c r="Z332" s="38"/>
      <c r="AA332" s="38"/>
      <c r="AB332" s="38"/>
      <c r="AC332" s="38"/>
      <c r="AD332" s="38"/>
      <c r="AE332" s="38"/>
      <c r="AR332" s="233" t="s">
        <v>164</v>
      </c>
      <c r="AT332" s="233" t="s">
        <v>172</v>
      </c>
      <c r="AU332" s="233" t="s">
        <v>85</v>
      </c>
      <c r="AY332" s="17" t="s">
        <v>142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7" t="s">
        <v>83</v>
      </c>
      <c r="BK332" s="234">
        <f>ROUND(P332*H332,2)</f>
        <v>0</v>
      </c>
      <c r="BL332" s="17" t="s">
        <v>149</v>
      </c>
      <c r="BM332" s="233" t="s">
        <v>415</v>
      </c>
    </row>
    <row r="333" s="13" customFormat="1">
      <c r="A333" s="13"/>
      <c r="B333" s="235"/>
      <c r="C333" s="236"/>
      <c r="D333" s="237" t="s">
        <v>150</v>
      </c>
      <c r="E333" s="238" t="s">
        <v>1</v>
      </c>
      <c r="F333" s="239" t="s">
        <v>416</v>
      </c>
      <c r="G333" s="236"/>
      <c r="H333" s="240">
        <v>49</v>
      </c>
      <c r="I333" s="241"/>
      <c r="J333" s="241"/>
      <c r="K333" s="236"/>
      <c r="L333" s="236"/>
      <c r="M333" s="242"/>
      <c r="N333" s="243"/>
      <c r="O333" s="244"/>
      <c r="P333" s="244"/>
      <c r="Q333" s="244"/>
      <c r="R333" s="244"/>
      <c r="S333" s="244"/>
      <c r="T333" s="244"/>
      <c r="U333" s="244"/>
      <c r="V333" s="244"/>
      <c r="W333" s="244"/>
      <c r="X333" s="245"/>
      <c r="Y333" s="13"/>
      <c r="Z333" s="13"/>
      <c r="AA333" s="13"/>
      <c r="AB333" s="13"/>
      <c r="AC333" s="13"/>
      <c r="AD333" s="13"/>
      <c r="AE333" s="13"/>
      <c r="AT333" s="246" t="s">
        <v>150</v>
      </c>
      <c r="AU333" s="246" t="s">
        <v>85</v>
      </c>
      <c r="AV333" s="13" t="s">
        <v>85</v>
      </c>
      <c r="AW333" s="13" t="s">
        <v>5</v>
      </c>
      <c r="AX333" s="13" t="s">
        <v>75</v>
      </c>
      <c r="AY333" s="246" t="s">
        <v>142</v>
      </c>
    </row>
    <row r="334" s="15" customFormat="1">
      <c r="A334" s="15"/>
      <c r="B334" s="257"/>
      <c r="C334" s="258"/>
      <c r="D334" s="237" t="s">
        <v>150</v>
      </c>
      <c r="E334" s="259" t="s">
        <v>1</v>
      </c>
      <c r="F334" s="260" t="s">
        <v>153</v>
      </c>
      <c r="G334" s="258"/>
      <c r="H334" s="261">
        <v>49</v>
      </c>
      <c r="I334" s="262"/>
      <c r="J334" s="262"/>
      <c r="K334" s="258"/>
      <c r="L334" s="258"/>
      <c r="M334" s="263"/>
      <c r="N334" s="264"/>
      <c r="O334" s="265"/>
      <c r="P334" s="265"/>
      <c r="Q334" s="265"/>
      <c r="R334" s="265"/>
      <c r="S334" s="265"/>
      <c r="T334" s="265"/>
      <c r="U334" s="265"/>
      <c r="V334" s="265"/>
      <c r="W334" s="265"/>
      <c r="X334" s="266"/>
      <c r="Y334" s="15"/>
      <c r="Z334" s="15"/>
      <c r="AA334" s="15"/>
      <c r="AB334" s="15"/>
      <c r="AC334" s="15"/>
      <c r="AD334" s="15"/>
      <c r="AE334" s="15"/>
      <c r="AT334" s="267" t="s">
        <v>150</v>
      </c>
      <c r="AU334" s="267" t="s">
        <v>85</v>
      </c>
      <c r="AV334" s="15" t="s">
        <v>149</v>
      </c>
      <c r="AW334" s="15" t="s">
        <v>5</v>
      </c>
      <c r="AX334" s="15" t="s">
        <v>83</v>
      </c>
      <c r="AY334" s="267" t="s">
        <v>142</v>
      </c>
    </row>
    <row r="335" s="2" customFormat="1" ht="24.15" customHeight="1">
      <c r="A335" s="38"/>
      <c r="B335" s="39"/>
      <c r="C335" s="221" t="s">
        <v>297</v>
      </c>
      <c r="D335" s="221" t="s">
        <v>144</v>
      </c>
      <c r="E335" s="222" t="s">
        <v>417</v>
      </c>
      <c r="F335" s="223" t="s">
        <v>418</v>
      </c>
      <c r="G335" s="224" t="s">
        <v>147</v>
      </c>
      <c r="H335" s="225">
        <v>9.3300000000000001</v>
      </c>
      <c r="I335" s="226"/>
      <c r="J335" s="226"/>
      <c r="K335" s="227">
        <f>ROUND(P335*H335,2)</f>
        <v>0</v>
      </c>
      <c r="L335" s="223" t="s">
        <v>148</v>
      </c>
      <c r="M335" s="44"/>
      <c r="N335" s="228" t="s">
        <v>1</v>
      </c>
      <c r="O335" s="229" t="s">
        <v>38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91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38"/>
      <c r="Z335" s="38"/>
      <c r="AA335" s="38"/>
      <c r="AB335" s="38"/>
      <c r="AC335" s="38"/>
      <c r="AD335" s="38"/>
      <c r="AE335" s="38"/>
      <c r="AR335" s="233" t="s">
        <v>149</v>
      </c>
      <c r="AT335" s="233" t="s">
        <v>144</v>
      </c>
      <c r="AU335" s="233" t="s">
        <v>85</v>
      </c>
      <c r="AY335" s="17" t="s">
        <v>142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7" t="s">
        <v>83</v>
      </c>
      <c r="BK335" s="234">
        <f>ROUND(P335*H335,2)</f>
        <v>0</v>
      </c>
      <c r="BL335" s="17" t="s">
        <v>149</v>
      </c>
      <c r="BM335" s="233" t="s">
        <v>419</v>
      </c>
    </row>
    <row r="336" s="2" customFormat="1" ht="24.15" customHeight="1">
      <c r="A336" s="38"/>
      <c r="B336" s="39"/>
      <c r="C336" s="221" t="s">
        <v>420</v>
      </c>
      <c r="D336" s="221" t="s">
        <v>144</v>
      </c>
      <c r="E336" s="222" t="s">
        <v>421</v>
      </c>
      <c r="F336" s="223" t="s">
        <v>422</v>
      </c>
      <c r="G336" s="224" t="s">
        <v>358</v>
      </c>
      <c r="H336" s="225">
        <v>6</v>
      </c>
      <c r="I336" s="226"/>
      <c r="J336" s="226"/>
      <c r="K336" s="227">
        <f>ROUND(P336*H336,2)</f>
        <v>0</v>
      </c>
      <c r="L336" s="223" t="s">
        <v>148</v>
      </c>
      <c r="M336" s="44"/>
      <c r="N336" s="228" t="s">
        <v>1</v>
      </c>
      <c r="O336" s="229" t="s">
        <v>38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91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38"/>
      <c r="Z336" s="38"/>
      <c r="AA336" s="38"/>
      <c r="AB336" s="38"/>
      <c r="AC336" s="38"/>
      <c r="AD336" s="38"/>
      <c r="AE336" s="38"/>
      <c r="AR336" s="233" t="s">
        <v>149</v>
      </c>
      <c r="AT336" s="233" t="s">
        <v>144</v>
      </c>
      <c r="AU336" s="233" t="s">
        <v>85</v>
      </c>
      <c r="AY336" s="17" t="s">
        <v>142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7" t="s">
        <v>83</v>
      </c>
      <c r="BK336" s="234">
        <f>ROUND(P336*H336,2)</f>
        <v>0</v>
      </c>
      <c r="BL336" s="17" t="s">
        <v>149</v>
      </c>
      <c r="BM336" s="233" t="s">
        <v>423</v>
      </c>
    </row>
    <row r="337" s="13" customFormat="1">
      <c r="A337" s="13"/>
      <c r="B337" s="235"/>
      <c r="C337" s="236"/>
      <c r="D337" s="237" t="s">
        <v>150</v>
      </c>
      <c r="E337" s="238" t="s">
        <v>1</v>
      </c>
      <c r="F337" s="239" t="s">
        <v>424</v>
      </c>
      <c r="G337" s="236"/>
      <c r="H337" s="240">
        <v>6</v>
      </c>
      <c r="I337" s="241"/>
      <c r="J337" s="241"/>
      <c r="K337" s="236"/>
      <c r="L337" s="236"/>
      <c r="M337" s="242"/>
      <c r="N337" s="243"/>
      <c r="O337" s="244"/>
      <c r="P337" s="244"/>
      <c r="Q337" s="244"/>
      <c r="R337" s="244"/>
      <c r="S337" s="244"/>
      <c r="T337" s="244"/>
      <c r="U337" s="244"/>
      <c r="V337" s="244"/>
      <c r="W337" s="244"/>
      <c r="X337" s="245"/>
      <c r="Y337" s="13"/>
      <c r="Z337" s="13"/>
      <c r="AA337" s="13"/>
      <c r="AB337" s="13"/>
      <c r="AC337" s="13"/>
      <c r="AD337" s="13"/>
      <c r="AE337" s="13"/>
      <c r="AT337" s="246" t="s">
        <v>150</v>
      </c>
      <c r="AU337" s="246" t="s">
        <v>85</v>
      </c>
      <c r="AV337" s="13" t="s">
        <v>85</v>
      </c>
      <c r="AW337" s="13" t="s">
        <v>5</v>
      </c>
      <c r="AX337" s="13" t="s">
        <v>75</v>
      </c>
      <c r="AY337" s="246" t="s">
        <v>142</v>
      </c>
    </row>
    <row r="338" s="14" customFormat="1">
      <c r="A338" s="14"/>
      <c r="B338" s="247"/>
      <c r="C338" s="248"/>
      <c r="D338" s="237" t="s">
        <v>150</v>
      </c>
      <c r="E338" s="249" t="s">
        <v>1</v>
      </c>
      <c r="F338" s="250" t="s">
        <v>239</v>
      </c>
      <c r="G338" s="248"/>
      <c r="H338" s="249" t="s">
        <v>1</v>
      </c>
      <c r="I338" s="251"/>
      <c r="J338" s="251"/>
      <c r="K338" s="248"/>
      <c r="L338" s="248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4"/>
      <c r="Z338" s="14"/>
      <c r="AA338" s="14"/>
      <c r="AB338" s="14"/>
      <c r="AC338" s="14"/>
      <c r="AD338" s="14"/>
      <c r="AE338" s="14"/>
      <c r="AT338" s="256" t="s">
        <v>150</v>
      </c>
      <c r="AU338" s="256" t="s">
        <v>85</v>
      </c>
      <c r="AV338" s="14" t="s">
        <v>83</v>
      </c>
      <c r="AW338" s="14" t="s">
        <v>5</v>
      </c>
      <c r="AX338" s="14" t="s">
        <v>75</v>
      </c>
      <c r="AY338" s="256" t="s">
        <v>142</v>
      </c>
    </row>
    <row r="339" s="15" customFormat="1">
      <c r="A339" s="15"/>
      <c r="B339" s="257"/>
      <c r="C339" s="258"/>
      <c r="D339" s="237" t="s">
        <v>150</v>
      </c>
      <c r="E339" s="259" t="s">
        <v>1</v>
      </c>
      <c r="F339" s="260" t="s">
        <v>153</v>
      </c>
      <c r="G339" s="258"/>
      <c r="H339" s="261">
        <v>6</v>
      </c>
      <c r="I339" s="262"/>
      <c r="J339" s="262"/>
      <c r="K339" s="258"/>
      <c r="L339" s="258"/>
      <c r="M339" s="263"/>
      <c r="N339" s="264"/>
      <c r="O339" s="265"/>
      <c r="P339" s="265"/>
      <c r="Q339" s="265"/>
      <c r="R339" s="265"/>
      <c r="S339" s="265"/>
      <c r="T339" s="265"/>
      <c r="U339" s="265"/>
      <c r="V339" s="265"/>
      <c r="W339" s="265"/>
      <c r="X339" s="266"/>
      <c r="Y339" s="15"/>
      <c r="Z339" s="15"/>
      <c r="AA339" s="15"/>
      <c r="AB339" s="15"/>
      <c r="AC339" s="15"/>
      <c r="AD339" s="15"/>
      <c r="AE339" s="15"/>
      <c r="AT339" s="267" t="s">
        <v>150</v>
      </c>
      <c r="AU339" s="267" t="s">
        <v>85</v>
      </c>
      <c r="AV339" s="15" t="s">
        <v>149</v>
      </c>
      <c r="AW339" s="15" t="s">
        <v>5</v>
      </c>
      <c r="AX339" s="15" t="s">
        <v>83</v>
      </c>
      <c r="AY339" s="267" t="s">
        <v>142</v>
      </c>
    </row>
    <row r="340" s="2" customFormat="1" ht="24.15" customHeight="1">
      <c r="A340" s="38"/>
      <c r="B340" s="39"/>
      <c r="C340" s="268" t="s">
        <v>301</v>
      </c>
      <c r="D340" s="268" t="s">
        <v>172</v>
      </c>
      <c r="E340" s="269" t="s">
        <v>425</v>
      </c>
      <c r="F340" s="270" t="s">
        <v>426</v>
      </c>
      <c r="G340" s="271" t="s">
        <v>358</v>
      </c>
      <c r="H340" s="272">
        <v>6</v>
      </c>
      <c r="I340" s="273"/>
      <c r="J340" s="274"/>
      <c r="K340" s="275">
        <f>ROUND(P340*H340,2)</f>
        <v>0</v>
      </c>
      <c r="L340" s="270" t="s">
        <v>148</v>
      </c>
      <c r="M340" s="276"/>
      <c r="N340" s="277" t="s">
        <v>1</v>
      </c>
      <c r="O340" s="229" t="s">
        <v>38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91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38"/>
      <c r="Z340" s="38"/>
      <c r="AA340" s="38"/>
      <c r="AB340" s="38"/>
      <c r="AC340" s="38"/>
      <c r="AD340" s="38"/>
      <c r="AE340" s="38"/>
      <c r="AR340" s="233" t="s">
        <v>164</v>
      </c>
      <c r="AT340" s="233" t="s">
        <v>172</v>
      </c>
      <c r="AU340" s="233" t="s">
        <v>85</v>
      </c>
      <c r="AY340" s="17" t="s">
        <v>142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7" t="s">
        <v>83</v>
      </c>
      <c r="BK340" s="234">
        <f>ROUND(P340*H340,2)</f>
        <v>0</v>
      </c>
      <c r="BL340" s="17" t="s">
        <v>149</v>
      </c>
      <c r="BM340" s="233" t="s">
        <v>427</v>
      </c>
    </row>
    <row r="341" s="2" customFormat="1" ht="16.5" customHeight="1">
      <c r="A341" s="38"/>
      <c r="B341" s="39"/>
      <c r="C341" s="221" t="s">
        <v>428</v>
      </c>
      <c r="D341" s="221" t="s">
        <v>144</v>
      </c>
      <c r="E341" s="222" t="s">
        <v>429</v>
      </c>
      <c r="F341" s="223" t="s">
        <v>430</v>
      </c>
      <c r="G341" s="224" t="s">
        <v>358</v>
      </c>
      <c r="H341" s="225">
        <v>12</v>
      </c>
      <c r="I341" s="226"/>
      <c r="J341" s="226"/>
      <c r="K341" s="227">
        <f>ROUND(P341*H341,2)</f>
        <v>0</v>
      </c>
      <c r="L341" s="223" t="s">
        <v>1</v>
      </c>
      <c r="M341" s="44"/>
      <c r="N341" s="228" t="s">
        <v>1</v>
      </c>
      <c r="O341" s="229" t="s">
        <v>38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91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38"/>
      <c r="Z341" s="38"/>
      <c r="AA341" s="38"/>
      <c r="AB341" s="38"/>
      <c r="AC341" s="38"/>
      <c r="AD341" s="38"/>
      <c r="AE341" s="38"/>
      <c r="AR341" s="233" t="s">
        <v>149</v>
      </c>
      <c r="AT341" s="233" t="s">
        <v>144</v>
      </c>
      <c r="AU341" s="233" t="s">
        <v>85</v>
      </c>
      <c r="AY341" s="17" t="s">
        <v>142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7" t="s">
        <v>83</v>
      </c>
      <c r="BK341" s="234">
        <f>ROUND(P341*H341,2)</f>
        <v>0</v>
      </c>
      <c r="BL341" s="17" t="s">
        <v>149</v>
      </c>
      <c r="BM341" s="233" t="s">
        <v>267</v>
      </c>
    </row>
    <row r="342" s="13" customFormat="1">
      <c r="A342" s="13"/>
      <c r="B342" s="235"/>
      <c r="C342" s="236"/>
      <c r="D342" s="237" t="s">
        <v>150</v>
      </c>
      <c r="E342" s="238" t="s">
        <v>1</v>
      </c>
      <c r="F342" s="239" t="s">
        <v>431</v>
      </c>
      <c r="G342" s="236"/>
      <c r="H342" s="240">
        <v>12</v>
      </c>
      <c r="I342" s="241"/>
      <c r="J342" s="241"/>
      <c r="K342" s="236"/>
      <c r="L342" s="236"/>
      <c r="M342" s="242"/>
      <c r="N342" s="243"/>
      <c r="O342" s="244"/>
      <c r="P342" s="244"/>
      <c r="Q342" s="244"/>
      <c r="R342" s="244"/>
      <c r="S342" s="244"/>
      <c r="T342" s="244"/>
      <c r="U342" s="244"/>
      <c r="V342" s="244"/>
      <c r="W342" s="244"/>
      <c r="X342" s="245"/>
      <c r="Y342" s="13"/>
      <c r="Z342" s="13"/>
      <c r="AA342" s="13"/>
      <c r="AB342" s="13"/>
      <c r="AC342" s="13"/>
      <c r="AD342" s="13"/>
      <c r="AE342" s="13"/>
      <c r="AT342" s="246" t="s">
        <v>150</v>
      </c>
      <c r="AU342" s="246" t="s">
        <v>85</v>
      </c>
      <c r="AV342" s="13" t="s">
        <v>85</v>
      </c>
      <c r="AW342" s="13" t="s">
        <v>5</v>
      </c>
      <c r="AX342" s="13" t="s">
        <v>75</v>
      </c>
      <c r="AY342" s="246" t="s">
        <v>142</v>
      </c>
    </row>
    <row r="343" s="14" customFormat="1">
      <c r="A343" s="14"/>
      <c r="B343" s="247"/>
      <c r="C343" s="248"/>
      <c r="D343" s="237" t="s">
        <v>150</v>
      </c>
      <c r="E343" s="249" t="s">
        <v>1</v>
      </c>
      <c r="F343" s="250" t="s">
        <v>239</v>
      </c>
      <c r="G343" s="248"/>
      <c r="H343" s="249" t="s">
        <v>1</v>
      </c>
      <c r="I343" s="251"/>
      <c r="J343" s="251"/>
      <c r="K343" s="248"/>
      <c r="L343" s="248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4"/>
      <c r="Z343" s="14"/>
      <c r="AA343" s="14"/>
      <c r="AB343" s="14"/>
      <c r="AC343" s="14"/>
      <c r="AD343" s="14"/>
      <c r="AE343" s="14"/>
      <c r="AT343" s="256" t="s">
        <v>150</v>
      </c>
      <c r="AU343" s="256" t="s">
        <v>85</v>
      </c>
      <c r="AV343" s="14" t="s">
        <v>83</v>
      </c>
      <c r="AW343" s="14" t="s">
        <v>5</v>
      </c>
      <c r="AX343" s="14" t="s">
        <v>75</v>
      </c>
      <c r="AY343" s="256" t="s">
        <v>142</v>
      </c>
    </row>
    <row r="344" s="15" customFormat="1">
      <c r="A344" s="15"/>
      <c r="B344" s="257"/>
      <c r="C344" s="258"/>
      <c r="D344" s="237" t="s">
        <v>150</v>
      </c>
      <c r="E344" s="259" t="s">
        <v>1</v>
      </c>
      <c r="F344" s="260" t="s">
        <v>153</v>
      </c>
      <c r="G344" s="258"/>
      <c r="H344" s="261">
        <v>12</v>
      </c>
      <c r="I344" s="262"/>
      <c r="J344" s="262"/>
      <c r="K344" s="258"/>
      <c r="L344" s="258"/>
      <c r="M344" s="263"/>
      <c r="N344" s="264"/>
      <c r="O344" s="265"/>
      <c r="P344" s="265"/>
      <c r="Q344" s="265"/>
      <c r="R344" s="265"/>
      <c r="S344" s="265"/>
      <c r="T344" s="265"/>
      <c r="U344" s="265"/>
      <c r="V344" s="265"/>
      <c r="W344" s="265"/>
      <c r="X344" s="266"/>
      <c r="Y344" s="15"/>
      <c r="Z344" s="15"/>
      <c r="AA344" s="15"/>
      <c r="AB344" s="15"/>
      <c r="AC344" s="15"/>
      <c r="AD344" s="15"/>
      <c r="AE344" s="15"/>
      <c r="AT344" s="267" t="s">
        <v>150</v>
      </c>
      <c r="AU344" s="267" t="s">
        <v>85</v>
      </c>
      <c r="AV344" s="15" t="s">
        <v>149</v>
      </c>
      <c r="AW344" s="15" t="s">
        <v>5</v>
      </c>
      <c r="AX344" s="15" t="s">
        <v>83</v>
      </c>
      <c r="AY344" s="267" t="s">
        <v>142</v>
      </c>
    </row>
    <row r="345" s="2" customFormat="1" ht="24.15" customHeight="1">
      <c r="A345" s="38"/>
      <c r="B345" s="39"/>
      <c r="C345" s="268" t="s">
        <v>308</v>
      </c>
      <c r="D345" s="268" t="s">
        <v>172</v>
      </c>
      <c r="E345" s="269" t="s">
        <v>432</v>
      </c>
      <c r="F345" s="270" t="s">
        <v>433</v>
      </c>
      <c r="G345" s="271" t="s">
        <v>358</v>
      </c>
      <c r="H345" s="272">
        <v>12</v>
      </c>
      <c r="I345" s="273"/>
      <c r="J345" s="274"/>
      <c r="K345" s="275">
        <f>ROUND(P345*H345,2)</f>
        <v>0</v>
      </c>
      <c r="L345" s="270" t="s">
        <v>1</v>
      </c>
      <c r="M345" s="276"/>
      <c r="N345" s="277" t="s">
        <v>1</v>
      </c>
      <c r="O345" s="229" t="s">
        <v>38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91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38"/>
      <c r="Z345" s="38"/>
      <c r="AA345" s="38"/>
      <c r="AB345" s="38"/>
      <c r="AC345" s="38"/>
      <c r="AD345" s="38"/>
      <c r="AE345" s="38"/>
      <c r="AR345" s="233" t="s">
        <v>164</v>
      </c>
      <c r="AT345" s="233" t="s">
        <v>172</v>
      </c>
      <c r="AU345" s="233" t="s">
        <v>85</v>
      </c>
      <c r="AY345" s="17" t="s">
        <v>142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7" t="s">
        <v>83</v>
      </c>
      <c r="BK345" s="234">
        <f>ROUND(P345*H345,2)</f>
        <v>0</v>
      </c>
      <c r="BL345" s="17" t="s">
        <v>149</v>
      </c>
      <c r="BM345" s="233" t="s">
        <v>434</v>
      </c>
    </row>
    <row r="346" s="2" customFormat="1" ht="24.15" customHeight="1">
      <c r="A346" s="38"/>
      <c r="B346" s="39"/>
      <c r="C346" s="221" t="s">
        <v>435</v>
      </c>
      <c r="D346" s="221" t="s">
        <v>144</v>
      </c>
      <c r="E346" s="222" t="s">
        <v>436</v>
      </c>
      <c r="F346" s="223" t="s">
        <v>437</v>
      </c>
      <c r="G346" s="224" t="s">
        <v>358</v>
      </c>
      <c r="H346" s="225">
        <v>12</v>
      </c>
      <c r="I346" s="226"/>
      <c r="J346" s="226"/>
      <c r="K346" s="227">
        <f>ROUND(P346*H346,2)</f>
        <v>0</v>
      </c>
      <c r="L346" s="223" t="s">
        <v>148</v>
      </c>
      <c r="M346" s="44"/>
      <c r="N346" s="228" t="s">
        <v>1</v>
      </c>
      <c r="O346" s="229" t="s">
        <v>38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91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38"/>
      <c r="Z346" s="38"/>
      <c r="AA346" s="38"/>
      <c r="AB346" s="38"/>
      <c r="AC346" s="38"/>
      <c r="AD346" s="38"/>
      <c r="AE346" s="38"/>
      <c r="AR346" s="233" t="s">
        <v>149</v>
      </c>
      <c r="AT346" s="233" t="s">
        <v>144</v>
      </c>
      <c r="AU346" s="233" t="s">
        <v>85</v>
      </c>
      <c r="AY346" s="17" t="s">
        <v>142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7" t="s">
        <v>83</v>
      </c>
      <c r="BK346" s="234">
        <f>ROUND(P346*H346,2)</f>
        <v>0</v>
      </c>
      <c r="BL346" s="17" t="s">
        <v>149</v>
      </c>
      <c r="BM346" s="233" t="s">
        <v>438</v>
      </c>
    </row>
    <row r="347" s="13" customFormat="1">
      <c r="A347" s="13"/>
      <c r="B347" s="235"/>
      <c r="C347" s="236"/>
      <c r="D347" s="237" t="s">
        <v>150</v>
      </c>
      <c r="E347" s="238" t="s">
        <v>1</v>
      </c>
      <c r="F347" s="239" t="s">
        <v>431</v>
      </c>
      <c r="G347" s="236"/>
      <c r="H347" s="240">
        <v>12</v>
      </c>
      <c r="I347" s="241"/>
      <c r="J347" s="241"/>
      <c r="K347" s="236"/>
      <c r="L347" s="236"/>
      <c r="M347" s="242"/>
      <c r="N347" s="243"/>
      <c r="O347" s="244"/>
      <c r="P347" s="244"/>
      <c r="Q347" s="244"/>
      <c r="R347" s="244"/>
      <c r="S347" s="244"/>
      <c r="T347" s="244"/>
      <c r="U347" s="244"/>
      <c r="V347" s="244"/>
      <c r="W347" s="244"/>
      <c r="X347" s="245"/>
      <c r="Y347" s="13"/>
      <c r="Z347" s="13"/>
      <c r="AA347" s="13"/>
      <c r="AB347" s="13"/>
      <c r="AC347" s="13"/>
      <c r="AD347" s="13"/>
      <c r="AE347" s="13"/>
      <c r="AT347" s="246" t="s">
        <v>150</v>
      </c>
      <c r="AU347" s="246" t="s">
        <v>85</v>
      </c>
      <c r="AV347" s="13" t="s">
        <v>85</v>
      </c>
      <c r="AW347" s="13" t="s">
        <v>5</v>
      </c>
      <c r="AX347" s="13" t="s">
        <v>75</v>
      </c>
      <c r="AY347" s="246" t="s">
        <v>142</v>
      </c>
    </row>
    <row r="348" s="14" customFormat="1">
      <c r="A348" s="14"/>
      <c r="B348" s="247"/>
      <c r="C348" s="248"/>
      <c r="D348" s="237" t="s">
        <v>150</v>
      </c>
      <c r="E348" s="249" t="s">
        <v>1</v>
      </c>
      <c r="F348" s="250" t="s">
        <v>239</v>
      </c>
      <c r="G348" s="248"/>
      <c r="H348" s="249" t="s">
        <v>1</v>
      </c>
      <c r="I348" s="251"/>
      <c r="J348" s="251"/>
      <c r="K348" s="248"/>
      <c r="L348" s="248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4"/>
      <c r="Z348" s="14"/>
      <c r="AA348" s="14"/>
      <c r="AB348" s="14"/>
      <c r="AC348" s="14"/>
      <c r="AD348" s="14"/>
      <c r="AE348" s="14"/>
      <c r="AT348" s="256" t="s">
        <v>150</v>
      </c>
      <c r="AU348" s="256" t="s">
        <v>85</v>
      </c>
      <c r="AV348" s="14" t="s">
        <v>83</v>
      </c>
      <c r="AW348" s="14" t="s">
        <v>5</v>
      </c>
      <c r="AX348" s="14" t="s">
        <v>75</v>
      </c>
      <c r="AY348" s="256" t="s">
        <v>142</v>
      </c>
    </row>
    <row r="349" s="15" customFormat="1">
      <c r="A349" s="15"/>
      <c r="B349" s="257"/>
      <c r="C349" s="258"/>
      <c r="D349" s="237" t="s">
        <v>150</v>
      </c>
      <c r="E349" s="259" t="s">
        <v>1</v>
      </c>
      <c r="F349" s="260" t="s">
        <v>153</v>
      </c>
      <c r="G349" s="258"/>
      <c r="H349" s="261">
        <v>12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5"/>
      <c r="Z349" s="15"/>
      <c r="AA349" s="15"/>
      <c r="AB349" s="15"/>
      <c r="AC349" s="15"/>
      <c r="AD349" s="15"/>
      <c r="AE349" s="15"/>
      <c r="AT349" s="267" t="s">
        <v>150</v>
      </c>
      <c r="AU349" s="267" t="s">
        <v>85</v>
      </c>
      <c r="AV349" s="15" t="s">
        <v>149</v>
      </c>
      <c r="AW349" s="15" t="s">
        <v>5</v>
      </c>
      <c r="AX349" s="15" t="s">
        <v>83</v>
      </c>
      <c r="AY349" s="267" t="s">
        <v>142</v>
      </c>
    </row>
    <row r="350" s="2" customFormat="1" ht="24.15" customHeight="1">
      <c r="A350" s="38"/>
      <c r="B350" s="39"/>
      <c r="C350" s="268" t="s">
        <v>313</v>
      </c>
      <c r="D350" s="268" t="s">
        <v>172</v>
      </c>
      <c r="E350" s="269" t="s">
        <v>439</v>
      </c>
      <c r="F350" s="270" t="s">
        <v>440</v>
      </c>
      <c r="G350" s="271" t="s">
        <v>358</v>
      </c>
      <c r="H350" s="272">
        <v>12</v>
      </c>
      <c r="I350" s="273"/>
      <c r="J350" s="274"/>
      <c r="K350" s="275">
        <f>ROUND(P350*H350,2)</f>
        <v>0</v>
      </c>
      <c r="L350" s="270" t="s">
        <v>148</v>
      </c>
      <c r="M350" s="276"/>
      <c r="N350" s="277" t="s">
        <v>1</v>
      </c>
      <c r="O350" s="229" t="s">
        <v>38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91"/>
      <c r="T350" s="231">
        <f>S350*H350</f>
        <v>0</v>
      </c>
      <c r="U350" s="231">
        <v>0</v>
      </c>
      <c r="V350" s="231">
        <f>U350*H350</f>
        <v>0</v>
      </c>
      <c r="W350" s="231">
        <v>0</v>
      </c>
      <c r="X350" s="232">
        <f>W350*H350</f>
        <v>0</v>
      </c>
      <c r="Y350" s="38"/>
      <c r="Z350" s="38"/>
      <c r="AA350" s="38"/>
      <c r="AB350" s="38"/>
      <c r="AC350" s="38"/>
      <c r="AD350" s="38"/>
      <c r="AE350" s="38"/>
      <c r="AR350" s="233" t="s">
        <v>164</v>
      </c>
      <c r="AT350" s="233" t="s">
        <v>172</v>
      </c>
      <c r="AU350" s="233" t="s">
        <v>85</v>
      </c>
      <c r="AY350" s="17" t="s">
        <v>142</v>
      </c>
      <c r="BE350" s="234">
        <f>IF(O350="základní",K350,0)</f>
        <v>0</v>
      </c>
      <c r="BF350" s="234">
        <f>IF(O350="snížená",K350,0)</f>
        <v>0</v>
      </c>
      <c r="BG350" s="234">
        <f>IF(O350="zákl. přenesená",K350,0)</f>
        <v>0</v>
      </c>
      <c r="BH350" s="234">
        <f>IF(O350="sníž. přenesená",K350,0)</f>
        <v>0</v>
      </c>
      <c r="BI350" s="234">
        <f>IF(O350="nulová",K350,0)</f>
        <v>0</v>
      </c>
      <c r="BJ350" s="17" t="s">
        <v>83</v>
      </c>
      <c r="BK350" s="234">
        <f>ROUND(P350*H350,2)</f>
        <v>0</v>
      </c>
      <c r="BL350" s="17" t="s">
        <v>149</v>
      </c>
      <c r="BM350" s="233" t="s">
        <v>441</v>
      </c>
    </row>
    <row r="351" s="2" customFormat="1" ht="62.7" customHeight="1">
      <c r="A351" s="38"/>
      <c r="B351" s="39"/>
      <c r="C351" s="221" t="s">
        <v>442</v>
      </c>
      <c r="D351" s="221" t="s">
        <v>144</v>
      </c>
      <c r="E351" s="222" t="s">
        <v>443</v>
      </c>
      <c r="F351" s="223" t="s">
        <v>444</v>
      </c>
      <c r="G351" s="224" t="s">
        <v>390</v>
      </c>
      <c r="H351" s="225">
        <v>7900</v>
      </c>
      <c r="I351" s="226"/>
      <c r="J351" s="226"/>
      <c r="K351" s="227">
        <f>ROUND(P351*H351,2)</f>
        <v>0</v>
      </c>
      <c r="L351" s="223" t="s">
        <v>148</v>
      </c>
      <c r="M351" s="44"/>
      <c r="N351" s="228" t="s">
        <v>1</v>
      </c>
      <c r="O351" s="229" t="s">
        <v>38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91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38"/>
      <c r="Z351" s="38"/>
      <c r="AA351" s="38"/>
      <c r="AB351" s="38"/>
      <c r="AC351" s="38"/>
      <c r="AD351" s="38"/>
      <c r="AE351" s="38"/>
      <c r="AR351" s="233" t="s">
        <v>149</v>
      </c>
      <c r="AT351" s="233" t="s">
        <v>144</v>
      </c>
      <c r="AU351" s="233" t="s">
        <v>85</v>
      </c>
      <c r="AY351" s="17" t="s">
        <v>142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7" t="s">
        <v>83</v>
      </c>
      <c r="BK351" s="234">
        <f>ROUND(P351*H351,2)</f>
        <v>0</v>
      </c>
      <c r="BL351" s="17" t="s">
        <v>149</v>
      </c>
      <c r="BM351" s="233" t="s">
        <v>445</v>
      </c>
    </row>
    <row r="352" s="13" customFormat="1">
      <c r="A352" s="13"/>
      <c r="B352" s="235"/>
      <c r="C352" s="236"/>
      <c r="D352" s="237" t="s">
        <v>150</v>
      </c>
      <c r="E352" s="238" t="s">
        <v>1</v>
      </c>
      <c r="F352" s="239" t="s">
        <v>446</v>
      </c>
      <c r="G352" s="236"/>
      <c r="H352" s="240">
        <v>7900</v>
      </c>
      <c r="I352" s="241"/>
      <c r="J352" s="241"/>
      <c r="K352" s="236"/>
      <c r="L352" s="236"/>
      <c r="M352" s="242"/>
      <c r="N352" s="243"/>
      <c r="O352" s="244"/>
      <c r="P352" s="244"/>
      <c r="Q352" s="244"/>
      <c r="R352" s="244"/>
      <c r="S352" s="244"/>
      <c r="T352" s="244"/>
      <c r="U352" s="244"/>
      <c r="V352" s="244"/>
      <c r="W352" s="244"/>
      <c r="X352" s="245"/>
      <c r="Y352" s="13"/>
      <c r="Z352" s="13"/>
      <c r="AA352" s="13"/>
      <c r="AB352" s="13"/>
      <c r="AC352" s="13"/>
      <c r="AD352" s="13"/>
      <c r="AE352" s="13"/>
      <c r="AT352" s="246" t="s">
        <v>150</v>
      </c>
      <c r="AU352" s="246" t="s">
        <v>85</v>
      </c>
      <c r="AV352" s="13" t="s">
        <v>85</v>
      </c>
      <c r="AW352" s="13" t="s">
        <v>5</v>
      </c>
      <c r="AX352" s="13" t="s">
        <v>75</v>
      </c>
      <c r="AY352" s="246" t="s">
        <v>142</v>
      </c>
    </row>
    <row r="353" s="14" customFormat="1">
      <c r="A353" s="14"/>
      <c r="B353" s="247"/>
      <c r="C353" s="248"/>
      <c r="D353" s="237" t="s">
        <v>150</v>
      </c>
      <c r="E353" s="249" t="s">
        <v>1</v>
      </c>
      <c r="F353" s="250" t="s">
        <v>239</v>
      </c>
      <c r="G353" s="248"/>
      <c r="H353" s="249" t="s">
        <v>1</v>
      </c>
      <c r="I353" s="251"/>
      <c r="J353" s="251"/>
      <c r="K353" s="248"/>
      <c r="L353" s="248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4"/>
      <c r="Z353" s="14"/>
      <c r="AA353" s="14"/>
      <c r="AB353" s="14"/>
      <c r="AC353" s="14"/>
      <c r="AD353" s="14"/>
      <c r="AE353" s="14"/>
      <c r="AT353" s="256" t="s">
        <v>150</v>
      </c>
      <c r="AU353" s="256" t="s">
        <v>85</v>
      </c>
      <c r="AV353" s="14" t="s">
        <v>83</v>
      </c>
      <c r="AW353" s="14" t="s">
        <v>5</v>
      </c>
      <c r="AX353" s="14" t="s">
        <v>75</v>
      </c>
      <c r="AY353" s="256" t="s">
        <v>142</v>
      </c>
    </row>
    <row r="354" s="15" customFormat="1">
      <c r="A354" s="15"/>
      <c r="B354" s="257"/>
      <c r="C354" s="258"/>
      <c r="D354" s="237" t="s">
        <v>150</v>
      </c>
      <c r="E354" s="259" t="s">
        <v>1</v>
      </c>
      <c r="F354" s="260" t="s">
        <v>153</v>
      </c>
      <c r="G354" s="258"/>
      <c r="H354" s="261">
        <v>7900</v>
      </c>
      <c r="I354" s="262"/>
      <c r="J354" s="262"/>
      <c r="K354" s="258"/>
      <c r="L354" s="258"/>
      <c r="M354" s="263"/>
      <c r="N354" s="264"/>
      <c r="O354" s="265"/>
      <c r="P354" s="265"/>
      <c r="Q354" s="265"/>
      <c r="R354" s="265"/>
      <c r="S354" s="265"/>
      <c r="T354" s="265"/>
      <c r="U354" s="265"/>
      <c r="V354" s="265"/>
      <c r="W354" s="265"/>
      <c r="X354" s="266"/>
      <c r="Y354" s="15"/>
      <c r="Z354" s="15"/>
      <c r="AA354" s="15"/>
      <c r="AB354" s="15"/>
      <c r="AC354" s="15"/>
      <c r="AD354" s="15"/>
      <c r="AE354" s="15"/>
      <c r="AT354" s="267" t="s">
        <v>150</v>
      </c>
      <c r="AU354" s="267" t="s">
        <v>85</v>
      </c>
      <c r="AV354" s="15" t="s">
        <v>149</v>
      </c>
      <c r="AW354" s="15" t="s">
        <v>5</v>
      </c>
      <c r="AX354" s="15" t="s">
        <v>83</v>
      </c>
      <c r="AY354" s="267" t="s">
        <v>142</v>
      </c>
    </row>
    <row r="355" s="2" customFormat="1" ht="66.75" customHeight="1">
      <c r="A355" s="38"/>
      <c r="B355" s="39"/>
      <c r="C355" s="221" t="s">
        <v>317</v>
      </c>
      <c r="D355" s="221" t="s">
        <v>144</v>
      </c>
      <c r="E355" s="222" t="s">
        <v>447</v>
      </c>
      <c r="F355" s="223" t="s">
        <v>448</v>
      </c>
      <c r="G355" s="224" t="s">
        <v>205</v>
      </c>
      <c r="H355" s="225">
        <v>4844</v>
      </c>
      <c r="I355" s="226"/>
      <c r="J355" s="226"/>
      <c r="K355" s="227">
        <f>ROUND(P355*H355,2)</f>
        <v>0</v>
      </c>
      <c r="L355" s="223" t="s">
        <v>148</v>
      </c>
      <c r="M355" s="44"/>
      <c r="N355" s="228" t="s">
        <v>1</v>
      </c>
      <c r="O355" s="229" t="s">
        <v>38</v>
      </c>
      <c r="P355" s="230">
        <f>I355+J355</f>
        <v>0</v>
      </c>
      <c r="Q355" s="230">
        <f>ROUND(I355*H355,2)</f>
        <v>0</v>
      </c>
      <c r="R355" s="230">
        <f>ROUND(J355*H355,2)</f>
        <v>0</v>
      </c>
      <c r="S355" s="91"/>
      <c r="T355" s="231">
        <f>S355*H355</f>
        <v>0</v>
      </c>
      <c r="U355" s="231">
        <v>0</v>
      </c>
      <c r="V355" s="231">
        <f>U355*H355</f>
        <v>0</v>
      </c>
      <c r="W355" s="231">
        <v>0</v>
      </c>
      <c r="X355" s="232">
        <f>W355*H355</f>
        <v>0</v>
      </c>
      <c r="Y355" s="38"/>
      <c r="Z355" s="38"/>
      <c r="AA355" s="38"/>
      <c r="AB355" s="38"/>
      <c r="AC355" s="38"/>
      <c r="AD355" s="38"/>
      <c r="AE355" s="38"/>
      <c r="AR355" s="233" t="s">
        <v>149</v>
      </c>
      <c r="AT355" s="233" t="s">
        <v>144</v>
      </c>
      <c r="AU355" s="233" t="s">
        <v>85</v>
      </c>
      <c r="AY355" s="17" t="s">
        <v>142</v>
      </c>
      <c r="BE355" s="234">
        <f>IF(O355="základní",K355,0)</f>
        <v>0</v>
      </c>
      <c r="BF355" s="234">
        <f>IF(O355="snížená",K355,0)</f>
        <v>0</v>
      </c>
      <c r="BG355" s="234">
        <f>IF(O355="zákl. přenesená",K355,0)</f>
        <v>0</v>
      </c>
      <c r="BH355" s="234">
        <f>IF(O355="sníž. přenesená",K355,0)</f>
        <v>0</v>
      </c>
      <c r="BI355" s="234">
        <f>IF(O355="nulová",K355,0)</f>
        <v>0</v>
      </c>
      <c r="BJ355" s="17" t="s">
        <v>83</v>
      </c>
      <c r="BK355" s="234">
        <f>ROUND(P355*H355,2)</f>
        <v>0</v>
      </c>
      <c r="BL355" s="17" t="s">
        <v>149</v>
      </c>
      <c r="BM355" s="233" t="s">
        <v>449</v>
      </c>
    </row>
    <row r="356" s="14" customFormat="1">
      <c r="A356" s="14"/>
      <c r="B356" s="247"/>
      <c r="C356" s="248"/>
      <c r="D356" s="237" t="s">
        <v>150</v>
      </c>
      <c r="E356" s="249" t="s">
        <v>1</v>
      </c>
      <c r="F356" s="250" t="s">
        <v>450</v>
      </c>
      <c r="G356" s="248"/>
      <c r="H356" s="249" t="s">
        <v>1</v>
      </c>
      <c r="I356" s="251"/>
      <c r="J356" s="251"/>
      <c r="K356" s="248"/>
      <c r="L356" s="248"/>
      <c r="M356" s="252"/>
      <c r="N356" s="253"/>
      <c r="O356" s="254"/>
      <c r="P356" s="254"/>
      <c r="Q356" s="254"/>
      <c r="R356" s="254"/>
      <c r="S356" s="254"/>
      <c r="T356" s="254"/>
      <c r="U356" s="254"/>
      <c r="V356" s="254"/>
      <c r="W356" s="254"/>
      <c r="X356" s="255"/>
      <c r="Y356" s="14"/>
      <c r="Z356" s="14"/>
      <c r="AA356" s="14"/>
      <c r="AB356" s="14"/>
      <c r="AC356" s="14"/>
      <c r="AD356" s="14"/>
      <c r="AE356" s="14"/>
      <c r="AT356" s="256" t="s">
        <v>150</v>
      </c>
      <c r="AU356" s="256" t="s">
        <v>85</v>
      </c>
      <c r="AV356" s="14" t="s">
        <v>83</v>
      </c>
      <c r="AW356" s="14" t="s">
        <v>5</v>
      </c>
      <c r="AX356" s="14" t="s">
        <v>75</v>
      </c>
      <c r="AY356" s="256" t="s">
        <v>142</v>
      </c>
    </row>
    <row r="357" s="13" customFormat="1">
      <c r="A357" s="13"/>
      <c r="B357" s="235"/>
      <c r="C357" s="236"/>
      <c r="D357" s="237" t="s">
        <v>150</v>
      </c>
      <c r="E357" s="238" t="s">
        <v>1</v>
      </c>
      <c r="F357" s="239" t="s">
        <v>451</v>
      </c>
      <c r="G357" s="236"/>
      <c r="H357" s="240">
        <v>4844</v>
      </c>
      <c r="I357" s="241"/>
      <c r="J357" s="241"/>
      <c r="K357" s="236"/>
      <c r="L357" s="236"/>
      <c r="M357" s="242"/>
      <c r="N357" s="243"/>
      <c r="O357" s="244"/>
      <c r="P357" s="244"/>
      <c r="Q357" s="244"/>
      <c r="R357" s="244"/>
      <c r="S357" s="244"/>
      <c r="T357" s="244"/>
      <c r="U357" s="244"/>
      <c r="V357" s="244"/>
      <c r="W357" s="244"/>
      <c r="X357" s="245"/>
      <c r="Y357" s="13"/>
      <c r="Z357" s="13"/>
      <c r="AA357" s="13"/>
      <c r="AB357" s="13"/>
      <c r="AC357" s="13"/>
      <c r="AD357" s="13"/>
      <c r="AE357" s="13"/>
      <c r="AT357" s="246" t="s">
        <v>150</v>
      </c>
      <c r="AU357" s="246" t="s">
        <v>85</v>
      </c>
      <c r="AV357" s="13" t="s">
        <v>85</v>
      </c>
      <c r="AW357" s="13" t="s">
        <v>5</v>
      </c>
      <c r="AX357" s="13" t="s">
        <v>75</v>
      </c>
      <c r="AY357" s="246" t="s">
        <v>142</v>
      </c>
    </row>
    <row r="358" s="15" customFormat="1">
      <c r="A358" s="15"/>
      <c r="B358" s="257"/>
      <c r="C358" s="258"/>
      <c r="D358" s="237" t="s">
        <v>150</v>
      </c>
      <c r="E358" s="259" t="s">
        <v>1</v>
      </c>
      <c r="F358" s="260" t="s">
        <v>153</v>
      </c>
      <c r="G358" s="258"/>
      <c r="H358" s="261">
        <v>4844</v>
      </c>
      <c r="I358" s="262"/>
      <c r="J358" s="262"/>
      <c r="K358" s="258"/>
      <c r="L358" s="258"/>
      <c r="M358" s="263"/>
      <c r="N358" s="264"/>
      <c r="O358" s="265"/>
      <c r="P358" s="265"/>
      <c r="Q358" s="265"/>
      <c r="R358" s="265"/>
      <c r="S358" s="265"/>
      <c r="T358" s="265"/>
      <c r="U358" s="265"/>
      <c r="V358" s="265"/>
      <c r="W358" s="265"/>
      <c r="X358" s="266"/>
      <c r="Y358" s="15"/>
      <c r="Z358" s="15"/>
      <c r="AA358" s="15"/>
      <c r="AB358" s="15"/>
      <c r="AC358" s="15"/>
      <c r="AD358" s="15"/>
      <c r="AE358" s="15"/>
      <c r="AT358" s="267" t="s">
        <v>150</v>
      </c>
      <c r="AU358" s="267" t="s">
        <v>85</v>
      </c>
      <c r="AV358" s="15" t="s">
        <v>149</v>
      </c>
      <c r="AW358" s="15" t="s">
        <v>5</v>
      </c>
      <c r="AX358" s="15" t="s">
        <v>83</v>
      </c>
      <c r="AY358" s="267" t="s">
        <v>142</v>
      </c>
    </row>
    <row r="359" s="12" customFormat="1" ht="22.8" customHeight="1">
      <c r="A359" s="12"/>
      <c r="B359" s="204"/>
      <c r="C359" s="205"/>
      <c r="D359" s="206" t="s">
        <v>74</v>
      </c>
      <c r="E359" s="219" t="s">
        <v>452</v>
      </c>
      <c r="F359" s="219" t="s">
        <v>453</v>
      </c>
      <c r="G359" s="205"/>
      <c r="H359" s="205"/>
      <c r="I359" s="208"/>
      <c r="J359" s="208"/>
      <c r="K359" s="220">
        <f>BK359</f>
        <v>0</v>
      </c>
      <c r="L359" s="205"/>
      <c r="M359" s="210"/>
      <c r="N359" s="211"/>
      <c r="O359" s="212"/>
      <c r="P359" s="212"/>
      <c r="Q359" s="213">
        <f>Q360</f>
        <v>0</v>
      </c>
      <c r="R359" s="213">
        <f>R360</f>
        <v>0</v>
      </c>
      <c r="S359" s="212"/>
      <c r="T359" s="214">
        <f>T360</f>
        <v>0</v>
      </c>
      <c r="U359" s="212"/>
      <c r="V359" s="214">
        <f>V360</f>
        <v>0</v>
      </c>
      <c r="W359" s="212"/>
      <c r="X359" s="215">
        <f>X360</f>
        <v>0</v>
      </c>
      <c r="Y359" s="12"/>
      <c r="Z359" s="12"/>
      <c r="AA359" s="12"/>
      <c r="AB359" s="12"/>
      <c r="AC359" s="12"/>
      <c r="AD359" s="12"/>
      <c r="AE359" s="12"/>
      <c r="AR359" s="216" t="s">
        <v>83</v>
      </c>
      <c r="AT359" s="217" t="s">
        <v>74</v>
      </c>
      <c r="AU359" s="217" t="s">
        <v>83</v>
      </c>
      <c r="AY359" s="216" t="s">
        <v>142</v>
      </c>
      <c r="BK359" s="218">
        <f>BK360</f>
        <v>0</v>
      </c>
    </row>
    <row r="360" s="2" customFormat="1" ht="37.8" customHeight="1">
      <c r="A360" s="38"/>
      <c r="B360" s="39"/>
      <c r="C360" s="221" t="s">
        <v>454</v>
      </c>
      <c r="D360" s="221" t="s">
        <v>144</v>
      </c>
      <c r="E360" s="222" t="s">
        <v>455</v>
      </c>
      <c r="F360" s="223" t="s">
        <v>456</v>
      </c>
      <c r="G360" s="224" t="s">
        <v>175</v>
      </c>
      <c r="H360" s="225">
        <v>2753.29</v>
      </c>
      <c r="I360" s="226"/>
      <c r="J360" s="226"/>
      <c r="K360" s="227">
        <f>ROUND(P360*H360,2)</f>
        <v>0</v>
      </c>
      <c r="L360" s="223" t="s">
        <v>148</v>
      </c>
      <c r="M360" s="44"/>
      <c r="N360" s="228" t="s">
        <v>1</v>
      </c>
      <c r="O360" s="229" t="s">
        <v>38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91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38"/>
      <c r="Z360" s="38"/>
      <c r="AA360" s="38"/>
      <c r="AB360" s="38"/>
      <c r="AC360" s="38"/>
      <c r="AD360" s="38"/>
      <c r="AE360" s="38"/>
      <c r="AR360" s="233" t="s">
        <v>149</v>
      </c>
      <c r="AT360" s="233" t="s">
        <v>144</v>
      </c>
      <c r="AU360" s="233" t="s">
        <v>85</v>
      </c>
      <c r="AY360" s="17" t="s">
        <v>142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7" t="s">
        <v>83</v>
      </c>
      <c r="BK360" s="234">
        <f>ROUND(P360*H360,2)</f>
        <v>0</v>
      </c>
      <c r="BL360" s="17" t="s">
        <v>149</v>
      </c>
      <c r="BM360" s="233" t="s">
        <v>457</v>
      </c>
    </row>
    <row r="361" s="12" customFormat="1" ht="22.8" customHeight="1">
      <c r="A361" s="12"/>
      <c r="B361" s="204"/>
      <c r="C361" s="205"/>
      <c r="D361" s="206" t="s">
        <v>74</v>
      </c>
      <c r="E361" s="219" t="s">
        <v>458</v>
      </c>
      <c r="F361" s="219" t="s">
        <v>459</v>
      </c>
      <c r="G361" s="205"/>
      <c r="H361" s="205"/>
      <c r="I361" s="208"/>
      <c r="J361" s="208"/>
      <c r="K361" s="220">
        <f>BK361</f>
        <v>0</v>
      </c>
      <c r="L361" s="205"/>
      <c r="M361" s="210"/>
      <c r="N361" s="211"/>
      <c r="O361" s="212"/>
      <c r="P361" s="212"/>
      <c r="Q361" s="213">
        <f>SUM(Q362:Q363)</f>
        <v>0</v>
      </c>
      <c r="R361" s="213">
        <f>SUM(R362:R363)</f>
        <v>0</v>
      </c>
      <c r="S361" s="212"/>
      <c r="T361" s="214">
        <f>SUM(T362:T363)</f>
        <v>0</v>
      </c>
      <c r="U361" s="212"/>
      <c r="V361" s="214">
        <f>SUM(V362:V363)</f>
        <v>0</v>
      </c>
      <c r="W361" s="212"/>
      <c r="X361" s="215">
        <f>SUM(X362:X363)</f>
        <v>0</v>
      </c>
      <c r="Y361" s="12"/>
      <c r="Z361" s="12"/>
      <c r="AA361" s="12"/>
      <c r="AB361" s="12"/>
      <c r="AC361" s="12"/>
      <c r="AD361" s="12"/>
      <c r="AE361" s="12"/>
      <c r="AR361" s="216" t="s">
        <v>83</v>
      </c>
      <c r="AT361" s="217" t="s">
        <v>74</v>
      </c>
      <c r="AU361" s="217" t="s">
        <v>83</v>
      </c>
      <c r="AY361" s="216" t="s">
        <v>142</v>
      </c>
      <c r="BK361" s="218">
        <f>SUM(BK362:BK363)</f>
        <v>0</v>
      </c>
    </row>
    <row r="362" s="2" customFormat="1" ht="44.25" customHeight="1">
      <c r="A362" s="38"/>
      <c r="B362" s="39"/>
      <c r="C362" s="221" t="s">
        <v>321</v>
      </c>
      <c r="D362" s="221" t="s">
        <v>144</v>
      </c>
      <c r="E362" s="222" t="s">
        <v>460</v>
      </c>
      <c r="F362" s="223" t="s">
        <v>461</v>
      </c>
      <c r="G362" s="224" t="s">
        <v>175</v>
      </c>
      <c r="H362" s="225">
        <v>5982.2600000000002</v>
      </c>
      <c r="I362" s="226"/>
      <c r="J362" s="226"/>
      <c r="K362" s="227">
        <f>ROUND(P362*H362,2)</f>
        <v>0</v>
      </c>
      <c r="L362" s="223" t="s">
        <v>148</v>
      </c>
      <c r="M362" s="44"/>
      <c r="N362" s="228" t="s">
        <v>1</v>
      </c>
      <c r="O362" s="229" t="s">
        <v>38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91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38"/>
      <c r="Z362" s="38"/>
      <c r="AA362" s="38"/>
      <c r="AB362" s="38"/>
      <c r="AC362" s="38"/>
      <c r="AD362" s="38"/>
      <c r="AE362" s="38"/>
      <c r="AR362" s="233" t="s">
        <v>149</v>
      </c>
      <c r="AT362" s="233" t="s">
        <v>144</v>
      </c>
      <c r="AU362" s="233" t="s">
        <v>85</v>
      </c>
      <c r="AY362" s="17" t="s">
        <v>142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7" t="s">
        <v>83</v>
      </c>
      <c r="BK362" s="234">
        <f>ROUND(P362*H362,2)</f>
        <v>0</v>
      </c>
      <c r="BL362" s="17" t="s">
        <v>149</v>
      </c>
      <c r="BM362" s="233" t="s">
        <v>462</v>
      </c>
    </row>
    <row r="363" s="2" customFormat="1" ht="55.5" customHeight="1">
      <c r="A363" s="38"/>
      <c r="B363" s="39"/>
      <c r="C363" s="221" t="s">
        <v>463</v>
      </c>
      <c r="D363" s="221" t="s">
        <v>144</v>
      </c>
      <c r="E363" s="222" t="s">
        <v>464</v>
      </c>
      <c r="F363" s="223" t="s">
        <v>465</v>
      </c>
      <c r="G363" s="224" t="s">
        <v>175</v>
      </c>
      <c r="H363" s="225">
        <v>5982.2600000000002</v>
      </c>
      <c r="I363" s="226"/>
      <c r="J363" s="226"/>
      <c r="K363" s="227">
        <f>ROUND(P363*H363,2)</f>
        <v>0</v>
      </c>
      <c r="L363" s="223" t="s">
        <v>148</v>
      </c>
      <c r="M363" s="44"/>
      <c r="N363" s="278" t="s">
        <v>1</v>
      </c>
      <c r="O363" s="279" t="s">
        <v>38</v>
      </c>
      <c r="P363" s="280">
        <f>I363+J363</f>
        <v>0</v>
      </c>
      <c r="Q363" s="280">
        <f>ROUND(I363*H363,2)</f>
        <v>0</v>
      </c>
      <c r="R363" s="280">
        <f>ROUND(J363*H363,2)</f>
        <v>0</v>
      </c>
      <c r="S363" s="281"/>
      <c r="T363" s="282">
        <f>S363*H363</f>
        <v>0</v>
      </c>
      <c r="U363" s="282">
        <v>0</v>
      </c>
      <c r="V363" s="282">
        <f>U363*H363</f>
        <v>0</v>
      </c>
      <c r="W363" s="282">
        <v>0</v>
      </c>
      <c r="X363" s="283">
        <f>W363*H363</f>
        <v>0</v>
      </c>
      <c r="Y363" s="38"/>
      <c r="Z363" s="38"/>
      <c r="AA363" s="38"/>
      <c r="AB363" s="38"/>
      <c r="AC363" s="38"/>
      <c r="AD363" s="38"/>
      <c r="AE363" s="38"/>
      <c r="AR363" s="233" t="s">
        <v>149</v>
      </c>
      <c r="AT363" s="233" t="s">
        <v>144</v>
      </c>
      <c r="AU363" s="233" t="s">
        <v>85</v>
      </c>
      <c r="AY363" s="17" t="s">
        <v>142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7" t="s">
        <v>83</v>
      </c>
      <c r="BK363" s="234">
        <f>ROUND(P363*H363,2)</f>
        <v>0</v>
      </c>
      <c r="BL363" s="17" t="s">
        <v>149</v>
      </c>
      <c r="BM363" s="233" t="s">
        <v>466</v>
      </c>
    </row>
    <row r="364" s="2" customFormat="1" ht="6.96" customHeight="1">
      <c r="A364" s="38"/>
      <c r="B364" s="66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44"/>
      <c r="N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</sheetData>
  <sheetProtection sheet="1" autoFilter="0" formatColumns="0" formatRows="0" objects="1" scenarios="1" spinCount="100000" saltValue="ikE5LntOkgv4sShu2+LsNhUK/xQ/9HI2Pr1pyJjjiiImwKVH5DKklmI7kf4H+UbuYcq2A9Oqj0SLGYERlDXItA==" hashValue="+Dyb5mBXCKUHccErNXQl5EHlEh/knxv2vCmH65LdBjBJPB/aEFf4xhpxxRM46MDijsn6JXeYY1e+/f7IIVhQGg==" algorithmName="SHA-512" password="CC35"/>
  <autoFilter ref="C122:L3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467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ROUND(K127,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ROUND((SUM(BE127:BE274)),  2)</f>
        <v>0</v>
      </c>
      <c r="G35" s="38"/>
      <c r="H35" s="38"/>
      <c r="I35" s="156">
        <v>0.20999999999999999</v>
      </c>
      <c r="J35" s="38"/>
      <c r="K35" s="151">
        <f>ROUND(((SUM(BE127:BE274))*I35),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ROUND((SUM(BF127:BF274)),  2)</f>
        <v>0</v>
      </c>
      <c r="G36" s="38"/>
      <c r="H36" s="38"/>
      <c r="I36" s="156">
        <v>0.14999999999999999</v>
      </c>
      <c r="J36" s="38"/>
      <c r="K36" s="151">
        <f>ROUND(((SUM(BF127:BF274))*I36),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ROUND((SUM(BG127:BG274)),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ROUND((SUM(BH127:BH274)),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ROUND((SUM(BI127:BI274)),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201a - Opěrná zeď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Q127</f>
        <v>0</v>
      </c>
      <c r="J96" s="110">
        <f>R127</f>
        <v>0</v>
      </c>
      <c r="K96" s="110">
        <f>K127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Q128</f>
        <v>0</v>
      </c>
      <c r="J97" s="184">
        <f>R128</f>
        <v>0</v>
      </c>
      <c r="K97" s="184">
        <f>K128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Q129</f>
        <v>0</v>
      </c>
      <c r="J98" s="190">
        <f>R129</f>
        <v>0</v>
      </c>
      <c r="K98" s="190">
        <f>K129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468</v>
      </c>
      <c r="E99" s="189"/>
      <c r="F99" s="189"/>
      <c r="G99" s="189"/>
      <c r="H99" s="189"/>
      <c r="I99" s="190">
        <f>Q182</f>
        <v>0</v>
      </c>
      <c r="J99" s="190">
        <f>R182</f>
        <v>0</v>
      </c>
      <c r="K99" s="190">
        <f>K182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469</v>
      </c>
      <c r="E100" s="189"/>
      <c r="F100" s="189"/>
      <c r="G100" s="189"/>
      <c r="H100" s="189"/>
      <c r="I100" s="190">
        <f>Q222</f>
        <v>0</v>
      </c>
      <c r="J100" s="190">
        <f>R222</f>
        <v>0</v>
      </c>
      <c r="K100" s="190">
        <f>K222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118</v>
      </c>
      <c r="E101" s="189"/>
      <c r="F101" s="189"/>
      <c r="G101" s="189"/>
      <c r="H101" s="189"/>
      <c r="I101" s="190">
        <f>Q238</f>
        <v>0</v>
      </c>
      <c r="J101" s="190">
        <f>R238</f>
        <v>0</v>
      </c>
      <c r="K101" s="190">
        <f>K238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119</v>
      </c>
      <c r="E102" s="189"/>
      <c r="F102" s="189"/>
      <c r="G102" s="189"/>
      <c r="H102" s="189"/>
      <c r="I102" s="190">
        <f>Q240</f>
        <v>0</v>
      </c>
      <c r="J102" s="190">
        <f>R240</f>
        <v>0</v>
      </c>
      <c r="K102" s="190">
        <f>K240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120</v>
      </c>
      <c r="E103" s="189"/>
      <c r="F103" s="189"/>
      <c r="G103" s="189"/>
      <c r="H103" s="189"/>
      <c r="I103" s="190">
        <f>Q245</f>
        <v>0</v>
      </c>
      <c r="J103" s="190">
        <f>R245</f>
        <v>0</v>
      </c>
      <c r="K103" s="190">
        <f>K245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122</v>
      </c>
      <c r="E104" s="189"/>
      <c r="F104" s="189"/>
      <c r="G104" s="189"/>
      <c r="H104" s="189"/>
      <c r="I104" s="190">
        <f>Q256</f>
        <v>0</v>
      </c>
      <c r="J104" s="190">
        <f>R256</f>
        <v>0</v>
      </c>
      <c r="K104" s="190">
        <f>K256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470</v>
      </c>
      <c r="E105" s="183"/>
      <c r="F105" s="183"/>
      <c r="G105" s="183"/>
      <c r="H105" s="183"/>
      <c r="I105" s="184">
        <f>Q258</f>
        <v>0</v>
      </c>
      <c r="J105" s="184">
        <f>R258</f>
        <v>0</v>
      </c>
      <c r="K105" s="184">
        <f>K258</f>
        <v>0</v>
      </c>
      <c r="L105" s="181"/>
      <c r="M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471</v>
      </c>
      <c r="E106" s="189"/>
      <c r="F106" s="189"/>
      <c r="G106" s="189"/>
      <c r="H106" s="189"/>
      <c r="I106" s="190">
        <f>Q259</f>
        <v>0</v>
      </c>
      <c r="J106" s="190">
        <f>R259</f>
        <v>0</v>
      </c>
      <c r="K106" s="190">
        <f>K259</f>
        <v>0</v>
      </c>
      <c r="L106" s="187"/>
      <c r="M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472</v>
      </c>
      <c r="E107" s="189"/>
      <c r="F107" s="189"/>
      <c r="G107" s="189"/>
      <c r="H107" s="189"/>
      <c r="I107" s="190">
        <f>Q268</f>
        <v>0</v>
      </c>
      <c r="J107" s="190">
        <f>R268</f>
        <v>0</v>
      </c>
      <c r="K107" s="190">
        <f>K268</f>
        <v>0</v>
      </c>
      <c r="L107" s="187"/>
      <c r="M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123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17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Cyklostezka Bukovec - Chrást u Plzně ( varianta s asf.povrchem)</v>
      </c>
      <c r="F117" s="32"/>
      <c r="G117" s="32"/>
      <c r="H117" s="32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105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201a - Opěrná zeď</v>
      </c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21</v>
      </c>
      <c r="D121" s="40"/>
      <c r="E121" s="40"/>
      <c r="F121" s="27" t="str">
        <f>F12</f>
        <v xml:space="preserve"> </v>
      </c>
      <c r="G121" s="40"/>
      <c r="H121" s="40"/>
      <c r="I121" s="32" t="s">
        <v>23</v>
      </c>
      <c r="J121" s="79" t="str">
        <f>IF(J12="","",J12)</f>
        <v>14. 7. 2023</v>
      </c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25</v>
      </c>
      <c r="D123" s="40"/>
      <c r="E123" s="40"/>
      <c r="F123" s="27" t="str">
        <f>E15</f>
        <v xml:space="preserve"> 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124</v>
      </c>
      <c r="D126" s="195" t="s">
        <v>58</v>
      </c>
      <c r="E126" s="195" t="s">
        <v>54</v>
      </c>
      <c r="F126" s="195" t="s">
        <v>55</v>
      </c>
      <c r="G126" s="195" t="s">
        <v>125</v>
      </c>
      <c r="H126" s="195" t="s">
        <v>126</v>
      </c>
      <c r="I126" s="195" t="s">
        <v>127</v>
      </c>
      <c r="J126" s="195" t="s">
        <v>128</v>
      </c>
      <c r="K126" s="195" t="s">
        <v>113</v>
      </c>
      <c r="L126" s="196" t="s">
        <v>129</v>
      </c>
      <c r="M126" s="197"/>
      <c r="N126" s="100" t="s">
        <v>1</v>
      </c>
      <c r="O126" s="101" t="s">
        <v>37</v>
      </c>
      <c r="P126" s="101" t="s">
        <v>130</v>
      </c>
      <c r="Q126" s="101" t="s">
        <v>131</v>
      </c>
      <c r="R126" s="101" t="s">
        <v>132</v>
      </c>
      <c r="S126" s="101" t="s">
        <v>133</v>
      </c>
      <c r="T126" s="101" t="s">
        <v>134</v>
      </c>
      <c r="U126" s="101" t="s">
        <v>135</v>
      </c>
      <c r="V126" s="101" t="s">
        <v>136</v>
      </c>
      <c r="W126" s="101" t="s">
        <v>137</v>
      </c>
      <c r="X126" s="102" t="s">
        <v>138</v>
      </c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139</v>
      </c>
      <c r="D127" s="40"/>
      <c r="E127" s="40"/>
      <c r="F127" s="40"/>
      <c r="G127" s="40"/>
      <c r="H127" s="40"/>
      <c r="I127" s="40"/>
      <c r="J127" s="40"/>
      <c r="K127" s="198">
        <f>BK127</f>
        <v>0</v>
      </c>
      <c r="L127" s="40"/>
      <c r="M127" s="44"/>
      <c r="N127" s="103"/>
      <c r="O127" s="199"/>
      <c r="P127" s="104"/>
      <c r="Q127" s="200">
        <f>Q128+Q258</f>
        <v>0</v>
      </c>
      <c r="R127" s="200">
        <f>R128+R258</f>
        <v>0</v>
      </c>
      <c r="S127" s="104"/>
      <c r="T127" s="201">
        <f>T128+T258</f>
        <v>0</v>
      </c>
      <c r="U127" s="104"/>
      <c r="V127" s="201">
        <f>V128+V258</f>
        <v>0</v>
      </c>
      <c r="W127" s="104"/>
      <c r="X127" s="202">
        <f>X128+X258</f>
        <v>0</v>
      </c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115</v>
      </c>
      <c r="BK127" s="203">
        <f>BK128+BK258</f>
        <v>0</v>
      </c>
    </row>
    <row r="128" s="12" customFormat="1" ht="25.92" customHeight="1">
      <c r="A128" s="12"/>
      <c r="B128" s="204"/>
      <c r="C128" s="205"/>
      <c r="D128" s="206" t="s">
        <v>74</v>
      </c>
      <c r="E128" s="207" t="s">
        <v>140</v>
      </c>
      <c r="F128" s="207" t="s">
        <v>141</v>
      </c>
      <c r="G128" s="205"/>
      <c r="H128" s="205"/>
      <c r="I128" s="208"/>
      <c r="J128" s="208"/>
      <c r="K128" s="209">
        <f>BK128</f>
        <v>0</v>
      </c>
      <c r="L128" s="205"/>
      <c r="M128" s="210"/>
      <c r="N128" s="211"/>
      <c r="O128" s="212"/>
      <c r="P128" s="212"/>
      <c r="Q128" s="213">
        <f>Q129+Q182+Q222+Q238+Q240+Q245+Q256</f>
        <v>0</v>
      </c>
      <c r="R128" s="213">
        <f>R129+R182+R222+R238+R240+R245+R256</f>
        <v>0</v>
      </c>
      <c r="S128" s="212"/>
      <c r="T128" s="214">
        <f>T129+T182+T222+T238+T240+T245+T256</f>
        <v>0</v>
      </c>
      <c r="U128" s="212"/>
      <c r="V128" s="214">
        <f>V129+V182+V222+V238+V240+V245+V256</f>
        <v>0</v>
      </c>
      <c r="W128" s="212"/>
      <c r="X128" s="215">
        <f>X129+X182+X222+X238+X240+X245+X256</f>
        <v>0</v>
      </c>
      <c r="Y128" s="12"/>
      <c r="Z128" s="12"/>
      <c r="AA128" s="12"/>
      <c r="AB128" s="12"/>
      <c r="AC128" s="12"/>
      <c r="AD128" s="12"/>
      <c r="AE128" s="12"/>
      <c r="AR128" s="216" t="s">
        <v>83</v>
      </c>
      <c r="AT128" s="217" t="s">
        <v>74</v>
      </c>
      <c r="AU128" s="217" t="s">
        <v>75</v>
      </c>
      <c r="AY128" s="216" t="s">
        <v>142</v>
      </c>
      <c r="BK128" s="218">
        <f>BK129+BK182+BK222+BK238+BK240+BK245+BK256</f>
        <v>0</v>
      </c>
    </row>
    <row r="129" s="12" customFormat="1" ht="22.8" customHeight="1">
      <c r="A129" s="12"/>
      <c r="B129" s="204"/>
      <c r="C129" s="205"/>
      <c r="D129" s="206" t="s">
        <v>74</v>
      </c>
      <c r="E129" s="219" t="s">
        <v>83</v>
      </c>
      <c r="F129" s="219" t="s">
        <v>143</v>
      </c>
      <c r="G129" s="205"/>
      <c r="H129" s="205"/>
      <c r="I129" s="208"/>
      <c r="J129" s="208"/>
      <c r="K129" s="220">
        <f>BK129</f>
        <v>0</v>
      </c>
      <c r="L129" s="205"/>
      <c r="M129" s="210"/>
      <c r="N129" s="211"/>
      <c r="O129" s="212"/>
      <c r="P129" s="212"/>
      <c r="Q129" s="213">
        <f>SUM(Q130:Q181)</f>
        <v>0</v>
      </c>
      <c r="R129" s="213">
        <f>SUM(R130:R181)</f>
        <v>0</v>
      </c>
      <c r="S129" s="212"/>
      <c r="T129" s="214">
        <f>SUM(T130:T181)</f>
        <v>0</v>
      </c>
      <c r="U129" s="212"/>
      <c r="V129" s="214">
        <f>SUM(V130:V181)</f>
        <v>0</v>
      </c>
      <c r="W129" s="212"/>
      <c r="X129" s="215">
        <f>SUM(X130:X181)</f>
        <v>0</v>
      </c>
      <c r="Y129" s="12"/>
      <c r="Z129" s="12"/>
      <c r="AA129" s="12"/>
      <c r="AB129" s="12"/>
      <c r="AC129" s="12"/>
      <c r="AD129" s="12"/>
      <c r="AE129" s="12"/>
      <c r="AR129" s="216" t="s">
        <v>83</v>
      </c>
      <c r="AT129" s="217" t="s">
        <v>74</v>
      </c>
      <c r="AU129" s="217" t="s">
        <v>83</v>
      </c>
      <c r="AY129" s="216" t="s">
        <v>142</v>
      </c>
      <c r="BK129" s="218">
        <f>SUM(BK130:BK181)</f>
        <v>0</v>
      </c>
    </row>
    <row r="130" s="2" customFormat="1" ht="49.05" customHeight="1">
      <c r="A130" s="38"/>
      <c r="B130" s="39"/>
      <c r="C130" s="221" t="s">
        <v>83</v>
      </c>
      <c r="D130" s="221" t="s">
        <v>144</v>
      </c>
      <c r="E130" s="222" t="s">
        <v>473</v>
      </c>
      <c r="F130" s="223" t="s">
        <v>474</v>
      </c>
      <c r="G130" s="224" t="s">
        <v>205</v>
      </c>
      <c r="H130" s="225">
        <v>180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85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475</v>
      </c>
      <c r="G131" s="236"/>
      <c r="H131" s="240">
        <v>180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239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180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24.15" customHeight="1">
      <c r="A134" s="38"/>
      <c r="B134" s="39"/>
      <c r="C134" s="221" t="s">
        <v>85</v>
      </c>
      <c r="D134" s="221" t="s">
        <v>144</v>
      </c>
      <c r="E134" s="222" t="s">
        <v>476</v>
      </c>
      <c r="F134" s="223" t="s">
        <v>477</v>
      </c>
      <c r="G134" s="224" t="s">
        <v>205</v>
      </c>
      <c r="H134" s="225">
        <v>180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149</v>
      </c>
    </row>
    <row r="135" s="13" customFormat="1">
      <c r="A135" s="13"/>
      <c r="B135" s="235"/>
      <c r="C135" s="236"/>
      <c r="D135" s="237" t="s">
        <v>150</v>
      </c>
      <c r="E135" s="238" t="s">
        <v>1</v>
      </c>
      <c r="F135" s="239" t="s">
        <v>478</v>
      </c>
      <c r="G135" s="236"/>
      <c r="H135" s="240">
        <v>180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85</v>
      </c>
      <c r="AV135" s="13" t="s">
        <v>85</v>
      </c>
      <c r="AW135" s="13" t="s">
        <v>5</v>
      </c>
      <c r="AX135" s="13" t="s">
        <v>75</v>
      </c>
      <c r="AY135" s="246" t="s">
        <v>142</v>
      </c>
    </row>
    <row r="136" s="14" customFormat="1">
      <c r="A136" s="14"/>
      <c r="B136" s="247"/>
      <c r="C136" s="248"/>
      <c r="D136" s="237" t="s">
        <v>150</v>
      </c>
      <c r="E136" s="249" t="s">
        <v>1</v>
      </c>
      <c r="F136" s="250" t="s">
        <v>239</v>
      </c>
      <c r="G136" s="248"/>
      <c r="H136" s="249" t="s">
        <v>1</v>
      </c>
      <c r="I136" s="251"/>
      <c r="J136" s="251"/>
      <c r="K136" s="248"/>
      <c r="L136" s="248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4"/>
      <c r="Z136" s="14"/>
      <c r="AA136" s="14"/>
      <c r="AB136" s="14"/>
      <c r="AC136" s="14"/>
      <c r="AD136" s="14"/>
      <c r="AE136" s="14"/>
      <c r="AT136" s="256" t="s">
        <v>150</v>
      </c>
      <c r="AU136" s="256" t="s">
        <v>85</v>
      </c>
      <c r="AV136" s="14" t="s">
        <v>83</v>
      </c>
      <c r="AW136" s="14" t="s">
        <v>5</v>
      </c>
      <c r="AX136" s="14" t="s">
        <v>75</v>
      </c>
      <c r="AY136" s="25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180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44.25" customHeight="1">
      <c r="A138" s="38"/>
      <c r="B138" s="39"/>
      <c r="C138" s="221" t="s">
        <v>158</v>
      </c>
      <c r="D138" s="221" t="s">
        <v>144</v>
      </c>
      <c r="E138" s="222" t="s">
        <v>479</v>
      </c>
      <c r="F138" s="223" t="s">
        <v>480</v>
      </c>
      <c r="G138" s="224" t="s">
        <v>147</v>
      </c>
      <c r="H138" s="225">
        <v>187.84999999999999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161</v>
      </c>
    </row>
    <row r="139" s="2" customFormat="1" ht="33" customHeight="1">
      <c r="A139" s="38"/>
      <c r="B139" s="39"/>
      <c r="C139" s="221" t="s">
        <v>149</v>
      </c>
      <c r="D139" s="221" t="s">
        <v>144</v>
      </c>
      <c r="E139" s="222" t="s">
        <v>481</v>
      </c>
      <c r="F139" s="223" t="s">
        <v>482</v>
      </c>
      <c r="G139" s="224" t="s">
        <v>205</v>
      </c>
      <c r="H139" s="225">
        <v>84.129999999999995</v>
      </c>
      <c r="I139" s="226"/>
      <c r="J139" s="226"/>
      <c r="K139" s="227">
        <f>ROUND(P139*H139,2)</f>
        <v>0</v>
      </c>
      <c r="L139" s="223" t="s">
        <v>148</v>
      </c>
      <c r="M139" s="44"/>
      <c r="N139" s="228" t="s">
        <v>1</v>
      </c>
      <c r="O139" s="229" t="s">
        <v>38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149</v>
      </c>
      <c r="AT139" s="233" t="s">
        <v>144</v>
      </c>
      <c r="AU139" s="233" t="s">
        <v>85</v>
      </c>
      <c r="AY139" s="17" t="s">
        <v>142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83</v>
      </c>
      <c r="BK139" s="234">
        <f>ROUND(P139*H139,2)</f>
        <v>0</v>
      </c>
      <c r="BL139" s="17" t="s">
        <v>149</v>
      </c>
      <c r="BM139" s="233" t="s">
        <v>164</v>
      </c>
    </row>
    <row r="140" s="2" customFormat="1" ht="44.25" customHeight="1">
      <c r="A140" s="38"/>
      <c r="B140" s="39"/>
      <c r="C140" s="221" t="s">
        <v>166</v>
      </c>
      <c r="D140" s="221" t="s">
        <v>144</v>
      </c>
      <c r="E140" s="222" t="s">
        <v>483</v>
      </c>
      <c r="F140" s="223" t="s">
        <v>484</v>
      </c>
      <c r="G140" s="224" t="s">
        <v>205</v>
      </c>
      <c r="H140" s="225">
        <v>84.129999999999995</v>
      </c>
      <c r="I140" s="226"/>
      <c r="J140" s="226"/>
      <c r="K140" s="227">
        <f>ROUND(P140*H140,2)</f>
        <v>0</v>
      </c>
      <c r="L140" s="223" t="s">
        <v>148</v>
      </c>
      <c r="M140" s="44"/>
      <c r="N140" s="228" t="s">
        <v>1</v>
      </c>
      <c r="O140" s="229" t="s">
        <v>38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91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38"/>
      <c r="Z140" s="38"/>
      <c r="AA140" s="38"/>
      <c r="AB140" s="38"/>
      <c r="AC140" s="38"/>
      <c r="AD140" s="38"/>
      <c r="AE140" s="38"/>
      <c r="AR140" s="233" t="s">
        <v>149</v>
      </c>
      <c r="AT140" s="233" t="s">
        <v>144</v>
      </c>
      <c r="AU140" s="233" t="s">
        <v>85</v>
      </c>
      <c r="AY140" s="17" t="s">
        <v>142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7" t="s">
        <v>83</v>
      </c>
      <c r="BK140" s="234">
        <f>ROUND(P140*H140,2)</f>
        <v>0</v>
      </c>
      <c r="BL140" s="17" t="s">
        <v>149</v>
      </c>
      <c r="BM140" s="233" t="s">
        <v>169</v>
      </c>
    </row>
    <row r="141" s="2" customFormat="1" ht="49.05" customHeight="1">
      <c r="A141" s="38"/>
      <c r="B141" s="39"/>
      <c r="C141" s="221" t="s">
        <v>161</v>
      </c>
      <c r="D141" s="221" t="s">
        <v>144</v>
      </c>
      <c r="E141" s="222" t="s">
        <v>485</v>
      </c>
      <c r="F141" s="223" t="s">
        <v>486</v>
      </c>
      <c r="G141" s="224" t="s">
        <v>390</v>
      </c>
      <c r="H141" s="225">
        <v>55</v>
      </c>
      <c r="I141" s="226"/>
      <c r="J141" s="226"/>
      <c r="K141" s="227">
        <f>ROUND(P141*H141,2)</f>
        <v>0</v>
      </c>
      <c r="L141" s="223" t="s">
        <v>148</v>
      </c>
      <c r="M141" s="44"/>
      <c r="N141" s="228" t="s">
        <v>1</v>
      </c>
      <c r="O141" s="229" t="s">
        <v>38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91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38"/>
      <c r="Z141" s="38"/>
      <c r="AA141" s="38"/>
      <c r="AB141" s="38"/>
      <c r="AC141" s="38"/>
      <c r="AD141" s="38"/>
      <c r="AE141" s="38"/>
      <c r="AR141" s="233" t="s">
        <v>149</v>
      </c>
      <c r="AT141" s="233" t="s">
        <v>144</v>
      </c>
      <c r="AU141" s="233" t="s">
        <v>85</v>
      </c>
      <c r="AY141" s="17" t="s">
        <v>142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7" t="s">
        <v>83</v>
      </c>
      <c r="BK141" s="234">
        <f>ROUND(P141*H141,2)</f>
        <v>0</v>
      </c>
      <c r="BL141" s="17" t="s">
        <v>149</v>
      </c>
      <c r="BM141" s="233" t="s">
        <v>176</v>
      </c>
    </row>
    <row r="142" s="13" customFormat="1">
      <c r="A142" s="13"/>
      <c r="B142" s="235"/>
      <c r="C142" s="236"/>
      <c r="D142" s="237" t="s">
        <v>150</v>
      </c>
      <c r="E142" s="238" t="s">
        <v>1</v>
      </c>
      <c r="F142" s="239" t="s">
        <v>487</v>
      </c>
      <c r="G142" s="236"/>
      <c r="H142" s="240">
        <v>55</v>
      </c>
      <c r="I142" s="241"/>
      <c r="J142" s="241"/>
      <c r="K142" s="236"/>
      <c r="L142" s="236"/>
      <c r="M142" s="242"/>
      <c r="N142" s="243"/>
      <c r="O142" s="244"/>
      <c r="P142" s="244"/>
      <c r="Q142" s="244"/>
      <c r="R142" s="244"/>
      <c r="S142" s="244"/>
      <c r="T142" s="244"/>
      <c r="U142" s="244"/>
      <c r="V142" s="244"/>
      <c r="W142" s="244"/>
      <c r="X142" s="245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85</v>
      </c>
      <c r="AV142" s="13" t="s">
        <v>85</v>
      </c>
      <c r="AW142" s="13" t="s">
        <v>5</v>
      </c>
      <c r="AX142" s="13" t="s">
        <v>75</v>
      </c>
      <c r="AY142" s="246" t="s">
        <v>142</v>
      </c>
    </row>
    <row r="143" s="15" customFormat="1">
      <c r="A143" s="15"/>
      <c r="B143" s="257"/>
      <c r="C143" s="258"/>
      <c r="D143" s="237" t="s">
        <v>150</v>
      </c>
      <c r="E143" s="259" t="s">
        <v>1</v>
      </c>
      <c r="F143" s="260" t="s">
        <v>153</v>
      </c>
      <c r="G143" s="258"/>
      <c r="H143" s="261">
        <v>55</v>
      </c>
      <c r="I143" s="262"/>
      <c r="J143" s="262"/>
      <c r="K143" s="258"/>
      <c r="L143" s="258"/>
      <c r="M143" s="263"/>
      <c r="N143" s="264"/>
      <c r="O143" s="265"/>
      <c r="P143" s="265"/>
      <c r="Q143" s="265"/>
      <c r="R143" s="265"/>
      <c r="S143" s="265"/>
      <c r="T143" s="265"/>
      <c r="U143" s="265"/>
      <c r="V143" s="265"/>
      <c r="W143" s="265"/>
      <c r="X143" s="266"/>
      <c r="Y143" s="15"/>
      <c r="Z143" s="15"/>
      <c r="AA143" s="15"/>
      <c r="AB143" s="15"/>
      <c r="AC143" s="15"/>
      <c r="AD143" s="15"/>
      <c r="AE143" s="15"/>
      <c r="AT143" s="267" t="s">
        <v>150</v>
      </c>
      <c r="AU143" s="267" t="s">
        <v>85</v>
      </c>
      <c r="AV143" s="15" t="s">
        <v>149</v>
      </c>
      <c r="AW143" s="15" t="s">
        <v>5</v>
      </c>
      <c r="AX143" s="15" t="s">
        <v>83</v>
      </c>
      <c r="AY143" s="267" t="s">
        <v>142</v>
      </c>
    </row>
    <row r="144" s="2" customFormat="1">
      <c r="A144" s="38"/>
      <c r="B144" s="39"/>
      <c r="C144" s="268" t="s">
        <v>178</v>
      </c>
      <c r="D144" s="268" t="s">
        <v>172</v>
      </c>
      <c r="E144" s="269" t="s">
        <v>488</v>
      </c>
      <c r="F144" s="270" t="s">
        <v>489</v>
      </c>
      <c r="G144" s="271" t="s">
        <v>175</v>
      </c>
      <c r="H144" s="272">
        <v>1.51</v>
      </c>
      <c r="I144" s="273"/>
      <c r="J144" s="274"/>
      <c r="K144" s="275">
        <f>ROUND(P144*H144,2)</f>
        <v>0</v>
      </c>
      <c r="L144" s="270" t="s">
        <v>148</v>
      </c>
      <c r="M144" s="276"/>
      <c r="N144" s="277" t="s">
        <v>1</v>
      </c>
      <c r="O144" s="229" t="s">
        <v>38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91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38"/>
      <c r="Z144" s="38"/>
      <c r="AA144" s="38"/>
      <c r="AB144" s="38"/>
      <c r="AC144" s="38"/>
      <c r="AD144" s="38"/>
      <c r="AE144" s="38"/>
      <c r="AR144" s="233" t="s">
        <v>164</v>
      </c>
      <c r="AT144" s="233" t="s">
        <v>172</v>
      </c>
      <c r="AU144" s="233" t="s">
        <v>85</v>
      </c>
      <c r="AY144" s="17" t="s">
        <v>142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7" t="s">
        <v>83</v>
      </c>
      <c r="BK144" s="234">
        <f>ROUND(P144*H144,2)</f>
        <v>0</v>
      </c>
      <c r="BL144" s="17" t="s">
        <v>149</v>
      </c>
      <c r="BM144" s="233" t="s">
        <v>181</v>
      </c>
    </row>
    <row r="145" s="2" customFormat="1">
      <c r="A145" s="38"/>
      <c r="B145" s="39"/>
      <c r="C145" s="221" t="s">
        <v>164</v>
      </c>
      <c r="D145" s="221" t="s">
        <v>144</v>
      </c>
      <c r="E145" s="222" t="s">
        <v>490</v>
      </c>
      <c r="F145" s="223" t="s">
        <v>491</v>
      </c>
      <c r="G145" s="224" t="s">
        <v>390</v>
      </c>
      <c r="H145" s="225">
        <v>55</v>
      </c>
      <c r="I145" s="226"/>
      <c r="J145" s="226"/>
      <c r="K145" s="227">
        <f>ROUND(P145*H145,2)</f>
        <v>0</v>
      </c>
      <c r="L145" s="223" t="s">
        <v>148</v>
      </c>
      <c r="M145" s="44"/>
      <c r="N145" s="228" t="s">
        <v>1</v>
      </c>
      <c r="O145" s="229" t="s">
        <v>38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149</v>
      </c>
      <c r="AT145" s="233" t="s">
        <v>144</v>
      </c>
      <c r="AU145" s="233" t="s">
        <v>85</v>
      </c>
      <c r="AY145" s="17" t="s">
        <v>142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83</v>
      </c>
      <c r="BK145" s="234">
        <f>ROUND(P145*H145,2)</f>
        <v>0</v>
      </c>
      <c r="BL145" s="17" t="s">
        <v>149</v>
      </c>
      <c r="BM145" s="233" t="s">
        <v>186</v>
      </c>
    </row>
    <row r="146" s="2" customFormat="1" ht="33" customHeight="1">
      <c r="A146" s="38"/>
      <c r="B146" s="39"/>
      <c r="C146" s="221" t="s">
        <v>188</v>
      </c>
      <c r="D146" s="221" t="s">
        <v>144</v>
      </c>
      <c r="E146" s="222" t="s">
        <v>492</v>
      </c>
      <c r="F146" s="223" t="s">
        <v>493</v>
      </c>
      <c r="G146" s="224" t="s">
        <v>205</v>
      </c>
      <c r="H146" s="225">
        <v>31</v>
      </c>
      <c r="I146" s="226"/>
      <c r="J146" s="226"/>
      <c r="K146" s="227">
        <f>ROUND(P146*H146,2)</f>
        <v>0</v>
      </c>
      <c r="L146" s="223" t="s">
        <v>148</v>
      </c>
      <c r="M146" s="44"/>
      <c r="N146" s="228" t="s">
        <v>1</v>
      </c>
      <c r="O146" s="229" t="s">
        <v>38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91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38"/>
      <c r="Z146" s="38"/>
      <c r="AA146" s="38"/>
      <c r="AB146" s="38"/>
      <c r="AC146" s="38"/>
      <c r="AD146" s="38"/>
      <c r="AE146" s="38"/>
      <c r="AR146" s="233" t="s">
        <v>149</v>
      </c>
      <c r="AT146" s="233" t="s">
        <v>144</v>
      </c>
      <c r="AU146" s="233" t="s">
        <v>85</v>
      </c>
      <c r="AY146" s="17" t="s">
        <v>142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7" t="s">
        <v>83</v>
      </c>
      <c r="BK146" s="234">
        <f>ROUND(P146*H146,2)</f>
        <v>0</v>
      </c>
      <c r="BL146" s="17" t="s">
        <v>149</v>
      </c>
      <c r="BM146" s="233" t="s">
        <v>151</v>
      </c>
    </row>
    <row r="147" s="13" customFormat="1">
      <c r="A147" s="13"/>
      <c r="B147" s="235"/>
      <c r="C147" s="236"/>
      <c r="D147" s="237" t="s">
        <v>150</v>
      </c>
      <c r="E147" s="238" t="s">
        <v>1</v>
      </c>
      <c r="F147" s="239" t="s">
        <v>294</v>
      </c>
      <c r="G147" s="236"/>
      <c r="H147" s="240">
        <v>31</v>
      </c>
      <c r="I147" s="241"/>
      <c r="J147" s="241"/>
      <c r="K147" s="236"/>
      <c r="L147" s="236"/>
      <c r="M147" s="242"/>
      <c r="N147" s="243"/>
      <c r="O147" s="244"/>
      <c r="P147" s="244"/>
      <c r="Q147" s="244"/>
      <c r="R147" s="244"/>
      <c r="S147" s="244"/>
      <c r="T147" s="244"/>
      <c r="U147" s="244"/>
      <c r="V147" s="244"/>
      <c r="W147" s="244"/>
      <c r="X147" s="245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85</v>
      </c>
      <c r="AV147" s="13" t="s">
        <v>85</v>
      </c>
      <c r="AW147" s="13" t="s">
        <v>5</v>
      </c>
      <c r="AX147" s="13" t="s">
        <v>75</v>
      </c>
      <c r="AY147" s="246" t="s">
        <v>142</v>
      </c>
    </row>
    <row r="148" s="14" customFormat="1">
      <c r="A148" s="14"/>
      <c r="B148" s="247"/>
      <c r="C148" s="248"/>
      <c r="D148" s="237" t="s">
        <v>150</v>
      </c>
      <c r="E148" s="249" t="s">
        <v>1</v>
      </c>
      <c r="F148" s="250" t="s">
        <v>239</v>
      </c>
      <c r="G148" s="248"/>
      <c r="H148" s="249" t="s">
        <v>1</v>
      </c>
      <c r="I148" s="251"/>
      <c r="J148" s="251"/>
      <c r="K148" s="248"/>
      <c r="L148" s="248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4"/>
      <c r="Z148" s="14"/>
      <c r="AA148" s="14"/>
      <c r="AB148" s="14"/>
      <c r="AC148" s="14"/>
      <c r="AD148" s="14"/>
      <c r="AE148" s="14"/>
      <c r="AT148" s="256" t="s">
        <v>150</v>
      </c>
      <c r="AU148" s="256" t="s">
        <v>85</v>
      </c>
      <c r="AV148" s="14" t="s">
        <v>83</v>
      </c>
      <c r="AW148" s="14" t="s">
        <v>5</v>
      </c>
      <c r="AX148" s="14" t="s">
        <v>75</v>
      </c>
      <c r="AY148" s="256" t="s">
        <v>142</v>
      </c>
    </row>
    <row r="149" s="15" customFormat="1">
      <c r="A149" s="15"/>
      <c r="B149" s="257"/>
      <c r="C149" s="258"/>
      <c r="D149" s="237" t="s">
        <v>150</v>
      </c>
      <c r="E149" s="259" t="s">
        <v>1</v>
      </c>
      <c r="F149" s="260" t="s">
        <v>153</v>
      </c>
      <c r="G149" s="258"/>
      <c r="H149" s="261">
        <v>31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5"/>
      <c r="Z149" s="15"/>
      <c r="AA149" s="15"/>
      <c r="AB149" s="15"/>
      <c r="AC149" s="15"/>
      <c r="AD149" s="15"/>
      <c r="AE149" s="15"/>
      <c r="AT149" s="267" t="s">
        <v>150</v>
      </c>
      <c r="AU149" s="267" t="s">
        <v>85</v>
      </c>
      <c r="AV149" s="15" t="s">
        <v>149</v>
      </c>
      <c r="AW149" s="15" t="s">
        <v>5</v>
      </c>
      <c r="AX149" s="15" t="s">
        <v>83</v>
      </c>
      <c r="AY149" s="267" t="s">
        <v>142</v>
      </c>
    </row>
    <row r="150" s="2" customFormat="1" ht="33" customHeight="1">
      <c r="A150" s="38"/>
      <c r="B150" s="39"/>
      <c r="C150" s="221" t="s">
        <v>169</v>
      </c>
      <c r="D150" s="221" t="s">
        <v>144</v>
      </c>
      <c r="E150" s="222" t="s">
        <v>494</v>
      </c>
      <c r="F150" s="223" t="s">
        <v>495</v>
      </c>
      <c r="G150" s="224" t="s">
        <v>205</v>
      </c>
      <c r="H150" s="225">
        <v>180</v>
      </c>
      <c r="I150" s="226"/>
      <c r="J150" s="226"/>
      <c r="K150" s="227">
        <f>ROUND(P150*H150,2)</f>
        <v>0</v>
      </c>
      <c r="L150" s="223" t="s">
        <v>148</v>
      </c>
      <c r="M150" s="44"/>
      <c r="N150" s="228" t="s">
        <v>1</v>
      </c>
      <c r="O150" s="229" t="s">
        <v>38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91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38"/>
      <c r="Z150" s="38"/>
      <c r="AA150" s="38"/>
      <c r="AB150" s="38"/>
      <c r="AC150" s="38"/>
      <c r="AD150" s="38"/>
      <c r="AE150" s="38"/>
      <c r="AR150" s="233" t="s">
        <v>149</v>
      </c>
      <c r="AT150" s="233" t="s">
        <v>144</v>
      </c>
      <c r="AU150" s="233" t="s">
        <v>85</v>
      </c>
      <c r="AY150" s="17" t="s">
        <v>142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7" t="s">
        <v>83</v>
      </c>
      <c r="BK150" s="234">
        <f>ROUND(P150*H150,2)</f>
        <v>0</v>
      </c>
      <c r="BL150" s="17" t="s">
        <v>149</v>
      </c>
      <c r="BM150" s="233" t="s">
        <v>194</v>
      </c>
    </row>
    <row r="151" s="2" customFormat="1" ht="33" customHeight="1">
      <c r="A151" s="38"/>
      <c r="B151" s="39"/>
      <c r="C151" s="221" t="s">
        <v>197</v>
      </c>
      <c r="D151" s="221" t="s">
        <v>144</v>
      </c>
      <c r="E151" s="222" t="s">
        <v>496</v>
      </c>
      <c r="F151" s="223" t="s">
        <v>497</v>
      </c>
      <c r="G151" s="224" t="s">
        <v>205</v>
      </c>
      <c r="H151" s="225">
        <v>1800</v>
      </c>
      <c r="I151" s="226"/>
      <c r="J151" s="226"/>
      <c r="K151" s="227">
        <f>ROUND(P151*H151,2)</f>
        <v>0</v>
      </c>
      <c r="L151" s="223" t="s">
        <v>148</v>
      </c>
      <c r="M151" s="44"/>
      <c r="N151" s="228" t="s">
        <v>1</v>
      </c>
      <c r="O151" s="229" t="s">
        <v>38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149</v>
      </c>
      <c r="AT151" s="233" t="s">
        <v>144</v>
      </c>
      <c r="AU151" s="233" t="s">
        <v>85</v>
      </c>
      <c r="AY151" s="17" t="s">
        <v>142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83</v>
      </c>
      <c r="BK151" s="234">
        <f>ROUND(P151*H151,2)</f>
        <v>0</v>
      </c>
      <c r="BL151" s="17" t="s">
        <v>149</v>
      </c>
      <c r="BM151" s="233" t="s">
        <v>200</v>
      </c>
    </row>
    <row r="152" s="13" customFormat="1">
      <c r="A152" s="13"/>
      <c r="B152" s="235"/>
      <c r="C152" s="236"/>
      <c r="D152" s="237" t="s">
        <v>150</v>
      </c>
      <c r="E152" s="238" t="s">
        <v>1</v>
      </c>
      <c r="F152" s="239" t="s">
        <v>498</v>
      </c>
      <c r="G152" s="236"/>
      <c r="H152" s="240">
        <v>1800</v>
      </c>
      <c r="I152" s="241"/>
      <c r="J152" s="241"/>
      <c r="K152" s="236"/>
      <c r="L152" s="236"/>
      <c r="M152" s="242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85</v>
      </c>
      <c r="AV152" s="13" t="s">
        <v>85</v>
      </c>
      <c r="AW152" s="13" t="s">
        <v>5</v>
      </c>
      <c r="AX152" s="13" t="s">
        <v>75</v>
      </c>
      <c r="AY152" s="246" t="s">
        <v>142</v>
      </c>
    </row>
    <row r="153" s="15" customFormat="1">
      <c r="A153" s="15"/>
      <c r="B153" s="257"/>
      <c r="C153" s="258"/>
      <c r="D153" s="237" t="s">
        <v>150</v>
      </c>
      <c r="E153" s="259" t="s">
        <v>1</v>
      </c>
      <c r="F153" s="260" t="s">
        <v>153</v>
      </c>
      <c r="G153" s="258"/>
      <c r="H153" s="261">
        <v>1800</v>
      </c>
      <c r="I153" s="262"/>
      <c r="J153" s="262"/>
      <c r="K153" s="258"/>
      <c r="L153" s="258"/>
      <c r="M153" s="263"/>
      <c r="N153" s="264"/>
      <c r="O153" s="265"/>
      <c r="P153" s="265"/>
      <c r="Q153" s="265"/>
      <c r="R153" s="265"/>
      <c r="S153" s="265"/>
      <c r="T153" s="265"/>
      <c r="U153" s="265"/>
      <c r="V153" s="265"/>
      <c r="W153" s="265"/>
      <c r="X153" s="266"/>
      <c r="Y153" s="15"/>
      <c r="Z153" s="15"/>
      <c r="AA153" s="15"/>
      <c r="AB153" s="15"/>
      <c r="AC153" s="15"/>
      <c r="AD153" s="15"/>
      <c r="AE153" s="15"/>
      <c r="AT153" s="267" t="s">
        <v>150</v>
      </c>
      <c r="AU153" s="267" t="s">
        <v>85</v>
      </c>
      <c r="AV153" s="15" t="s">
        <v>149</v>
      </c>
      <c r="AW153" s="15" t="s">
        <v>5</v>
      </c>
      <c r="AX153" s="15" t="s">
        <v>83</v>
      </c>
      <c r="AY153" s="267" t="s">
        <v>142</v>
      </c>
    </row>
    <row r="154" s="2" customFormat="1" ht="24.15" customHeight="1">
      <c r="A154" s="38"/>
      <c r="B154" s="39"/>
      <c r="C154" s="221" t="s">
        <v>176</v>
      </c>
      <c r="D154" s="221" t="s">
        <v>144</v>
      </c>
      <c r="E154" s="222" t="s">
        <v>499</v>
      </c>
      <c r="F154" s="223" t="s">
        <v>500</v>
      </c>
      <c r="G154" s="224" t="s">
        <v>205</v>
      </c>
      <c r="H154" s="225">
        <v>180</v>
      </c>
      <c r="I154" s="226"/>
      <c r="J154" s="226"/>
      <c r="K154" s="227">
        <f>ROUND(P154*H154,2)</f>
        <v>0</v>
      </c>
      <c r="L154" s="223" t="s">
        <v>148</v>
      </c>
      <c r="M154" s="44"/>
      <c r="N154" s="228" t="s">
        <v>1</v>
      </c>
      <c r="O154" s="229" t="s">
        <v>38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91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38"/>
      <c r="Z154" s="38"/>
      <c r="AA154" s="38"/>
      <c r="AB154" s="38"/>
      <c r="AC154" s="38"/>
      <c r="AD154" s="38"/>
      <c r="AE154" s="38"/>
      <c r="AR154" s="233" t="s">
        <v>149</v>
      </c>
      <c r="AT154" s="233" t="s">
        <v>144</v>
      </c>
      <c r="AU154" s="233" t="s">
        <v>85</v>
      </c>
      <c r="AY154" s="17" t="s">
        <v>142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7" t="s">
        <v>83</v>
      </c>
      <c r="BK154" s="234">
        <f>ROUND(P154*H154,2)</f>
        <v>0</v>
      </c>
      <c r="BL154" s="17" t="s">
        <v>149</v>
      </c>
      <c r="BM154" s="233" t="s">
        <v>206</v>
      </c>
    </row>
    <row r="155" s="2" customFormat="1" ht="24.15" customHeight="1">
      <c r="A155" s="38"/>
      <c r="B155" s="39"/>
      <c r="C155" s="221" t="s">
        <v>209</v>
      </c>
      <c r="D155" s="221" t="s">
        <v>144</v>
      </c>
      <c r="E155" s="222" t="s">
        <v>501</v>
      </c>
      <c r="F155" s="223" t="s">
        <v>502</v>
      </c>
      <c r="G155" s="224" t="s">
        <v>205</v>
      </c>
      <c r="H155" s="225">
        <v>1620</v>
      </c>
      <c r="I155" s="226"/>
      <c r="J155" s="226"/>
      <c r="K155" s="227">
        <f>ROUND(P155*H155,2)</f>
        <v>0</v>
      </c>
      <c r="L155" s="223" t="s">
        <v>148</v>
      </c>
      <c r="M155" s="44"/>
      <c r="N155" s="228" t="s">
        <v>1</v>
      </c>
      <c r="O155" s="229" t="s">
        <v>38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149</v>
      </c>
      <c r="AT155" s="233" t="s">
        <v>144</v>
      </c>
      <c r="AU155" s="233" t="s">
        <v>85</v>
      </c>
      <c r="AY155" s="17" t="s">
        <v>142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83</v>
      </c>
      <c r="BK155" s="234">
        <f>ROUND(P155*H155,2)</f>
        <v>0</v>
      </c>
      <c r="BL155" s="17" t="s">
        <v>149</v>
      </c>
      <c r="BM155" s="233" t="s">
        <v>212</v>
      </c>
    </row>
    <row r="156" s="13" customFormat="1">
      <c r="A156" s="13"/>
      <c r="B156" s="235"/>
      <c r="C156" s="236"/>
      <c r="D156" s="237" t="s">
        <v>150</v>
      </c>
      <c r="E156" s="238" t="s">
        <v>1</v>
      </c>
      <c r="F156" s="239" t="s">
        <v>503</v>
      </c>
      <c r="G156" s="236"/>
      <c r="H156" s="240">
        <v>1620</v>
      </c>
      <c r="I156" s="241"/>
      <c r="J156" s="241"/>
      <c r="K156" s="236"/>
      <c r="L156" s="236"/>
      <c r="M156" s="242"/>
      <c r="N156" s="243"/>
      <c r="O156" s="244"/>
      <c r="P156" s="244"/>
      <c r="Q156" s="244"/>
      <c r="R156" s="244"/>
      <c r="S156" s="244"/>
      <c r="T156" s="244"/>
      <c r="U156" s="244"/>
      <c r="V156" s="244"/>
      <c r="W156" s="244"/>
      <c r="X156" s="245"/>
      <c r="Y156" s="13"/>
      <c r="Z156" s="13"/>
      <c r="AA156" s="13"/>
      <c r="AB156" s="13"/>
      <c r="AC156" s="13"/>
      <c r="AD156" s="13"/>
      <c r="AE156" s="13"/>
      <c r="AT156" s="246" t="s">
        <v>150</v>
      </c>
      <c r="AU156" s="246" t="s">
        <v>85</v>
      </c>
      <c r="AV156" s="13" t="s">
        <v>85</v>
      </c>
      <c r="AW156" s="13" t="s">
        <v>5</v>
      </c>
      <c r="AX156" s="13" t="s">
        <v>75</v>
      </c>
      <c r="AY156" s="246" t="s">
        <v>142</v>
      </c>
    </row>
    <row r="157" s="15" customFormat="1">
      <c r="A157" s="15"/>
      <c r="B157" s="257"/>
      <c r="C157" s="258"/>
      <c r="D157" s="237" t="s">
        <v>150</v>
      </c>
      <c r="E157" s="259" t="s">
        <v>1</v>
      </c>
      <c r="F157" s="260" t="s">
        <v>153</v>
      </c>
      <c r="G157" s="258"/>
      <c r="H157" s="261">
        <v>1620</v>
      </c>
      <c r="I157" s="262"/>
      <c r="J157" s="262"/>
      <c r="K157" s="258"/>
      <c r="L157" s="258"/>
      <c r="M157" s="263"/>
      <c r="N157" s="264"/>
      <c r="O157" s="265"/>
      <c r="P157" s="265"/>
      <c r="Q157" s="265"/>
      <c r="R157" s="265"/>
      <c r="S157" s="265"/>
      <c r="T157" s="265"/>
      <c r="U157" s="265"/>
      <c r="V157" s="265"/>
      <c r="W157" s="265"/>
      <c r="X157" s="266"/>
      <c r="Y157" s="15"/>
      <c r="Z157" s="15"/>
      <c r="AA157" s="15"/>
      <c r="AB157" s="15"/>
      <c r="AC157" s="15"/>
      <c r="AD157" s="15"/>
      <c r="AE157" s="15"/>
      <c r="AT157" s="267" t="s">
        <v>150</v>
      </c>
      <c r="AU157" s="267" t="s">
        <v>85</v>
      </c>
      <c r="AV157" s="15" t="s">
        <v>149</v>
      </c>
      <c r="AW157" s="15" t="s">
        <v>5</v>
      </c>
      <c r="AX157" s="15" t="s">
        <v>83</v>
      </c>
      <c r="AY157" s="267" t="s">
        <v>142</v>
      </c>
    </row>
    <row r="158" s="2" customFormat="1" ht="62.7" customHeight="1">
      <c r="A158" s="38"/>
      <c r="B158" s="39"/>
      <c r="C158" s="221" t="s">
        <v>181</v>
      </c>
      <c r="D158" s="221" t="s">
        <v>144</v>
      </c>
      <c r="E158" s="222" t="s">
        <v>159</v>
      </c>
      <c r="F158" s="223" t="s">
        <v>160</v>
      </c>
      <c r="G158" s="224" t="s">
        <v>147</v>
      </c>
      <c r="H158" s="225">
        <v>151.84999999999999</v>
      </c>
      <c r="I158" s="226"/>
      <c r="J158" s="226"/>
      <c r="K158" s="227">
        <f>ROUND(P158*H158,2)</f>
        <v>0</v>
      </c>
      <c r="L158" s="223" t="s">
        <v>148</v>
      </c>
      <c r="M158" s="44"/>
      <c r="N158" s="228" t="s">
        <v>1</v>
      </c>
      <c r="O158" s="229" t="s">
        <v>38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91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38"/>
      <c r="Z158" s="38"/>
      <c r="AA158" s="38"/>
      <c r="AB158" s="38"/>
      <c r="AC158" s="38"/>
      <c r="AD158" s="38"/>
      <c r="AE158" s="38"/>
      <c r="AR158" s="233" t="s">
        <v>149</v>
      </c>
      <c r="AT158" s="233" t="s">
        <v>144</v>
      </c>
      <c r="AU158" s="233" t="s">
        <v>85</v>
      </c>
      <c r="AY158" s="17" t="s">
        <v>142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7" t="s">
        <v>83</v>
      </c>
      <c r="BK158" s="234">
        <f>ROUND(P158*H158,2)</f>
        <v>0</v>
      </c>
      <c r="BL158" s="17" t="s">
        <v>149</v>
      </c>
      <c r="BM158" s="233" t="s">
        <v>217</v>
      </c>
    </row>
    <row r="159" s="13" customFormat="1">
      <c r="A159" s="13"/>
      <c r="B159" s="235"/>
      <c r="C159" s="236"/>
      <c r="D159" s="237" t="s">
        <v>150</v>
      </c>
      <c r="E159" s="238" t="s">
        <v>1</v>
      </c>
      <c r="F159" s="239" t="s">
        <v>504</v>
      </c>
      <c r="G159" s="236"/>
      <c r="H159" s="240">
        <v>151.84999999999999</v>
      </c>
      <c r="I159" s="241"/>
      <c r="J159" s="241"/>
      <c r="K159" s="236"/>
      <c r="L159" s="236"/>
      <c r="M159" s="242"/>
      <c r="N159" s="243"/>
      <c r="O159" s="244"/>
      <c r="P159" s="244"/>
      <c r="Q159" s="244"/>
      <c r="R159" s="244"/>
      <c r="S159" s="244"/>
      <c r="T159" s="244"/>
      <c r="U159" s="244"/>
      <c r="V159" s="244"/>
      <c r="W159" s="244"/>
      <c r="X159" s="245"/>
      <c r="Y159" s="13"/>
      <c r="Z159" s="13"/>
      <c r="AA159" s="13"/>
      <c r="AB159" s="13"/>
      <c r="AC159" s="13"/>
      <c r="AD159" s="13"/>
      <c r="AE159" s="13"/>
      <c r="AT159" s="246" t="s">
        <v>150</v>
      </c>
      <c r="AU159" s="246" t="s">
        <v>85</v>
      </c>
      <c r="AV159" s="13" t="s">
        <v>85</v>
      </c>
      <c r="AW159" s="13" t="s">
        <v>5</v>
      </c>
      <c r="AX159" s="13" t="s">
        <v>75</v>
      </c>
      <c r="AY159" s="24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151.84999999999999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2" customFormat="1" ht="62.7" customHeight="1">
      <c r="A161" s="38"/>
      <c r="B161" s="39"/>
      <c r="C161" s="221" t="s">
        <v>9</v>
      </c>
      <c r="D161" s="221" t="s">
        <v>144</v>
      </c>
      <c r="E161" s="222" t="s">
        <v>159</v>
      </c>
      <c r="F161" s="223" t="s">
        <v>160</v>
      </c>
      <c r="G161" s="224" t="s">
        <v>147</v>
      </c>
      <c r="H161" s="225">
        <v>3.8900000000000001</v>
      </c>
      <c r="I161" s="226"/>
      <c r="J161" s="226"/>
      <c r="K161" s="227">
        <f>ROUND(P161*H161,2)</f>
        <v>0</v>
      </c>
      <c r="L161" s="223" t="s">
        <v>148</v>
      </c>
      <c r="M161" s="44"/>
      <c r="N161" s="228" t="s">
        <v>1</v>
      </c>
      <c r="O161" s="229" t="s">
        <v>38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149</v>
      </c>
      <c r="AT161" s="233" t="s">
        <v>144</v>
      </c>
      <c r="AU161" s="233" t="s">
        <v>85</v>
      </c>
      <c r="AY161" s="17" t="s">
        <v>142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83</v>
      </c>
      <c r="BK161" s="234">
        <f>ROUND(P161*H161,2)</f>
        <v>0</v>
      </c>
      <c r="BL161" s="17" t="s">
        <v>149</v>
      </c>
      <c r="BM161" s="233" t="s">
        <v>222</v>
      </c>
    </row>
    <row r="162" s="2" customFormat="1" ht="66.75" customHeight="1">
      <c r="A162" s="38"/>
      <c r="B162" s="39"/>
      <c r="C162" s="221" t="s">
        <v>186</v>
      </c>
      <c r="D162" s="221" t="s">
        <v>144</v>
      </c>
      <c r="E162" s="222" t="s">
        <v>162</v>
      </c>
      <c r="F162" s="223" t="s">
        <v>163</v>
      </c>
      <c r="G162" s="224" t="s">
        <v>147</v>
      </c>
      <c r="H162" s="225">
        <v>778.70000000000005</v>
      </c>
      <c r="I162" s="226"/>
      <c r="J162" s="226"/>
      <c r="K162" s="227">
        <f>ROUND(P162*H162,2)</f>
        <v>0</v>
      </c>
      <c r="L162" s="223" t="s">
        <v>148</v>
      </c>
      <c r="M162" s="44"/>
      <c r="N162" s="228" t="s">
        <v>1</v>
      </c>
      <c r="O162" s="229" t="s">
        <v>38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91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38"/>
      <c r="Z162" s="38"/>
      <c r="AA162" s="38"/>
      <c r="AB162" s="38"/>
      <c r="AC162" s="38"/>
      <c r="AD162" s="38"/>
      <c r="AE162" s="38"/>
      <c r="AR162" s="233" t="s">
        <v>149</v>
      </c>
      <c r="AT162" s="233" t="s">
        <v>144</v>
      </c>
      <c r="AU162" s="233" t="s">
        <v>85</v>
      </c>
      <c r="AY162" s="17" t="s">
        <v>142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7" t="s">
        <v>83</v>
      </c>
      <c r="BK162" s="234">
        <f>ROUND(P162*H162,2)</f>
        <v>0</v>
      </c>
      <c r="BL162" s="17" t="s">
        <v>149</v>
      </c>
      <c r="BM162" s="233" t="s">
        <v>226</v>
      </c>
    </row>
    <row r="163" s="13" customFormat="1">
      <c r="A163" s="13"/>
      <c r="B163" s="235"/>
      <c r="C163" s="236"/>
      <c r="D163" s="237" t="s">
        <v>150</v>
      </c>
      <c r="E163" s="238" t="s">
        <v>1</v>
      </c>
      <c r="F163" s="239" t="s">
        <v>505</v>
      </c>
      <c r="G163" s="236"/>
      <c r="H163" s="240">
        <v>778.70000000000005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150</v>
      </c>
      <c r="AU163" s="246" t="s">
        <v>85</v>
      </c>
      <c r="AV163" s="13" t="s">
        <v>85</v>
      </c>
      <c r="AW163" s="13" t="s">
        <v>5</v>
      </c>
      <c r="AX163" s="13" t="s">
        <v>75</v>
      </c>
      <c r="AY163" s="246" t="s">
        <v>142</v>
      </c>
    </row>
    <row r="164" s="15" customFormat="1">
      <c r="A164" s="15"/>
      <c r="B164" s="257"/>
      <c r="C164" s="258"/>
      <c r="D164" s="237" t="s">
        <v>150</v>
      </c>
      <c r="E164" s="259" t="s">
        <v>1</v>
      </c>
      <c r="F164" s="260" t="s">
        <v>153</v>
      </c>
      <c r="G164" s="258"/>
      <c r="H164" s="261">
        <v>778.70000000000005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5"/>
      <c r="Z164" s="15"/>
      <c r="AA164" s="15"/>
      <c r="AB164" s="15"/>
      <c r="AC164" s="15"/>
      <c r="AD164" s="15"/>
      <c r="AE164" s="15"/>
      <c r="AT164" s="267" t="s">
        <v>150</v>
      </c>
      <c r="AU164" s="267" t="s">
        <v>85</v>
      </c>
      <c r="AV164" s="15" t="s">
        <v>149</v>
      </c>
      <c r="AW164" s="15" t="s">
        <v>5</v>
      </c>
      <c r="AX164" s="15" t="s">
        <v>83</v>
      </c>
      <c r="AY164" s="267" t="s">
        <v>142</v>
      </c>
    </row>
    <row r="165" s="2" customFormat="1" ht="44.25" customHeight="1">
      <c r="A165" s="38"/>
      <c r="B165" s="39"/>
      <c r="C165" s="221" t="s">
        <v>227</v>
      </c>
      <c r="D165" s="221" t="s">
        <v>144</v>
      </c>
      <c r="E165" s="222" t="s">
        <v>189</v>
      </c>
      <c r="F165" s="223" t="s">
        <v>190</v>
      </c>
      <c r="G165" s="224" t="s">
        <v>175</v>
      </c>
      <c r="H165" s="225">
        <v>280.32999999999998</v>
      </c>
      <c r="I165" s="226"/>
      <c r="J165" s="226"/>
      <c r="K165" s="227">
        <f>ROUND(P165*H165,2)</f>
        <v>0</v>
      </c>
      <c r="L165" s="223" t="s">
        <v>148</v>
      </c>
      <c r="M165" s="44"/>
      <c r="N165" s="228" t="s">
        <v>1</v>
      </c>
      <c r="O165" s="229" t="s">
        <v>38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91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38"/>
      <c r="Z165" s="38"/>
      <c r="AA165" s="38"/>
      <c r="AB165" s="38"/>
      <c r="AC165" s="38"/>
      <c r="AD165" s="38"/>
      <c r="AE165" s="38"/>
      <c r="AR165" s="233" t="s">
        <v>149</v>
      </c>
      <c r="AT165" s="233" t="s">
        <v>144</v>
      </c>
      <c r="AU165" s="233" t="s">
        <v>85</v>
      </c>
      <c r="AY165" s="17" t="s">
        <v>142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7" t="s">
        <v>83</v>
      </c>
      <c r="BK165" s="234">
        <f>ROUND(P165*H165,2)</f>
        <v>0</v>
      </c>
      <c r="BL165" s="17" t="s">
        <v>149</v>
      </c>
      <c r="BM165" s="233" t="s">
        <v>230</v>
      </c>
    </row>
    <row r="166" s="2" customFormat="1" ht="37.8" customHeight="1">
      <c r="A166" s="38"/>
      <c r="B166" s="39"/>
      <c r="C166" s="221" t="s">
        <v>151</v>
      </c>
      <c r="D166" s="221" t="s">
        <v>144</v>
      </c>
      <c r="E166" s="222" t="s">
        <v>506</v>
      </c>
      <c r="F166" s="223" t="s">
        <v>507</v>
      </c>
      <c r="G166" s="224" t="s">
        <v>147</v>
      </c>
      <c r="H166" s="225">
        <v>155.74000000000001</v>
      </c>
      <c r="I166" s="226"/>
      <c r="J166" s="226"/>
      <c r="K166" s="227">
        <f>ROUND(P166*H166,2)</f>
        <v>0</v>
      </c>
      <c r="L166" s="223" t="s">
        <v>148</v>
      </c>
      <c r="M166" s="44"/>
      <c r="N166" s="228" t="s">
        <v>1</v>
      </c>
      <c r="O166" s="229" t="s">
        <v>38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91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38"/>
      <c r="Z166" s="38"/>
      <c r="AA166" s="38"/>
      <c r="AB166" s="38"/>
      <c r="AC166" s="38"/>
      <c r="AD166" s="38"/>
      <c r="AE166" s="38"/>
      <c r="AR166" s="233" t="s">
        <v>149</v>
      </c>
      <c r="AT166" s="233" t="s">
        <v>144</v>
      </c>
      <c r="AU166" s="233" t="s">
        <v>85</v>
      </c>
      <c r="AY166" s="17" t="s">
        <v>142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7" t="s">
        <v>83</v>
      </c>
      <c r="BK166" s="234">
        <f>ROUND(P166*H166,2)</f>
        <v>0</v>
      </c>
      <c r="BL166" s="17" t="s">
        <v>149</v>
      </c>
      <c r="BM166" s="233" t="s">
        <v>235</v>
      </c>
    </row>
    <row r="167" s="13" customFormat="1">
      <c r="A167" s="13"/>
      <c r="B167" s="235"/>
      <c r="C167" s="236"/>
      <c r="D167" s="237" t="s">
        <v>150</v>
      </c>
      <c r="E167" s="238" t="s">
        <v>1</v>
      </c>
      <c r="F167" s="239" t="s">
        <v>508</v>
      </c>
      <c r="G167" s="236"/>
      <c r="H167" s="240">
        <v>155.74000000000001</v>
      </c>
      <c r="I167" s="241"/>
      <c r="J167" s="241"/>
      <c r="K167" s="236"/>
      <c r="L167" s="236"/>
      <c r="M167" s="242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5"/>
      <c r="Y167" s="13"/>
      <c r="Z167" s="13"/>
      <c r="AA167" s="13"/>
      <c r="AB167" s="13"/>
      <c r="AC167" s="13"/>
      <c r="AD167" s="13"/>
      <c r="AE167" s="13"/>
      <c r="AT167" s="246" t="s">
        <v>150</v>
      </c>
      <c r="AU167" s="246" t="s">
        <v>85</v>
      </c>
      <c r="AV167" s="13" t="s">
        <v>85</v>
      </c>
      <c r="AW167" s="13" t="s">
        <v>5</v>
      </c>
      <c r="AX167" s="13" t="s">
        <v>75</v>
      </c>
      <c r="AY167" s="246" t="s">
        <v>142</v>
      </c>
    </row>
    <row r="168" s="15" customFormat="1">
      <c r="A168" s="15"/>
      <c r="B168" s="257"/>
      <c r="C168" s="258"/>
      <c r="D168" s="237" t="s">
        <v>150</v>
      </c>
      <c r="E168" s="259" t="s">
        <v>1</v>
      </c>
      <c r="F168" s="260" t="s">
        <v>153</v>
      </c>
      <c r="G168" s="258"/>
      <c r="H168" s="261">
        <v>155.74000000000001</v>
      </c>
      <c r="I168" s="262"/>
      <c r="J168" s="262"/>
      <c r="K168" s="258"/>
      <c r="L168" s="258"/>
      <c r="M168" s="263"/>
      <c r="N168" s="264"/>
      <c r="O168" s="265"/>
      <c r="P168" s="265"/>
      <c r="Q168" s="265"/>
      <c r="R168" s="265"/>
      <c r="S168" s="265"/>
      <c r="T168" s="265"/>
      <c r="U168" s="265"/>
      <c r="V168" s="265"/>
      <c r="W168" s="265"/>
      <c r="X168" s="266"/>
      <c r="Y168" s="15"/>
      <c r="Z168" s="15"/>
      <c r="AA168" s="15"/>
      <c r="AB168" s="15"/>
      <c r="AC168" s="15"/>
      <c r="AD168" s="15"/>
      <c r="AE168" s="15"/>
      <c r="AT168" s="267" t="s">
        <v>150</v>
      </c>
      <c r="AU168" s="267" t="s">
        <v>85</v>
      </c>
      <c r="AV168" s="15" t="s">
        <v>149</v>
      </c>
      <c r="AW168" s="15" t="s">
        <v>5</v>
      </c>
      <c r="AX168" s="15" t="s">
        <v>83</v>
      </c>
      <c r="AY168" s="267" t="s">
        <v>142</v>
      </c>
    </row>
    <row r="169" s="2" customFormat="1" ht="44.25" customHeight="1">
      <c r="A169" s="38"/>
      <c r="B169" s="39"/>
      <c r="C169" s="221" t="s">
        <v>240</v>
      </c>
      <c r="D169" s="221" t="s">
        <v>144</v>
      </c>
      <c r="E169" s="222" t="s">
        <v>192</v>
      </c>
      <c r="F169" s="223" t="s">
        <v>193</v>
      </c>
      <c r="G169" s="224" t="s">
        <v>147</v>
      </c>
      <c r="H169" s="225">
        <v>36</v>
      </c>
      <c r="I169" s="226"/>
      <c r="J169" s="226"/>
      <c r="K169" s="227">
        <f>ROUND(P169*H169,2)</f>
        <v>0</v>
      </c>
      <c r="L169" s="223" t="s">
        <v>148</v>
      </c>
      <c r="M169" s="44"/>
      <c r="N169" s="228" t="s">
        <v>1</v>
      </c>
      <c r="O169" s="229" t="s">
        <v>38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91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38"/>
      <c r="Z169" s="38"/>
      <c r="AA169" s="38"/>
      <c r="AB169" s="38"/>
      <c r="AC169" s="38"/>
      <c r="AD169" s="38"/>
      <c r="AE169" s="38"/>
      <c r="AR169" s="233" t="s">
        <v>149</v>
      </c>
      <c r="AT169" s="233" t="s">
        <v>144</v>
      </c>
      <c r="AU169" s="233" t="s">
        <v>85</v>
      </c>
      <c r="AY169" s="17" t="s">
        <v>142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7" t="s">
        <v>83</v>
      </c>
      <c r="BK169" s="234">
        <f>ROUND(P169*H169,2)</f>
        <v>0</v>
      </c>
      <c r="BL169" s="17" t="s">
        <v>149</v>
      </c>
      <c r="BM169" s="233" t="s">
        <v>243</v>
      </c>
    </row>
    <row r="170" s="14" customFormat="1">
      <c r="A170" s="14"/>
      <c r="B170" s="247"/>
      <c r="C170" s="248"/>
      <c r="D170" s="237" t="s">
        <v>150</v>
      </c>
      <c r="E170" s="249" t="s">
        <v>1</v>
      </c>
      <c r="F170" s="250" t="s">
        <v>509</v>
      </c>
      <c r="G170" s="248"/>
      <c r="H170" s="249" t="s">
        <v>1</v>
      </c>
      <c r="I170" s="251"/>
      <c r="J170" s="251"/>
      <c r="K170" s="248"/>
      <c r="L170" s="248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4"/>
      <c r="Z170" s="14"/>
      <c r="AA170" s="14"/>
      <c r="AB170" s="14"/>
      <c r="AC170" s="14"/>
      <c r="AD170" s="14"/>
      <c r="AE170" s="14"/>
      <c r="AT170" s="256" t="s">
        <v>150</v>
      </c>
      <c r="AU170" s="256" t="s">
        <v>85</v>
      </c>
      <c r="AV170" s="14" t="s">
        <v>83</v>
      </c>
      <c r="AW170" s="14" t="s">
        <v>5</v>
      </c>
      <c r="AX170" s="14" t="s">
        <v>75</v>
      </c>
      <c r="AY170" s="256" t="s">
        <v>142</v>
      </c>
    </row>
    <row r="171" s="13" customFormat="1">
      <c r="A171" s="13"/>
      <c r="B171" s="235"/>
      <c r="C171" s="236"/>
      <c r="D171" s="237" t="s">
        <v>150</v>
      </c>
      <c r="E171" s="238" t="s">
        <v>1</v>
      </c>
      <c r="F171" s="239" t="s">
        <v>235</v>
      </c>
      <c r="G171" s="236"/>
      <c r="H171" s="240">
        <v>36</v>
      </c>
      <c r="I171" s="241"/>
      <c r="J171" s="241"/>
      <c r="K171" s="236"/>
      <c r="L171" s="236"/>
      <c r="M171" s="242"/>
      <c r="N171" s="243"/>
      <c r="O171" s="244"/>
      <c r="P171" s="244"/>
      <c r="Q171" s="244"/>
      <c r="R171" s="244"/>
      <c r="S171" s="244"/>
      <c r="T171" s="244"/>
      <c r="U171" s="244"/>
      <c r="V171" s="244"/>
      <c r="W171" s="244"/>
      <c r="X171" s="245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85</v>
      </c>
      <c r="AV171" s="13" t="s">
        <v>85</v>
      </c>
      <c r="AW171" s="13" t="s">
        <v>5</v>
      </c>
      <c r="AX171" s="13" t="s">
        <v>75</v>
      </c>
      <c r="AY171" s="246" t="s">
        <v>142</v>
      </c>
    </row>
    <row r="172" s="14" customFormat="1">
      <c r="A172" s="14"/>
      <c r="B172" s="247"/>
      <c r="C172" s="248"/>
      <c r="D172" s="237" t="s">
        <v>150</v>
      </c>
      <c r="E172" s="249" t="s">
        <v>1</v>
      </c>
      <c r="F172" s="250" t="s">
        <v>239</v>
      </c>
      <c r="G172" s="248"/>
      <c r="H172" s="249" t="s">
        <v>1</v>
      </c>
      <c r="I172" s="251"/>
      <c r="J172" s="251"/>
      <c r="K172" s="248"/>
      <c r="L172" s="248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4"/>
      <c r="Z172" s="14"/>
      <c r="AA172" s="14"/>
      <c r="AB172" s="14"/>
      <c r="AC172" s="14"/>
      <c r="AD172" s="14"/>
      <c r="AE172" s="14"/>
      <c r="AT172" s="256" t="s">
        <v>150</v>
      </c>
      <c r="AU172" s="256" t="s">
        <v>85</v>
      </c>
      <c r="AV172" s="14" t="s">
        <v>83</v>
      </c>
      <c r="AW172" s="14" t="s">
        <v>5</v>
      </c>
      <c r="AX172" s="14" t="s">
        <v>75</v>
      </c>
      <c r="AY172" s="256" t="s">
        <v>142</v>
      </c>
    </row>
    <row r="173" s="15" customFormat="1">
      <c r="A173" s="15"/>
      <c r="B173" s="257"/>
      <c r="C173" s="258"/>
      <c r="D173" s="237" t="s">
        <v>150</v>
      </c>
      <c r="E173" s="259" t="s">
        <v>1</v>
      </c>
      <c r="F173" s="260" t="s">
        <v>153</v>
      </c>
      <c r="G173" s="258"/>
      <c r="H173" s="261">
        <v>36</v>
      </c>
      <c r="I173" s="262"/>
      <c r="J173" s="262"/>
      <c r="K173" s="258"/>
      <c r="L173" s="258"/>
      <c r="M173" s="263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6"/>
      <c r="Y173" s="15"/>
      <c r="Z173" s="15"/>
      <c r="AA173" s="15"/>
      <c r="AB173" s="15"/>
      <c r="AC173" s="15"/>
      <c r="AD173" s="15"/>
      <c r="AE173" s="15"/>
      <c r="AT173" s="267" t="s">
        <v>150</v>
      </c>
      <c r="AU173" s="267" t="s">
        <v>85</v>
      </c>
      <c r="AV173" s="15" t="s">
        <v>149</v>
      </c>
      <c r="AW173" s="15" t="s">
        <v>5</v>
      </c>
      <c r="AX173" s="15" t="s">
        <v>83</v>
      </c>
      <c r="AY173" s="267" t="s">
        <v>142</v>
      </c>
    </row>
    <row r="174" s="2" customFormat="1" ht="44.25" customHeight="1">
      <c r="A174" s="38"/>
      <c r="B174" s="39"/>
      <c r="C174" s="221" t="s">
        <v>194</v>
      </c>
      <c r="D174" s="221" t="s">
        <v>144</v>
      </c>
      <c r="E174" s="222" t="s">
        <v>192</v>
      </c>
      <c r="F174" s="223" t="s">
        <v>193</v>
      </c>
      <c r="G174" s="224" t="s">
        <v>147</v>
      </c>
      <c r="H174" s="225">
        <v>74.700000000000003</v>
      </c>
      <c r="I174" s="226"/>
      <c r="J174" s="226"/>
      <c r="K174" s="227">
        <f>ROUND(P174*H174,2)</f>
        <v>0</v>
      </c>
      <c r="L174" s="223" t="s">
        <v>148</v>
      </c>
      <c r="M174" s="44"/>
      <c r="N174" s="228" t="s">
        <v>1</v>
      </c>
      <c r="O174" s="229" t="s">
        <v>38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91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38"/>
      <c r="Z174" s="38"/>
      <c r="AA174" s="38"/>
      <c r="AB174" s="38"/>
      <c r="AC174" s="38"/>
      <c r="AD174" s="38"/>
      <c r="AE174" s="38"/>
      <c r="AR174" s="233" t="s">
        <v>149</v>
      </c>
      <c r="AT174" s="233" t="s">
        <v>144</v>
      </c>
      <c r="AU174" s="233" t="s">
        <v>85</v>
      </c>
      <c r="AY174" s="17" t="s">
        <v>142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7" t="s">
        <v>83</v>
      </c>
      <c r="BK174" s="234">
        <f>ROUND(P174*H174,2)</f>
        <v>0</v>
      </c>
      <c r="BL174" s="17" t="s">
        <v>149</v>
      </c>
      <c r="BM174" s="233" t="s">
        <v>249</v>
      </c>
    </row>
    <row r="175" s="14" customFormat="1">
      <c r="A175" s="14"/>
      <c r="B175" s="247"/>
      <c r="C175" s="248"/>
      <c r="D175" s="237" t="s">
        <v>150</v>
      </c>
      <c r="E175" s="249" t="s">
        <v>1</v>
      </c>
      <c r="F175" s="250" t="s">
        <v>510</v>
      </c>
      <c r="G175" s="248"/>
      <c r="H175" s="249" t="s">
        <v>1</v>
      </c>
      <c r="I175" s="251"/>
      <c r="J175" s="251"/>
      <c r="K175" s="248"/>
      <c r="L175" s="248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4"/>
      <c r="Z175" s="14"/>
      <c r="AA175" s="14"/>
      <c r="AB175" s="14"/>
      <c r="AC175" s="14"/>
      <c r="AD175" s="14"/>
      <c r="AE175" s="14"/>
      <c r="AT175" s="256" t="s">
        <v>150</v>
      </c>
      <c r="AU175" s="256" t="s">
        <v>85</v>
      </c>
      <c r="AV175" s="14" t="s">
        <v>83</v>
      </c>
      <c r="AW175" s="14" t="s">
        <v>5</v>
      </c>
      <c r="AX175" s="14" t="s">
        <v>75</v>
      </c>
      <c r="AY175" s="256" t="s">
        <v>142</v>
      </c>
    </row>
    <row r="176" s="13" customFormat="1">
      <c r="A176" s="13"/>
      <c r="B176" s="235"/>
      <c r="C176" s="236"/>
      <c r="D176" s="237" t="s">
        <v>150</v>
      </c>
      <c r="E176" s="238" t="s">
        <v>1</v>
      </c>
      <c r="F176" s="239" t="s">
        <v>511</v>
      </c>
      <c r="G176" s="236"/>
      <c r="H176" s="240">
        <v>74.700000000000003</v>
      </c>
      <c r="I176" s="241"/>
      <c r="J176" s="241"/>
      <c r="K176" s="236"/>
      <c r="L176" s="236"/>
      <c r="M176" s="242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5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85</v>
      </c>
      <c r="AV176" s="13" t="s">
        <v>85</v>
      </c>
      <c r="AW176" s="13" t="s">
        <v>5</v>
      </c>
      <c r="AX176" s="13" t="s">
        <v>75</v>
      </c>
      <c r="AY176" s="246" t="s">
        <v>142</v>
      </c>
    </row>
    <row r="177" s="14" customFormat="1">
      <c r="A177" s="14"/>
      <c r="B177" s="247"/>
      <c r="C177" s="248"/>
      <c r="D177" s="237" t="s">
        <v>150</v>
      </c>
      <c r="E177" s="249" t="s">
        <v>1</v>
      </c>
      <c r="F177" s="250" t="s">
        <v>239</v>
      </c>
      <c r="G177" s="248"/>
      <c r="H177" s="249" t="s">
        <v>1</v>
      </c>
      <c r="I177" s="251"/>
      <c r="J177" s="251"/>
      <c r="K177" s="248"/>
      <c r="L177" s="248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4"/>
      <c r="Z177" s="14"/>
      <c r="AA177" s="14"/>
      <c r="AB177" s="14"/>
      <c r="AC177" s="14"/>
      <c r="AD177" s="14"/>
      <c r="AE177" s="14"/>
      <c r="AT177" s="256" t="s">
        <v>150</v>
      </c>
      <c r="AU177" s="256" t="s">
        <v>85</v>
      </c>
      <c r="AV177" s="14" t="s">
        <v>83</v>
      </c>
      <c r="AW177" s="14" t="s">
        <v>5</v>
      </c>
      <c r="AX177" s="14" t="s">
        <v>75</v>
      </c>
      <c r="AY177" s="256" t="s">
        <v>142</v>
      </c>
    </row>
    <row r="178" s="15" customFormat="1">
      <c r="A178" s="15"/>
      <c r="B178" s="257"/>
      <c r="C178" s="258"/>
      <c r="D178" s="237" t="s">
        <v>150</v>
      </c>
      <c r="E178" s="259" t="s">
        <v>1</v>
      </c>
      <c r="F178" s="260" t="s">
        <v>153</v>
      </c>
      <c r="G178" s="258"/>
      <c r="H178" s="261">
        <v>74.700000000000003</v>
      </c>
      <c r="I178" s="262"/>
      <c r="J178" s="262"/>
      <c r="K178" s="258"/>
      <c r="L178" s="258"/>
      <c r="M178" s="263"/>
      <c r="N178" s="264"/>
      <c r="O178" s="265"/>
      <c r="P178" s="265"/>
      <c r="Q178" s="265"/>
      <c r="R178" s="265"/>
      <c r="S178" s="265"/>
      <c r="T178" s="265"/>
      <c r="U178" s="265"/>
      <c r="V178" s="265"/>
      <c r="W178" s="265"/>
      <c r="X178" s="266"/>
      <c r="Y178" s="15"/>
      <c r="Z178" s="15"/>
      <c r="AA178" s="15"/>
      <c r="AB178" s="15"/>
      <c r="AC178" s="15"/>
      <c r="AD178" s="15"/>
      <c r="AE178" s="15"/>
      <c r="AT178" s="267" t="s">
        <v>150</v>
      </c>
      <c r="AU178" s="267" t="s">
        <v>85</v>
      </c>
      <c r="AV178" s="15" t="s">
        <v>149</v>
      </c>
      <c r="AW178" s="15" t="s">
        <v>5</v>
      </c>
      <c r="AX178" s="15" t="s">
        <v>83</v>
      </c>
      <c r="AY178" s="267" t="s">
        <v>142</v>
      </c>
    </row>
    <row r="179" s="2" customFormat="1" ht="24.15" customHeight="1">
      <c r="A179" s="38"/>
      <c r="B179" s="39"/>
      <c r="C179" s="268" t="s">
        <v>8</v>
      </c>
      <c r="D179" s="268" t="s">
        <v>172</v>
      </c>
      <c r="E179" s="269" t="s">
        <v>173</v>
      </c>
      <c r="F179" s="270" t="s">
        <v>174</v>
      </c>
      <c r="G179" s="271" t="s">
        <v>175</v>
      </c>
      <c r="H179" s="272">
        <v>149.40000000000001</v>
      </c>
      <c r="I179" s="273"/>
      <c r="J179" s="274"/>
      <c r="K179" s="275">
        <f>ROUND(P179*H179,2)</f>
        <v>0</v>
      </c>
      <c r="L179" s="270" t="s">
        <v>148</v>
      </c>
      <c r="M179" s="276"/>
      <c r="N179" s="277" t="s">
        <v>1</v>
      </c>
      <c r="O179" s="229" t="s">
        <v>38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91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38"/>
      <c r="Z179" s="38"/>
      <c r="AA179" s="38"/>
      <c r="AB179" s="38"/>
      <c r="AC179" s="38"/>
      <c r="AD179" s="38"/>
      <c r="AE179" s="38"/>
      <c r="AR179" s="233" t="s">
        <v>164</v>
      </c>
      <c r="AT179" s="233" t="s">
        <v>172</v>
      </c>
      <c r="AU179" s="233" t="s">
        <v>85</v>
      </c>
      <c r="AY179" s="17" t="s">
        <v>142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7" t="s">
        <v>83</v>
      </c>
      <c r="BK179" s="234">
        <f>ROUND(P179*H179,2)</f>
        <v>0</v>
      </c>
      <c r="BL179" s="17" t="s">
        <v>149</v>
      </c>
      <c r="BM179" s="233" t="s">
        <v>253</v>
      </c>
    </row>
    <row r="180" s="13" customFormat="1">
      <c r="A180" s="13"/>
      <c r="B180" s="235"/>
      <c r="C180" s="236"/>
      <c r="D180" s="237" t="s">
        <v>150</v>
      </c>
      <c r="E180" s="238" t="s">
        <v>1</v>
      </c>
      <c r="F180" s="239" t="s">
        <v>512</v>
      </c>
      <c r="G180" s="236"/>
      <c r="H180" s="240">
        <v>149.40000000000001</v>
      </c>
      <c r="I180" s="241"/>
      <c r="J180" s="241"/>
      <c r="K180" s="236"/>
      <c r="L180" s="236"/>
      <c r="M180" s="242"/>
      <c r="N180" s="243"/>
      <c r="O180" s="244"/>
      <c r="P180" s="244"/>
      <c r="Q180" s="244"/>
      <c r="R180" s="244"/>
      <c r="S180" s="244"/>
      <c r="T180" s="244"/>
      <c r="U180" s="244"/>
      <c r="V180" s="244"/>
      <c r="W180" s="244"/>
      <c r="X180" s="245"/>
      <c r="Y180" s="13"/>
      <c r="Z180" s="13"/>
      <c r="AA180" s="13"/>
      <c r="AB180" s="13"/>
      <c r="AC180" s="13"/>
      <c r="AD180" s="13"/>
      <c r="AE180" s="13"/>
      <c r="AT180" s="246" t="s">
        <v>150</v>
      </c>
      <c r="AU180" s="246" t="s">
        <v>85</v>
      </c>
      <c r="AV180" s="13" t="s">
        <v>85</v>
      </c>
      <c r="AW180" s="13" t="s">
        <v>5</v>
      </c>
      <c r="AX180" s="13" t="s">
        <v>75</v>
      </c>
      <c r="AY180" s="246" t="s">
        <v>142</v>
      </c>
    </row>
    <row r="181" s="15" customFormat="1">
      <c r="A181" s="15"/>
      <c r="B181" s="257"/>
      <c r="C181" s="258"/>
      <c r="D181" s="237" t="s">
        <v>150</v>
      </c>
      <c r="E181" s="259" t="s">
        <v>1</v>
      </c>
      <c r="F181" s="260" t="s">
        <v>153</v>
      </c>
      <c r="G181" s="258"/>
      <c r="H181" s="261">
        <v>149.40000000000001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5"/>
      <c r="Z181" s="15"/>
      <c r="AA181" s="15"/>
      <c r="AB181" s="15"/>
      <c r="AC181" s="15"/>
      <c r="AD181" s="15"/>
      <c r="AE181" s="15"/>
      <c r="AT181" s="267" t="s">
        <v>150</v>
      </c>
      <c r="AU181" s="267" t="s">
        <v>85</v>
      </c>
      <c r="AV181" s="15" t="s">
        <v>149</v>
      </c>
      <c r="AW181" s="15" t="s">
        <v>5</v>
      </c>
      <c r="AX181" s="15" t="s">
        <v>83</v>
      </c>
      <c r="AY181" s="267" t="s">
        <v>142</v>
      </c>
    </row>
    <row r="182" s="12" customFormat="1" ht="22.8" customHeight="1">
      <c r="A182" s="12"/>
      <c r="B182" s="204"/>
      <c r="C182" s="205"/>
      <c r="D182" s="206" t="s">
        <v>74</v>
      </c>
      <c r="E182" s="219" t="s">
        <v>85</v>
      </c>
      <c r="F182" s="219" t="s">
        <v>513</v>
      </c>
      <c r="G182" s="205"/>
      <c r="H182" s="205"/>
      <c r="I182" s="208"/>
      <c r="J182" s="208"/>
      <c r="K182" s="220">
        <f>BK182</f>
        <v>0</v>
      </c>
      <c r="L182" s="205"/>
      <c r="M182" s="210"/>
      <c r="N182" s="211"/>
      <c r="O182" s="212"/>
      <c r="P182" s="212"/>
      <c r="Q182" s="213">
        <f>SUM(Q183:Q221)</f>
        <v>0</v>
      </c>
      <c r="R182" s="213">
        <f>SUM(R183:R221)</f>
        <v>0</v>
      </c>
      <c r="S182" s="212"/>
      <c r="T182" s="214">
        <f>SUM(T183:T221)</f>
        <v>0</v>
      </c>
      <c r="U182" s="212"/>
      <c r="V182" s="214">
        <f>SUM(V183:V221)</f>
        <v>0</v>
      </c>
      <c r="W182" s="212"/>
      <c r="X182" s="215">
        <f>SUM(X183:X221)</f>
        <v>0</v>
      </c>
      <c r="Y182" s="12"/>
      <c r="Z182" s="12"/>
      <c r="AA182" s="12"/>
      <c r="AB182" s="12"/>
      <c r="AC182" s="12"/>
      <c r="AD182" s="12"/>
      <c r="AE182" s="12"/>
      <c r="AR182" s="216" t="s">
        <v>83</v>
      </c>
      <c r="AT182" s="217" t="s">
        <v>74</v>
      </c>
      <c r="AU182" s="217" t="s">
        <v>83</v>
      </c>
      <c r="AY182" s="216" t="s">
        <v>142</v>
      </c>
      <c r="BK182" s="218">
        <f>SUM(BK183:BK221)</f>
        <v>0</v>
      </c>
    </row>
    <row r="183" s="2" customFormat="1" ht="55.5" customHeight="1">
      <c r="A183" s="38"/>
      <c r="B183" s="39"/>
      <c r="C183" s="221" t="s">
        <v>200</v>
      </c>
      <c r="D183" s="221" t="s">
        <v>144</v>
      </c>
      <c r="E183" s="222" t="s">
        <v>514</v>
      </c>
      <c r="F183" s="223" t="s">
        <v>515</v>
      </c>
      <c r="G183" s="224" t="s">
        <v>205</v>
      </c>
      <c r="H183" s="225">
        <v>8.5</v>
      </c>
      <c r="I183" s="226"/>
      <c r="J183" s="226"/>
      <c r="K183" s="227">
        <f>ROUND(P183*H183,2)</f>
        <v>0</v>
      </c>
      <c r="L183" s="223" t="s">
        <v>148</v>
      </c>
      <c r="M183" s="44"/>
      <c r="N183" s="228" t="s">
        <v>1</v>
      </c>
      <c r="O183" s="229" t="s">
        <v>38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91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38"/>
      <c r="Z183" s="38"/>
      <c r="AA183" s="38"/>
      <c r="AB183" s="38"/>
      <c r="AC183" s="38"/>
      <c r="AD183" s="38"/>
      <c r="AE183" s="38"/>
      <c r="AR183" s="233" t="s">
        <v>149</v>
      </c>
      <c r="AT183" s="233" t="s">
        <v>144</v>
      </c>
      <c r="AU183" s="233" t="s">
        <v>85</v>
      </c>
      <c r="AY183" s="17" t="s">
        <v>142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7" t="s">
        <v>83</v>
      </c>
      <c r="BK183" s="234">
        <f>ROUND(P183*H183,2)</f>
        <v>0</v>
      </c>
      <c r="BL183" s="17" t="s">
        <v>149</v>
      </c>
      <c r="BM183" s="233" t="s">
        <v>259</v>
      </c>
    </row>
    <row r="184" s="13" customFormat="1">
      <c r="A184" s="13"/>
      <c r="B184" s="235"/>
      <c r="C184" s="236"/>
      <c r="D184" s="237" t="s">
        <v>150</v>
      </c>
      <c r="E184" s="238" t="s">
        <v>1</v>
      </c>
      <c r="F184" s="239" t="s">
        <v>516</v>
      </c>
      <c r="G184" s="236"/>
      <c r="H184" s="240">
        <v>8.5</v>
      </c>
      <c r="I184" s="241"/>
      <c r="J184" s="241"/>
      <c r="K184" s="236"/>
      <c r="L184" s="236"/>
      <c r="M184" s="242"/>
      <c r="N184" s="243"/>
      <c r="O184" s="244"/>
      <c r="P184" s="244"/>
      <c r="Q184" s="244"/>
      <c r="R184" s="244"/>
      <c r="S184" s="244"/>
      <c r="T184" s="244"/>
      <c r="U184" s="244"/>
      <c r="V184" s="244"/>
      <c r="W184" s="244"/>
      <c r="X184" s="245"/>
      <c r="Y184" s="13"/>
      <c r="Z184" s="13"/>
      <c r="AA184" s="13"/>
      <c r="AB184" s="13"/>
      <c r="AC184" s="13"/>
      <c r="AD184" s="13"/>
      <c r="AE184" s="13"/>
      <c r="AT184" s="246" t="s">
        <v>150</v>
      </c>
      <c r="AU184" s="246" t="s">
        <v>85</v>
      </c>
      <c r="AV184" s="13" t="s">
        <v>85</v>
      </c>
      <c r="AW184" s="13" t="s">
        <v>5</v>
      </c>
      <c r="AX184" s="13" t="s">
        <v>75</v>
      </c>
      <c r="AY184" s="246" t="s">
        <v>142</v>
      </c>
    </row>
    <row r="185" s="14" customFormat="1">
      <c r="A185" s="14"/>
      <c r="B185" s="247"/>
      <c r="C185" s="248"/>
      <c r="D185" s="237" t="s">
        <v>150</v>
      </c>
      <c r="E185" s="249" t="s">
        <v>1</v>
      </c>
      <c r="F185" s="250" t="s">
        <v>517</v>
      </c>
      <c r="G185" s="248"/>
      <c r="H185" s="249" t="s">
        <v>1</v>
      </c>
      <c r="I185" s="251"/>
      <c r="J185" s="251"/>
      <c r="K185" s="248"/>
      <c r="L185" s="248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4"/>
      <c r="Z185" s="14"/>
      <c r="AA185" s="14"/>
      <c r="AB185" s="14"/>
      <c r="AC185" s="14"/>
      <c r="AD185" s="14"/>
      <c r="AE185" s="14"/>
      <c r="AT185" s="256" t="s">
        <v>150</v>
      </c>
      <c r="AU185" s="256" t="s">
        <v>85</v>
      </c>
      <c r="AV185" s="14" t="s">
        <v>83</v>
      </c>
      <c r="AW185" s="14" t="s">
        <v>5</v>
      </c>
      <c r="AX185" s="14" t="s">
        <v>75</v>
      </c>
      <c r="AY185" s="256" t="s">
        <v>142</v>
      </c>
    </row>
    <row r="186" s="15" customFormat="1">
      <c r="A186" s="15"/>
      <c r="B186" s="257"/>
      <c r="C186" s="258"/>
      <c r="D186" s="237" t="s">
        <v>150</v>
      </c>
      <c r="E186" s="259" t="s">
        <v>1</v>
      </c>
      <c r="F186" s="260" t="s">
        <v>153</v>
      </c>
      <c r="G186" s="258"/>
      <c r="H186" s="261">
        <v>8.5</v>
      </c>
      <c r="I186" s="262"/>
      <c r="J186" s="262"/>
      <c r="K186" s="258"/>
      <c r="L186" s="258"/>
      <c r="M186" s="263"/>
      <c r="N186" s="264"/>
      <c r="O186" s="265"/>
      <c r="P186" s="265"/>
      <c r="Q186" s="265"/>
      <c r="R186" s="265"/>
      <c r="S186" s="265"/>
      <c r="T186" s="265"/>
      <c r="U186" s="265"/>
      <c r="V186" s="265"/>
      <c r="W186" s="265"/>
      <c r="X186" s="266"/>
      <c r="Y186" s="15"/>
      <c r="Z186" s="15"/>
      <c r="AA186" s="15"/>
      <c r="AB186" s="15"/>
      <c r="AC186" s="15"/>
      <c r="AD186" s="15"/>
      <c r="AE186" s="15"/>
      <c r="AT186" s="267" t="s">
        <v>150</v>
      </c>
      <c r="AU186" s="267" t="s">
        <v>85</v>
      </c>
      <c r="AV186" s="15" t="s">
        <v>149</v>
      </c>
      <c r="AW186" s="15" t="s">
        <v>5</v>
      </c>
      <c r="AX186" s="15" t="s">
        <v>83</v>
      </c>
      <c r="AY186" s="267" t="s">
        <v>142</v>
      </c>
    </row>
    <row r="187" s="2" customFormat="1" ht="24.15" customHeight="1">
      <c r="A187" s="38"/>
      <c r="B187" s="39"/>
      <c r="C187" s="268" t="s">
        <v>262</v>
      </c>
      <c r="D187" s="268" t="s">
        <v>172</v>
      </c>
      <c r="E187" s="269" t="s">
        <v>518</v>
      </c>
      <c r="F187" s="270" t="s">
        <v>519</v>
      </c>
      <c r="G187" s="271" t="s">
        <v>205</v>
      </c>
      <c r="H187" s="272">
        <v>10.199999999999999</v>
      </c>
      <c r="I187" s="273"/>
      <c r="J187" s="274"/>
      <c r="K187" s="275">
        <f>ROUND(P187*H187,2)</f>
        <v>0</v>
      </c>
      <c r="L187" s="270" t="s">
        <v>148</v>
      </c>
      <c r="M187" s="276"/>
      <c r="N187" s="277" t="s">
        <v>1</v>
      </c>
      <c r="O187" s="229" t="s">
        <v>38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91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38"/>
      <c r="Z187" s="38"/>
      <c r="AA187" s="38"/>
      <c r="AB187" s="38"/>
      <c r="AC187" s="38"/>
      <c r="AD187" s="38"/>
      <c r="AE187" s="38"/>
      <c r="AR187" s="233" t="s">
        <v>164</v>
      </c>
      <c r="AT187" s="233" t="s">
        <v>172</v>
      </c>
      <c r="AU187" s="233" t="s">
        <v>85</v>
      </c>
      <c r="AY187" s="17" t="s">
        <v>142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7" t="s">
        <v>83</v>
      </c>
      <c r="BK187" s="234">
        <f>ROUND(P187*H187,2)</f>
        <v>0</v>
      </c>
      <c r="BL187" s="17" t="s">
        <v>149</v>
      </c>
      <c r="BM187" s="233" t="s">
        <v>264</v>
      </c>
    </row>
    <row r="188" s="13" customFormat="1">
      <c r="A188" s="13"/>
      <c r="B188" s="235"/>
      <c r="C188" s="236"/>
      <c r="D188" s="237" t="s">
        <v>150</v>
      </c>
      <c r="E188" s="238" t="s">
        <v>1</v>
      </c>
      <c r="F188" s="239" t="s">
        <v>520</v>
      </c>
      <c r="G188" s="236"/>
      <c r="H188" s="240">
        <v>10.199999999999999</v>
      </c>
      <c r="I188" s="241"/>
      <c r="J188" s="241"/>
      <c r="K188" s="236"/>
      <c r="L188" s="236"/>
      <c r="M188" s="242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5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85</v>
      </c>
      <c r="AV188" s="13" t="s">
        <v>85</v>
      </c>
      <c r="AW188" s="13" t="s">
        <v>5</v>
      </c>
      <c r="AX188" s="13" t="s">
        <v>75</v>
      </c>
      <c r="AY188" s="246" t="s">
        <v>142</v>
      </c>
    </row>
    <row r="189" s="15" customFormat="1">
      <c r="A189" s="15"/>
      <c r="B189" s="257"/>
      <c r="C189" s="258"/>
      <c r="D189" s="237" t="s">
        <v>150</v>
      </c>
      <c r="E189" s="259" t="s">
        <v>1</v>
      </c>
      <c r="F189" s="260" t="s">
        <v>153</v>
      </c>
      <c r="G189" s="258"/>
      <c r="H189" s="261">
        <v>10.199999999999999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5"/>
      <c r="Z189" s="15"/>
      <c r="AA189" s="15"/>
      <c r="AB189" s="15"/>
      <c r="AC189" s="15"/>
      <c r="AD189" s="15"/>
      <c r="AE189" s="15"/>
      <c r="AT189" s="267" t="s">
        <v>150</v>
      </c>
      <c r="AU189" s="267" t="s">
        <v>85</v>
      </c>
      <c r="AV189" s="15" t="s">
        <v>149</v>
      </c>
      <c r="AW189" s="15" t="s">
        <v>5</v>
      </c>
      <c r="AX189" s="15" t="s">
        <v>83</v>
      </c>
      <c r="AY189" s="267" t="s">
        <v>142</v>
      </c>
    </row>
    <row r="190" s="2" customFormat="1" ht="24.15" customHeight="1">
      <c r="A190" s="38"/>
      <c r="B190" s="39"/>
      <c r="C190" s="221" t="s">
        <v>206</v>
      </c>
      <c r="D190" s="221" t="s">
        <v>144</v>
      </c>
      <c r="E190" s="222" t="s">
        <v>521</v>
      </c>
      <c r="F190" s="223" t="s">
        <v>522</v>
      </c>
      <c r="G190" s="224" t="s">
        <v>390</v>
      </c>
      <c r="H190" s="225">
        <v>35.5</v>
      </c>
      <c r="I190" s="226"/>
      <c r="J190" s="226"/>
      <c r="K190" s="227">
        <f>ROUND(P190*H190,2)</f>
        <v>0</v>
      </c>
      <c r="L190" s="223" t="s">
        <v>148</v>
      </c>
      <c r="M190" s="44"/>
      <c r="N190" s="228" t="s">
        <v>1</v>
      </c>
      <c r="O190" s="229" t="s">
        <v>38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91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38"/>
      <c r="Z190" s="38"/>
      <c r="AA190" s="38"/>
      <c r="AB190" s="38"/>
      <c r="AC190" s="38"/>
      <c r="AD190" s="38"/>
      <c r="AE190" s="38"/>
      <c r="AR190" s="233" t="s">
        <v>149</v>
      </c>
      <c r="AT190" s="233" t="s">
        <v>144</v>
      </c>
      <c r="AU190" s="233" t="s">
        <v>85</v>
      </c>
      <c r="AY190" s="17" t="s">
        <v>142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7" t="s">
        <v>83</v>
      </c>
      <c r="BK190" s="234">
        <f>ROUND(P190*H190,2)</f>
        <v>0</v>
      </c>
      <c r="BL190" s="17" t="s">
        <v>149</v>
      </c>
      <c r="BM190" s="233" t="s">
        <v>250</v>
      </c>
    </row>
    <row r="191" s="13" customFormat="1">
      <c r="A191" s="13"/>
      <c r="B191" s="235"/>
      <c r="C191" s="236"/>
      <c r="D191" s="237" t="s">
        <v>150</v>
      </c>
      <c r="E191" s="238" t="s">
        <v>1</v>
      </c>
      <c r="F191" s="239" t="s">
        <v>523</v>
      </c>
      <c r="G191" s="236"/>
      <c r="H191" s="240">
        <v>35.5</v>
      </c>
      <c r="I191" s="241"/>
      <c r="J191" s="241"/>
      <c r="K191" s="236"/>
      <c r="L191" s="236"/>
      <c r="M191" s="242"/>
      <c r="N191" s="243"/>
      <c r="O191" s="244"/>
      <c r="P191" s="244"/>
      <c r="Q191" s="244"/>
      <c r="R191" s="244"/>
      <c r="S191" s="244"/>
      <c r="T191" s="244"/>
      <c r="U191" s="244"/>
      <c r="V191" s="244"/>
      <c r="W191" s="244"/>
      <c r="X191" s="245"/>
      <c r="Y191" s="13"/>
      <c r="Z191" s="13"/>
      <c r="AA191" s="13"/>
      <c r="AB191" s="13"/>
      <c r="AC191" s="13"/>
      <c r="AD191" s="13"/>
      <c r="AE191" s="13"/>
      <c r="AT191" s="246" t="s">
        <v>150</v>
      </c>
      <c r="AU191" s="246" t="s">
        <v>85</v>
      </c>
      <c r="AV191" s="13" t="s">
        <v>85</v>
      </c>
      <c r="AW191" s="13" t="s">
        <v>5</v>
      </c>
      <c r="AX191" s="13" t="s">
        <v>75</v>
      </c>
      <c r="AY191" s="246" t="s">
        <v>142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239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5" customFormat="1">
      <c r="A193" s="15"/>
      <c r="B193" s="257"/>
      <c r="C193" s="258"/>
      <c r="D193" s="237" t="s">
        <v>150</v>
      </c>
      <c r="E193" s="259" t="s">
        <v>1</v>
      </c>
      <c r="F193" s="260" t="s">
        <v>153</v>
      </c>
      <c r="G193" s="258"/>
      <c r="H193" s="261">
        <v>35.5</v>
      </c>
      <c r="I193" s="262"/>
      <c r="J193" s="262"/>
      <c r="K193" s="258"/>
      <c r="L193" s="258"/>
      <c r="M193" s="263"/>
      <c r="N193" s="264"/>
      <c r="O193" s="265"/>
      <c r="P193" s="265"/>
      <c r="Q193" s="265"/>
      <c r="R193" s="265"/>
      <c r="S193" s="265"/>
      <c r="T193" s="265"/>
      <c r="U193" s="265"/>
      <c r="V193" s="265"/>
      <c r="W193" s="265"/>
      <c r="X193" s="266"/>
      <c r="Y193" s="15"/>
      <c r="Z193" s="15"/>
      <c r="AA193" s="15"/>
      <c r="AB193" s="15"/>
      <c r="AC193" s="15"/>
      <c r="AD193" s="15"/>
      <c r="AE193" s="15"/>
      <c r="AT193" s="267" t="s">
        <v>150</v>
      </c>
      <c r="AU193" s="267" t="s">
        <v>85</v>
      </c>
      <c r="AV193" s="15" t="s">
        <v>149</v>
      </c>
      <c r="AW193" s="15" t="s">
        <v>5</v>
      </c>
      <c r="AX193" s="15" t="s">
        <v>83</v>
      </c>
      <c r="AY193" s="267" t="s">
        <v>142</v>
      </c>
    </row>
    <row r="194" s="2" customFormat="1" ht="24.15" customHeight="1">
      <c r="A194" s="38"/>
      <c r="B194" s="39"/>
      <c r="C194" s="221" t="s">
        <v>268</v>
      </c>
      <c r="D194" s="221" t="s">
        <v>144</v>
      </c>
      <c r="E194" s="222" t="s">
        <v>524</v>
      </c>
      <c r="F194" s="223" t="s">
        <v>525</v>
      </c>
      <c r="G194" s="224" t="s">
        <v>390</v>
      </c>
      <c r="H194" s="225">
        <v>5</v>
      </c>
      <c r="I194" s="226"/>
      <c r="J194" s="226"/>
      <c r="K194" s="227">
        <f>ROUND(P194*H194,2)</f>
        <v>0</v>
      </c>
      <c r="L194" s="223" t="s">
        <v>148</v>
      </c>
      <c r="M194" s="44"/>
      <c r="N194" s="228" t="s">
        <v>1</v>
      </c>
      <c r="O194" s="229" t="s">
        <v>38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91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38"/>
      <c r="Z194" s="38"/>
      <c r="AA194" s="38"/>
      <c r="AB194" s="38"/>
      <c r="AC194" s="38"/>
      <c r="AD194" s="38"/>
      <c r="AE194" s="38"/>
      <c r="AR194" s="233" t="s">
        <v>149</v>
      </c>
      <c r="AT194" s="233" t="s">
        <v>144</v>
      </c>
      <c r="AU194" s="233" t="s">
        <v>85</v>
      </c>
      <c r="AY194" s="17" t="s">
        <v>142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7" t="s">
        <v>83</v>
      </c>
      <c r="BK194" s="234">
        <f>ROUND(P194*H194,2)</f>
        <v>0</v>
      </c>
      <c r="BL194" s="17" t="s">
        <v>149</v>
      </c>
      <c r="BM194" s="233" t="s">
        <v>271</v>
      </c>
    </row>
    <row r="195" s="13" customFormat="1">
      <c r="A195" s="13"/>
      <c r="B195" s="235"/>
      <c r="C195" s="236"/>
      <c r="D195" s="237" t="s">
        <v>150</v>
      </c>
      <c r="E195" s="238" t="s">
        <v>1</v>
      </c>
      <c r="F195" s="239" t="s">
        <v>166</v>
      </c>
      <c r="G195" s="236"/>
      <c r="H195" s="240">
        <v>5</v>
      </c>
      <c r="I195" s="241"/>
      <c r="J195" s="241"/>
      <c r="K195" s="236"/>
      <c r="L195" s="236"/>
      <c r="M195" s="242"/>
      <c r="N195" s="243"/>
      <c r="O195" s="244"/>
      <c r="P195" s="244"/>
      <c r="Q195" s="244"/>
      <c r="R195" s="244"/>
      <c r="S195" s="244"/>
      <c r="T195" s="244"/>
      <c r="U195" s="244"/>
      <c r="V195" s="244"/>
      <c r="W195" s="244"/>
      <c r="X195" s="245"/>
      <c r="Y195" s="13"/>
      <c r="Z195" s="13"/>
      <c r="AA195" s="13"/>
      <c r="AB195" s="13"/>
      <c r="AC195" s="13"/>
      <c r="AD195" s="13"/>
      <c r="AE195" s="13"/>
      <c r="AT195" s="246" t="s">
        <v>150</v>
      </c>
      <c r="AU195" s="246" t="s">
        <v>85</v>
      </c>
      <c r="AV195" s="13" t="s">
        <v>85</v>
      </c>
      <c r="AW195" s="13" t="s">
        <v>5</v>
      </c>
      <c r="AX195" s="13" t="s">
        <v>75</v>
      </c>
      <c r="AY195" s="246" t="s">
        <v>142</v>
      </c>
    </row>
    <row r="196" s="14" customFormat="1">
      <c r="A196" s="14"/>
      <c r="B196" s="247"/>
      <c r="C196" s="248"/>
      <c r="D196" s="237" t="s">
        <v>150</v>
      </c>
      <c r="E196" s="249" t="s">
        <v>1</v>
      </c>
      <c r="F196" s="250" t="s">
        <v>239</v>
      </c>
      <c r="G196" s="248"/>
      <c r="H196" s="249" t="s">
        <v>1</v>
      </c>
      <c r="I196" s="251"/>
      <c r="J196" s="251"/>
      <c r="K196" s="248"/>
      <c r="L196" s="248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4"/>
      <c r="Z196" s="14"/>
      <c r="AA196" s="14"/>
      <c r="AB196" s="14"/>
      <c r="AC196" s="14"/>
      <c r="AD196" s="14"/>
      <c r="AE196" s="14"/>
      <c r="AT196" s="256" t="s">
        <v>150</v>
      </c>
      <c r="AU196" s="256" t="s">
        <v>85</v>
      </c>
      <c r="AV196" s="14" t="s">
        <v>83</v>
      </c>
      <c r="AW196" s="14" t="s">
        <v>5</v>
      </c>
      <c r="AX196" s="14" t="s">
        <v>75</v>
      </c>
      <c r="AY196" s="256" t="s">
        <v>142</v>
      </c>
    </row>
    <row r="197" s="15" customFormat="1">
      <c r="A197" s="15"/>
      <c r="B197" s="257"/>
      <c r="C197" s="258"/>
      <c r="D197" s="237" t="s">
        <v>150</v>
      </c>
      <c r="E197" s="259" t="s">
        <v>1</v>
      </c>
      <c r="F197" s="260" t="s">
        <v>153</v>
      </c>
      <c r="G197" s="258"/>
      <c r="H197" s="261">
        <v>5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5"/>
      <c r="Z197" s="15"/>
      <c r="AA197" s="15"/>
      <c r="AB197" s="15"/>
      <c r="AC197" s="15"/>
      <c r="AD197" s="15"/>
      <c r="AE197" s="15"/>
      <c r="AT197" s="267" t="s">
        <v>150</v>
      </c>
      <c r="AU197" s="267" t="s">
        <v>85</v>
      </c>
      <c r="AV197" s="15" t="s">
        <v>149</v>
      </c>
      <c r="AW197" s="15" t="s">
        <v>5</v>
      </c>
      <c r="AX197" s="15" t="s">
        <v>83</v>
      </c>
      <c r="AY197" s="267" t="s">
        <v>142</v>
      </c>
    </row>
    <row r="198" s="2" customFormat="1" ht="24.15" customHeight="1">
      <c r="A198" s="38"/>
      <c r="B198" s="39"/>
      <c r="C198" s="221" t="s">
        <v>212</v>
      </c>
      <c r="D198" s="221" t="s">
        <v>144</v>
      </c>
      <c r="E198" s="222" t="s">
        <v>526</v>
      </c>
      <c r="F198" s="223" t="s">
        <v>527</v>
      </c>
      <c r="G198" s="224" t="s">
        <v>390</v>
      </c>
      <c r="H198" s="225">
        <v>35.5</v>
      </c>
      <c r="I198" s="226"/>
      <c r="J198" s="226"/>
      <c r="K198" s="227">
        <f>ROUND(P198*H198,2)</f>
        <v>0</v>
      </c>
      <c r="L198" s="223" t="s">
        <v>148</v>
      </c>
      <c r="M198" s="44"/>
      <c r="N198" s="228" t="s">
        <v>1</v>
      </c>
      <c r="O198" s="229" t="s">
        <v>38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91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38"/>
      <c r="Z198" s="38"/>
      <c r="AA198" s="38"/>
      <c r="AB198" s="38"/>
      <c r="AC198" s="38"/>
      <c r="AD198" s="38"/>
      <c r="AE198" s="38"/>
      <c r="AR198" s="233" t="s">
        <v>149</v>
      </c>
      <c r="AT198" s="233" t="s">
        <v>144</v>
      </c>
      <c r="AU198" s="233" t="s">
        <v>85</v>
      </c>
      <c r="AY198" s="17" t="s">
        <v>142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7" t="s">
        <v>83</v>
      </c>
      <c r="BK198" s="234">
        <f>ROUND(P198*H198,2)</f>
        <v>0</v>
      </c>
      <c r="BL198" s="17" t="s">
        <v>149</v>
      </c>
      <c r="BM198" s="233" t="s">
        <v>275</v>
      </c>
    </row>
    <row r="199" s="2" customFormat="1" ht="37.8" customHeight="1">
      <c r="A199" s="38"/>
      <c r="B199" s="39"/>
      <c r="C199" s="221" t="s">
        <v>278</v>
      </c>
      <c r="D199" s="221" t="s">
        <v>144</v>
      </c>
      <c r="E199" s="222" t="s">
        <v>528</v>
      </c>
      <c r="F199" s="223" t="s">
        <v>529</v>
      </c>
      <c r="G199" s="224" t="s">
        <v>390</v>
      </c>
      <c r="H199" s="225">
        <v>40.5</v>
      </c>
      <c r="I199" s="226"/>
      <c r="J199" s="226"/>
      <c r="K199" s="227">
        <f>ROUND(P199*H199,2)</f>
        <v>0</v>
      </c>
      <c r="L199" s="223" t="s">
        <v>148</v>
      </c>
      <c r="M199" s="44"/>
      <c r="N199" s="228" t="s">
        <v>1</v>
      </c>
      <c r="O199" s="229" t="s">
        <v>38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91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38"/>
      <c r="Z199" s="38"/>
      <c r="AA199" s="38"/>
      <c r="AB199" s="38"/>
      <c r="AC199" s="38"/>
      <c r="AD199" s="38"/>
      <c r="AE199" s="38"/>
      <c r="AR199" s="233" t="s">
        <v>149</v>
      </c>
      <c r="AT199" s="233" t="s">
        <v>144</v>
      </c>
      <c r="AU199" s="233" t="s">
        <v>85</v>
      </c>
      <c r="AY199" s="17" t="s">
        <v>142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7" t="s">
        <v>83</v>
      </c>
      <c r="BK199" s="234">
        <f>ROUND(P199*H199,2)</f>
        <v>0</v>
      </c>
      <c r="BL199" s="17" t="s">
        <v>149</v>
      </c>
      <c r="BM199" s="233" t="s">
        <v>279</v>
      </c>
    </row>
    <row r="200" s="13" customFormat="1">
      <c r="A200" s="13"/>
      <c r="B200" s="235"/>
      <c r="C200" s="236"/>
      <c r="D200" s="237" t="s">
        <v>150</v>
      </c>
      <c r="E200" s="238" t="s">
        <v>1</v>
      </c>
      <c r="F200" s="239" t="s">
        <v>530</v>
      </c>
      <c r="G200" s="236"/>
      <c r="H200" s="240">
        <v>40.5</v>
      </c>
      <c r="I200" s="241"/>
      <c r="J200" s="241"/>
      <c r="K200" s="236"/>
      <c r="L200" s="236"/>
      <c r="M200" s="242"/>
      <c r="N200" s="243"/>
      <c r="O200" s="244"/>
      <c r="P200" s="244"/>
      <c r="Q200" s="244"/>
      <c r="R200" s="244"/>
      <c r="S200" s="244"/>
      <c r="T200" s="244"/>
      <c r="U200" s="244"/>
      <c r="V200" s="244"/>
      <c r="W200" s="244"/>
      <c r="X200" s="245"/>
      <c r="Y200" s="13"/>
      <c r="Z200" s="13"/>
      <c r="AA200" s="13"/>
      <c r="AB200" s="13"/>
      <c r="AC200" s="13"/>
      <c r="AD200" s="13"/>
      <c r="AE200" s="13"/>
      <c r="AT200" s="246" t="s">
        <v>150</v>
      </c>
      <c r="AU200" s="246" t="s">
        <v>85</v>
      </c>
      <c r="AV200" s="13" t="s">
        <v>85</v>
      </c>
      <c r="AW200" s="13" t="s">
        <v>5</v>
      </c>
      <c r="AX200" s="13" t="s">
        <v>75</v>
      </c>
      <c r="AY200" s="246" t="s">
        <v>142</v>
      </c>
    </row>
    <row r="201" s="14" customFormat="1">
      <c r="A201" s="14"/>
      <c r="B201" s="247"/>
      <c r="C201" s="248"/>
      <c r="D201" s="237" t="s">
        <v>150</v>
      </c>
      <c r="E201" s="249" t="s">
        <v>1</v>
      </c>
      <c r="F201" s="250" t="s">
        <v>239</v>
      </c>
      <c r="G201" s="248"/>
      <c r="H201" s="249" t="s">
        <v>1</v>
      </c>
      <c r="I201" s="251"/>
      <c r="J201" s="251"/>
      <c r="K201" s="248"/>
      <c r="L201" s="248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4"/>
      <c r="Z201" s="14"/>
      <c r="AA201" s="14"/>
      <c r="AB201" s="14"/>
      <c r="AC201" s="14"/>
      <c r="AD201" s="14"/>
      <c r="AE201" s="14"/>
      <c r="AT201" s="256" t="s">
        <v>150</v>
      </c>
      <c r="AU201" s="256" t="s">
        <v>85</v>
      </c>
      <c r="AV201" s="14" t="s">
        <v>83</v>
      </c>
      <c r="AW201" s="14" t="s">
        <v>5</v>
      </c>
      <c r="AX201" s="14" t="s">
        <v>75</v>
      </c>
      <c r="AY201" s="256" t="s">
        <v>142</v>
      </c>
    </row>
    <row r="202" s="15" customFormat="1">
      <c r="A202" s="15"/>
      <c r="B202" s="257"/>
      <c r="C202" s="258"/>
      <c r="D202" s="237" t="s">
        <v>150</v>
      </c>
      <c r="E202" s="259" t="s">
        <v>1</v>
      </c>
      <c r="F202" s="260" t="s">
        <v>153</v>
      </c>
      <c r="G202" s="258"/>
      <c r="H202" s="261">
        <v>40.5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5"/>
      <c r="Z202" s="15"/>
      <c r="AA202" s="15"/>
      <c r="AB202" s="15"/>
      <c r="AC202" s="15"/>
      <c r="AD202" s="15"/>
      <c r="AE202" s="15"/>
      <c r="AT202" s="267" t="s">
        <v>150</v>
      </c>
      <c r="AU202" s="267" t="s">
        <v>85</v>
      </c>
      <c r="AV202" s="15" t="s">
        <v>149</v>
      </c>
      <c r="AW202" s="15" t="s">
        <v>5</v>
      </c>
      <c r="AX202" s="15" t="s">
        <v>83</v>
      </c>
      <c r="AY202" s="267" t="s">
        <v>142</v>
      </c>
    </row>
    <row r="203" s="2" customFormat="1" ht="24.15" customHeight="1">
      <c r="A203" s="38"/>
      <c r="B203" s="39"/>
      <c r="C203" s="268" t="s">
        <v>217</v>
      </c>
      <c r="D203" s="268" t="s">
        <v>172</v>
      </c>
      <c r="E203" s="269" t="s">
        <v>531</v>
      </c>
      <c r="F203" s="270" t="s">
        <v>532</v>
      </c>
      <c r="G203" s="271" t="s">
        <v>175</v>
      </c>
      <c r="H203" s="272">
        <v>16.199999999999999</v>
      </c>
      <c r="I203" s="273"/>
      <c r="J203" s="274"/>
      <c r="K203" s="275">
        <f>ROUND(P203*H203,2)</f>
        <v>0</v>
      </c>
      <c r="L203" s="270" t="s">
        <v>148</v>
      </c>
      <c r="M203" s="276"/>
      <c r="N203" s="277" t="s">
        <v>1</v>
      </c>
      <c r="O203" s="229" t="s">
        <v>38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91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38"/>
      <c r="Z203" s="38"/>
      <c r="AA203" s="38"/>
      <c r="AB203" s="38"/>
      <c r="AC203" s="38"/>
      <c r="AD203" s="38"/>
      <c r="AE203" s="38"/>
      <c r="AR203" s="233" t="s">
        <v>164</v>
      </c>
      <c r="AT203" s="233" t="s">
        <v>172</v>
      </c>
      <c r="AU203" s="233" t="s">
        <v>85</v>
      </c>
      <c r="AY203" s="17" t="s">
        <v>142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7" t="s">
        <v>83</v>
      </c>
      <c r="BK203" s="234">
        <f>ROUND(P203*H203,2)</f>
        <v>0</v>
      </c>
      <c r="BL203" s="17" t="s">
        <v>149</v>
      </c>
      <c r="BM203" s="233" t="s">
        <v>283</v>
      </c>
    </row>
    <row r="204" s="13" customFormat="1">
      <c r="A204" s="13"/>
      <c r="B204" s="235"/>
      <c r="C204" s="236"/>
      <c r="D204" s="237" t="s">
        <v>150</v>
      </c>
      <c r="E204" s="238" t="s">
        <v>1</v>
      </c>
      <c r="F204" s="239" t="s">
        <v>533</v>
      </c>
      <c r="G204" s="236"/>
      <c r="H204" s="240">
        <v>16.199999999999999</v>
      </c>
      <c r="I204" s="241"/>
      <c r="J204" s="241"/>
      <c r="K204" s="236"/>
      <c r="L204" s="236"/>
      <c r="M204" s="242"/>
      <c r="N204" s="243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13"/>
      <c r="Z204" s="13"/>
      <c r="AA204" s="13"/>
      <c r="AB204" s="13"/>
      <c r="AC204" s="13"/>
      <c r="AD204" s="13"/>
      <c r="AE204" s="13"/>
      <c r="AT204" s="246" t="s">
        <v>150</v>
      </c>
      <c r="AU204" s="246" t="s">
        <v>85</v>
      </c>
      <c r="AV204" s="13" t="s">
        <v>85</v>
      </c>
      <c r="AW204" s="13" t="s">
        <v>5</v>
      </c>
      <c r="AX204" s="13" t="s">
        <v>75</v>
      </c>
      <c r="AY204" s="246" t="s">
        <v>142</v>
      </c>
    </row>
    <row r="205" s="15" customFormat="1">
      <c r="A205" s="15"/>
      <c r="B205" s="257"/>
      <c r="C205" s="258"/>
      <c r="D205" s="237" t="s">
        <v>150</v>
      </c>
      <c r="E205" s="259" t="s">
        <v>1</v>
      </c>
      <c r="F205" s="260" t="s">
        <v>153</v>
      </c>
      <c r="G205" s="258"/>
      <c r="H205" s="261">
        <v>16.199999999999999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5"/>
      <c r="Z205" s="15"/>
      <c r="AA205" s="15"/>
      <c r="AB205" s="15"/>
      <c r="AC205" s="15"/>
      <c r="AD205" s="15"/>
      <c r="AE205" s="15"/>
      <c r="AT205" s="267" t="s">
        <v>150</v>
      </c>
      <c r="AU205" s="267" t="s">
        <v>85</v>
      </c>
      <c r="AV205" s="15" t="s">
        <v>149</v>
      </c>
      <c r="AW205" s="15" t="s">
        <v>5</v>
      </c>
      <c r="AX205" s="15" t="s">
        <v>83</v>
      </c>
      <c r="AY205" s="267" t="s">
        <v>142</v>
      </c>
    </row>
    <row r="206" s="2" customFormat="1" ht="37.8" customHeight="1">
      <c r="A206" s="38"/>
      <c r="B206" s="39"/>
      <c r="C206" s="221" t="s">
        <v>285</v>
      </c>
      <c r="D206" s="221" t="s">
        <v>144</v>
      </c>
      <c r="E206" s="222" t="s">
        <v>534</v>
      </c>
      <c r="F206" s="223" t="s">
        <v>535</v>
      </c>
      <c r="G206" s="224" t="s">
        <v>390</v>
      </c>
      <c r="H206" s="225">
        <v>55</v>
      </c>
      <c r="I206" s="226"/>
      <c r="J206" s="226"/>
      <c r="K206" s="227">
        <f>ROUND(P206*H206,2)</f>
        <v>0</v>
      </c>
      <c r="L206" s="223" t="s">
        <v>1</v>
      </c>
      <c r="M206" s="44"/>
      <c r="N206" s="228" t="s">
        <v>1</v>
      </c>
      <c r="O206" s="229" t="s">
        <v>38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91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38"/>
      <c r="Z206" s="38"/>
      <c r="AA206" s="38"/>
      <c r="AB206" s="38"/>
      <c r="AC206" s="38"/>
      <c r="AD206" s="38"/>
      <c r="AE206" s="38"/>
      <c r="AR206" s="233" t="s">
        <v>149</v>
      </c>
      <c r="AT206" s="233" t="s">
        <v>144</v>
      </c>
      <c r="AU206" s="233" t="s">
        <v>85</v>
      </c>
      <c r="AY206" s="17" t="s">
        <v>142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7" t="s">
        <v>83</v>
      </c>
      <c r="BK206" s="234">
        <f>ROUND(P206*H206,2)</f>
        <v>0</v>
      </c>
      <c r="BL206" s="17" t="s">
        <v>149</v>
      </c>
      <c r="BM206" s="233" t="s">
        <v>288</v>
      </c>
    </row>
    <row r="207" s="14" customFormat="1">
      <c r="A207" s="14"/>
      <c r="B207" s="247"/>
      <c r="C207" s="248"/>
      <c r="D207" s="237" t="s">
        <v>150</v>
      </c>
      <c r="E207" s="249" t="s">
        <v>1</v>
      </c>
      <c r="F207" s="250" t="s">
        <v>536</v>
      </c>
      <c r="G207" s="248"/>
      <c r="H207" s="249" t="s">
        <v>1</v>
      </c>
      <c r="I207" s="251"/>
      <c r="J207" s="251"/>
      <c r="K207" s="248"/>
      <c r="L207" s="248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4"/>
      <c r="Z207" s="14"/>
      <c r="AA207" s="14"/>
      <c r="AB207" s="14"/>
      <c r="AC207" s="14"/>
      <c r="AD207" s="14"/>
      <c r="AE207" s="14"/>
      <c r="AT207" s="256" t="s">
        <v>150</v>
      </c>
      <c r="AU207" s="256" t="s">
        <v>85</v>
      </c>
      <c r="AV207" s="14" t="s">
        <v>83</v>
      </c>
      <c r="AW207" s="14" t="s">
        <v>5</v>
      </c>
      <c r="AX207" s="14" t="s">
        <v>75</v>
      </c>
      <c r="AY207" s="256" t="s">
        <v>142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537</v>
      </c>
      <c r="G208" s="236"/>
      <c r="H208" s="240">
        <v>55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5" customFormat="1">
      <c r="A209" s="15"/>
      <c r="B209" s="257"/>
      <c r="C209" s="258"/>
      <c r="D209" s="237" t="s">
        <v>150</v>
      </c>
      <c r="E209" s="259" t="s">
        <v>1</v>
      </c>
      <c r="F209" s="260" t="s">
        <v>153</v>
      </c>
      <c r="G209" s="258"/>
      <c r="H209" s="261">
        <v>55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5"/>
      <c r="Z209" s="15"/>
      <c r="AA209" s="15"/>
      <c r="AB209" s="15"/>
      <c r="AC209" s="15"/>
      <c r="AD209" s="15"/>
      <c r="AE209" s="15"/>
      <c r="AT209" s="267" t="s">
        <v>150</v>
      </c>
      <c r="AU209" s="267" t="s">
        <v>85</v>
      </c>
      <c r="AV209" s="15" t="s">
        <v>149</v>
      </c>
      <c r="AW209" s="15" t="s">
        <v>5</v>
      </c>
      <c r="AX209" s="15" t="s">
        <v>83</v>
      </c>
      <c r="AY209" s="267" t="s">
        <v>142</v>
      </c>
    </row>
    <row r="210" s="2" customFormat="1" ht="44.25" customHeight="1">
      <c r="A210" s="38"/>
      <c r="B210" s="39"/>
      <c r="C210" s="221" t="s">
        <v>222</v>
      </c>
      <c r="D210" s="221" t="s">
        <v>144</v>
      </c>
      <c r="E210" s="222" t="s">
        <v>538</v>
      </c>
      <c r="F210" s="223" t="s">
        <v>539</v>
      </c>
      <c r="G210" s="224" t="s">
        <v>390</v>
      </c>
      <c r="H210" s="225">
        <v>55</v>
      </c>
      <c r="I210" s="226"/>
      <c r="J210" s="226"/>
      <c r="K210" s="227">
        <f>ROUND(P210*H210,2)</f>
        <v>0</v>
      </c>
      <c r="L210" s="223" t="s">
        <v>148</v>
      </c>
      <c r="M210" s="44"/>
      <c r="N210" s="228" t="s">
        <v>1</v>
      </c>
      <c r="O210" s="229" t="s">
        <v>38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91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38"/>
      <c r="Z210" s="38"/>
      <c r="AA210" s="38"/>
      <c r="AB210" s="38"/>
      <c r="AC210" s="38"/>
      <c r="AD210" s="38"/>
      <c r="AE210" s="38"/>
      <c r="AR210" s="233" t="s">
        <v>149</v>
      </c>
      <c r="AT210" s="233" t="s">
        <v>144</v>
      </c>
      <c r="AU210" s="233" t="s">
        <v>85</v>
      </c>
      <c r="AY210" s="17" t="s">
        <v>142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7" t="s">
        <v>83</v>
      </c>
      <c r="BK210" s="234">
        <f>ROUND(P210*H210,2)</f>
        <v>0</v>
      </c>
      <c r="BL210" s="17" t="s">
        <v>149</v>
      </c>
      <c r="BM210" s="233" t="s">
        <v>292</v>
      </c>
    </row>
    <row r="211" s="2" customFormat="1" ht="24.15" customHeight="1">
      <c r="A211" s="38"/>
      <c r="B211" s="39"/>
      <c r="C211" s="268" t="s">
        <v>294</v>
      </c>
      <c r="D211" s="268" t="s">
        <v>172</v>
      </c>
      <c r="E211" s="269" t="s">
        <v>540</v>
      </c>
      <c r="F211" s="270" t="s">
        <v>541</v>
      </c>
      <c r="G211" s="271" t="s">
        <v>147</v>
      </c>
      <c r="H211" s="272">
        <v>3.8900000000000001</v>
      </c>
      <c r="I211" s="273"/>
      <c r="J211" s="274"/>
      <c r="K211" s="275">
        <f>ROUND(P211*H211,2)</f>
        <v>0</v>
      </c>
      <c r="L211" s="270" t="s">
        <v>148</v>
      </c>
      <c r="M211" s="276"/>
      <c r="N211" s="277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164</v>
      </c>
      <c r="AT211" s="233" t="s">
        <v>172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297</v>
      </c>
    </row>
    <row r="212" s="2" customFormat="1" ht="24.15" customHeight="1">
      <c r="A212" s="38"/>
      <c r="B212" s="39"/>
      <c r="C212" s="221" t="s">
        <v>226</v>
      </c>
      <c r="D212" s="221" t="s">
        <v>144</v>
      </c>
      <c r="E212" s="222" t="s">
        <v>542</v>
      </c>
      <c r="F212" s="223" t="s">
        <v>543</v>
      </c>
      <c r="G212" s="224" t="s">
        <v>147</v>
      </c>
      <c r="H212" s="225">
        <v>16.850000000000001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301</v>
      </c>
    </row>
    <row r="213" s="2" customFormat="1" ht="37.8" customHeight="1">
      <c r="A213" s="38"/>
      <c r="B213" s="39"/>
      <c r="C213" s="221" t="s">
        <v>305</v>
      </c>
      <c r="D213" s="221" t="s">
        <v>144</v>
      </c>
      <c r="E213" s="222" t="s">
        <v>544</v>
      </c>
      <c r="F213" s="223" t="s">
        <v>545</v>
      </c>
      <c r="G213" s="224" t="s">
        <v>147</v>
      </c>
      <c r="H213" s="225">
        <v>36.659999999999997</v>
      </c>
      <c r="I213" s="226"/>
      <c r="J213" s="226"/>
      <c r="K213" s="227">
        <f>ROUND(P213*H213,2)</f>
        <v>0</v>
      </c>
      <c r="L213" s="223" t="s">
        <v>148</v>
      </c>
      <c r="M213" s="44"/>
      <c r="N213" s="228" t="s">
        <v>1</v>
      </c>
      <c r="O213" s="229" t="s">
        <v>38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91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38"/>
      <c r="Z213" s="38"/>
      <c r="AA213" s="38"/>
      <c r="AB213" s="38"/>
      <c r="AC213" s="38"/>
      <c r="AD213" s="38"/>
      <c r="AE213" s="38"/>
      <c r="AR213" s="233" t="s">
        <v>149</v>
      </c>
      <c r="AT213" s="233" t="s">
        <v>144</v>
      </c>
      <c r="AU213" s="233" t="s">
        <v>85</v>
      </c>
      <c r="AY213" s="17" t="s">
        <v>142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7" t="s">
        <v>83</v>
      </c>
      <c r="BK213" s="234">
        <f>ROUND(P213*H213,2)</f>
        <v>0</v>
      </c>
      <c r="BL213" s="17" t="s">
        <v>149</v>
      </c>
      <c r="BM213" s="233" t="s">
        <v>308</v>
      </c>
    </row>
    <row r="214" s="2" customFormat="1" ht="24.15" customHeight="1">
      <c r="A214" s="38"/>
      <c r="B214" s="39"/>
      <c r="C214" s="221" t="s">
        <v>230</v>
      </c>
      <c r="D214" s="221" t="s">
        <v>144</v>
      </c>
      <c r="E214" s="222" t="s">
        <v>546</v>
      </c>
      <c r="F214" s="223" t="s">
        <v>547</v>
      </c>
      <c r="G214" s="224" t="s">
        <v>205</v>
      </c>
      <c r="H214" s="225">
        <v>72</v>
      </c>
      <c r="I214" s="226"/>
      <c r="J214" s="226"/>
      <c r="K214" s="227">
        <f>ROUND(P214*H214,2)</f>
        <v>0</v>
      </c>
      <c r="L214" s="223" t="s">
        <v>148</v>
      </c>
      <c r="M214" s="44"/>
      <c r="N214" s="228" t="s">
        <v>1</v>
      </c>
      <c r="O214" s="229" t="s">
        <v>38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91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38"/>
      <c r="Z214" s="38"/>
      <c r="AA214" s="38"/>
      <c r="AB214" s="38"/>
      <c r="AC214" s="38"/>
      <c r="AD214" s="38"/>
      <c r="AE214" s="38"/>
      <c r="AR214" s="233" t="s">
        <v>149</v>
      </c>
      <c r="AT214" s="233" t="s">
        <v>144</v>
      </c>
      <c r="AU214" s="233" t="s">
        <v>85</v>
      </c>
      <c r="AY214" s="17" t="s">
        <v>142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7" t="s">
        <v>83</v>
      </c>
      <c r="BK214" s="234">
        <f>ROUND(P214*H214,2)</f>
        <v>0</v>
      </c>
      <c r="BL214" s="17" t="s">
        <v>149</v>
      </c>
      <c r="BM214" s="233" t="s">
        <v>313</v>
      </c>
    </row>
    <row r="215" s="13" customFormat="1">
      <c r="A215" s="13"/>
      <c r="B215" s="235"/>
      <c r="C215" s="236"/>
      <c r="D215" s="237" t="s">
        <v>150</v>
      </c>
      <c r="E215" s="238" t="s">
        <v>1</v>
      </c>
      <c r="F215" s="239" t="s">
        <v>548</v>
      </c>
      <c r="G215" s="236"/>
      <c r="H215" s="240">
        <v>72</v>
      </c>
      <c r="I215" s="241"/>
      <c r="J215" s="241"/>
      <c r="K215" s="236"/>
      <c r="L215" s="236"/>
      <c r="M215" s="242"/>
      <c r="N215" s="243"/>
      <c r="O215" s="244"/>
      <c r="P215" s="244"/>
      <c r="Q215" s="244"/>
      <c r="R215" s="244"/>
      <c r="S215" s="244"/>
      <c r="T215" s="244"/>
      <c r="U215" s="244"/>
      <c r="V215" s="244"/>
      <c r="W215" s="244"/>
      <c r="X215" s="245"/>
      <c r="Y215" s="13"/>
      <c r="Z215" s="13"/>
      <c r="AA215" s="13"/>
      <c r="AB215" s="13"/>
      <c r="AC215" s="13"/>
      <c r="AD215" s="13"/>
      <c r="AE215" s="13"/>
      <c r="AT215" s="246" t="s">
        <v>150</v>
      </c>
      <c r="AU215" s="246" t="s">
        <v>85</v>
      </c>
      <c r="AV215" s="13" t="s">
        <v>85</v>
      </c>
      <c r="AW215" s="13" t="s">
        <v>5</v>
      </c>
      <c r="AX215" s="13" t="s">
        <v>75</v>
      </c>
      <c r="AY215" s="246" t="s">
        <v>142</v>
      </c>
    </row>
    <row r="216" s="15" customFormat="1">
      <c r="A216" s="15"/>
      <c r="B216" s="257"/>
      <c r="C216" s="258"/>
      <c r="D216" s="237" t="s">
        <v>150</v>
      </c>
      <c r="E216" s="259" t="s">
        <v>1</v>
      </c>
      <c r="F216" s="260" t="s">
        <v>153</v>
      </c>
      <c r="G216" s="258"/>
      <c r="H216" s="261">
        <v>72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5"/>
      <c r="Z216" s="15"/>
      <c r="AA216" s="15"/>
      <c r="AB216" s="15"/>
      <c r="AC216" s="15"/>
      <c r="AD216" s="15"/>
      <c r="AE216" s="15"/>
      <c r="AT216" s="267" t="s">
        <v>150</v>
      </c>
      <c r="AU216" s="267" t="s">
        <v>85</v>
      </c>
      <c r="AV216" s="15" t="s">
        <v>149</v>
      </c>
      <c r="AW216" s="15" t="s">
        <v>5</v>
      </c>
      <c r="AX216" s="15" t="s">
        <v>83</v>
      </c>
      <c r="AY216" s="267" t="s">
        <v>142</v>
      </c>
    </row>
    <row r="217" s="2" customFormat="1" ht="24.15" customHeight="1">
      <c r="A217" s="38"/>
      <c r="B217" s="39"/>
      <c r="C217" s="221" t="s">
        <v>314</v>
      </c>
      <c r="D217" s="221" t="s">
        <v>144</v>
      </c>
      <c r="E217" s="222" t="s">
        <v>549</v>
      </c>
      <c r="F217" s="223" t="s">
        <v>550</v>
      </c>
      <c r="G217" s="224" t="s">
        <v>205</v>
      </c>
      <c r="H217" s="225">
        <v>72</v>
      </c>
      <c r="I217" s="226"/>
      <c r="J217" s="226"/>
      <c r="K217" s="227">
        <f>ROUND(P217*H217,2)</f>
        <v>0</v>
      </c>
      <c r="L217" s="223" t="s">
        <v>148</v>
      </c>
      <c r="M217" s="44"/>
      <c r="N217" s="228" t="s">
        <v>1</v>
      </c>
      <c r="O217" s="229" t="s">
        <v>38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91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38"/>
      <c r="Z217" s="38"/>
      <c r="AA217" s="38"/>
      <c r="AB217" s="38"/>
      <c r="AC217" s="38"/>
      <c r="AD217" s="38"/>
      <c r="AE217" s="38"/>
      <c r="AR217" s="233" t="s">
        <v>149</v>
      </c>
      <c r="AT217" s="233" t="s">
        <v>144</v>
      </c>
      <c r="AU217" s="233" t="s">
        <v>85</v>
      </c>
      <c r="AY217" s="17" t="s">
        <v>142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7" t="s">
        <v>83</v>
      </c>
      <c r="BK217" s="234">
        <f>ROUND(P217*H217,2)</f>
        <v>0</v>
      </c>
      <c r="BL217" s="17" t="s">
        <v>149</v>
      </c>
      <c r="BM217" s="233" t="s">
        <v>317</v>
      </c>
    </row>
    <row r="218" s="2" customFormat="1" ht="33" customHeight="1">
      <c r="A218" s="38"/>
      <c r="B218" s="39"/>
      <c r="C218" s="221" t="s">
        <v>235</v>
      </c>
      <c r="D218" s="221" t="s">
        <v>144</v>
      </c>
      <c r="E218" s="222" t="s">
        <v>551</v>
      </c>
      <c r="F218" s="223" t="s">
        <v>552</v>
      </c>
      <c r="G218" s="224" t="s">
        <v>175</v>
      </c>
      <c r="H218" s="225">
        <v>5.5999999999999996</v>
      </c>
      <c r="I218" s="226"/>
      <c r="J218" s="226"/>
      <c r="K218" s="227">
        <f>ROUND(P218*H218,2)</f>
        <v>0</v>
      </c>
      <c r="L218" s="223" t="s">
        <v>148</v>
      </c>
      <c r="M218" s="44"/>
      <c r="N218" s="228" t="s">
        <v>1</v>
      </c>
      <c r="O218" s="229" t="s">
        <v>38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91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38"/>
      <c r="Z218" s="38"/>
      <c r="AA218" s="38"/>
      <c r="AB218" s="38"/>
      <c r="AC218" s="38"/>
      <c r="AD218" s="38"/>
      <c r="AE218" s="38"/>
      <c r="AR218" s="233" t="s">
        <v>149</v>
      </c>
      <c r="AT218" s="233" t="s">
        <v>144</v>
      </c>
      <c r="AU218" s="233" t="s">
        <v>85</v>
      </c>
      <c r="AY218" s="17" t="s">
        <v>142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7" t="s">
        <v>83</v>
      </c>
      <c r="BK218" s="234">
        <f>ROUND(P218*H218,2)</f>
        <v>0</v>
      </c>
      <c r="BL218" s="17" t="s">
        <v>149</v>
      </c>
      <c r="BM218" s="233" t="s">
        <v>321</v>
      </c>
    </row>
    <row r="219" s="13" customFormat="1">
      <c r="A219" s="13"/>
      <c r="B219" s="235"/>
      <c r="C219" s="236"/>
      <c r="D219" s="237" t="s">
        <v>150</v>
      </c>
      <c r="E219" s="238" t="s">
        <v>1</v>
      </c>
      <c r="F219" s="239" t="s">
        <v>553</v>
      </c>
      <c r="G219" s="236"/>
      <c r="H219" s="240">
        <v>5.5999999999999996</v>
      </c>
      <c r="I219" s="241"/>
      <c r="J219" s="241"/>
      <c r="K219" s="236"/>
      <c r="L219" s="236"/>
      <c r="M219" s="242"/>
      <c r="N219" s="243"/>
      <c r="O219" s="244"/>
      <c r="P219" s="244"/>
      <c r="Q219" s="244"/>
      <c r="R219" s="244"/>
      <c r="S219" s="244"/>
      <c r="T219" s="244"/>
      <c r="U219" s="244"/>
      <c r="V219" s="244"/>
      <c r="W219" s="244"/>
      <c r="X219" s="245"/>
      <c r="Y219" s="13"/>
      <c r="Z219" s="13"/>
      <c r="AA219" s="13"/>
      <c r="AB219" s="13"/>
      <c r="AC219" s="13"/>
      <c r="AD219" s="13"/>
      <c r="AE219" s="13"/>
      <c r="AT219" s="246" t="s">
        <v>150</v>
      </c>
      <c r="AU219" s="246" t="s">
        <v>85</v>
      </c>
      <c r="AV219" s="13" t="s">
        <v>85</v>
      </c>
      <c r="AW219" s="13" t="s">
        <v>5</v>
      </c>
      <c r="AX219" s="13" t="s">
        <v>75</v>
      </c>
      <c r="AY219" s="246" t="s">
        <v>142</v>
      </c>
    </row>
    <row r="220" s="14" customFormat="1">
      <c r="A220" s="14"/>
      <c r="B220" s="247"/>
      <c r="C220" s="248"/>
      <c r="D220" s="237" t="s">
        <v>150</v>
      </c>
      <c r="E220" s="249" t="s">
        <v>1</v>
      </c>
      <c r="F220" s="250" t="s">
        <v>239</v>
      </c>
      <c r="G220" s="248"/>
      <c r="H220" s="249" t="s">
        <v>1</v>
      </c>
      <c r="I220" s="251"/>
      <c r="J220" s="251"/>
      <c r="K220" s="248"/>
      <c r="L220" s="248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4"/>
      <c r="Z220" s="14"/>
      <c r="AA220" s="14"/>
      <c r="AB220" s="14"/>
      <c r="AC220" s="14"/>
      <c r="AD220" s="14"/>
      <c r="AE220" s="14"/>
      <c r="AT220" s="256" t="s">
        <v>150</v>
      </c>
      <c r="AU220" s="256" t="s">
        <v>85</v>
      </c>
      <c r="AV220" s="14" t="s">
        <v>83</v>
      </c>
      <c r="AW220" s="14" t="s">
        <v>5</v>
      </c>
      <c r="AX220" s="14" t="s">
        <v>75</v>
      </c>
      <c r="AY220" s="256" t="s">
        <v>142</v>
      </c>
    </row>
    <row r="221" s="15" customFormat="1">
      <c r="A221" s="15"/>
      <c r="B221" s="257"/>
      <c r="C221" s="258"/>
      <c r="D221" s="237" t="s">
        <v>150</v>
      </c>
      <c r="E221" s="259" t="s">
        <v>1</v>
      </c>
      <c r="F221" s="260" t="s">
        <v>153</v>
      </c>
      <c r="G221" s="258"/>
      <c r="H221" s="261">
        <v>5.5999999999999996</v>
      </c>
      <c r="I221" s="262"/>
      <c r="J221" s="262"/>
      <c r="K221" s="258"/>
      <c r="L221" s="258"/>
      <c r="M221" s="263"/>
      <c r="N221" s="264"/>
      <c r="O221" s="265"/>
      <c r="P221" s="265"/>
      <c r="Q221" s="265"/>
      <c r="R221" s="265"/>
      <c r="S221" s="265"/>
      <c r="T221" s="265"/>
      <c r="U221" s="265"/>
      <c r="V221" s="265"/>
      <c r="W221" s="265"/>
      <c r="X221" s="266"/>
      <c r="Y221" s="15"/>
      <c r="Z221" s="15"/>
      <c r="AA221" s="15"/>
      <c r="AB221" s="15"/>
      <c r="AC221" s="15"/>
      <c r="AD221" s="15"/>
      <c r="AE221" s="15"/>
      <c r="AT221" s="267" t="s">
        <v>150</v>
      </c>
      <c r="AU221" s="267" t="s">
        <v>85</v>
      </c>
      <c r="AV221" s="15" t="s">
        <v>149</v>
      </c>
      <c r="AW221" s="15" t="s">
        <v>5</v>
      </c>
      <c r="AX221" s="15" t="s">
        <v>83</v>
      </c>
      <c r="AY221" s="267" t="s">
        <v>142</v>
      </c>
    </row>
    <row r="222" s="12" customFormat="1" ht="22.8" customHeight="1">
      <c r="A222" s="12"/>
      <c r="B222" s="204"/>
      <c r="C222" s="205"/>
      <c r="D222" s="206" t="s">
        <v>74</v>
      </c>
      <c r="E222" s="219" t="s">
        <v>158</v>
      </c>
      <c r="F222" s="219" t="s">
        <v>554</v>
      </c>
      <c r="G222" s="205"/>
      <c r="H222" s="205"/>
      <c r="I222" s="208"/>
      <c r="J222" s="208"/>
      <c r="K222" s="220">
        <f>BK222</f>
        <v>0</v>
      </c>
      <c r="L222" s="205"/>
      <c r="M222" s="210"/>
      <c r="N222" s="211"/>
      <c r="O222" s="212"/>
      <c r="P222" s="212"/>
      <c r="Q222" s="213">
        <f>SUM(Q223:Q237)</f>
        <v>0</v>
      </c>
      <c r="R222" s="213">
        <f>SUM(R223:R237)</f>
        <v>0</v>
      </c>
      <c r="S222" s="212"/>
      <c r="T222" s="214">
        <f>SUM(T223:T237)</f>
        <v>0</v>
      </c>
      <c r="U222" s="212"/>
      <c r="V222" s="214">
        <f>SUM(V223:V237)</f>
        <v>0</v>
      </c>
      <c r="W222" s="212"/>
      <c r="X222" s="215">
        <f>SUM(X223:X237)</f>
        <v>0</v>
      </c>
      <c r="Y222" s="12"/>
      <c r="Z222" s="12"/>
      <c r="AA222" s="12"/>
      <c r="AB222" s="12"/>
      <c r="AC222" s="12"/>
      <c r="AD222" s="12"/>
      <c r="AE222" s="12"/>
      <c r="AR222" s="216" t="s">
        <v>83</v>
      </c>
      <c r="AT222" s="217" t="s">
        <v>74</v>
      </c>
      <c r="AU222" s="217" t="s">
        <v>83</v>
      </c>
      <c r="AY222" s="216" t="s">
        <v>142</v>
      </c>
      <c r="BK222" s="218">
        <f>SUM(BK223:BK237)</f>
        <v>0</v>
      </c>
    </row>
    <row r="223" s="2" customFormat="1" ht="24.15" customHeight="1">
      <c r="A223" s="38"/>
      <c r="B223" s="39"/>
      <c r="C223" s="221" t="s">
        <v>323</v>
      </c>
      <c r="D223" s="221" t="s">
        <v>144</v>
      </c>
      <c r="E223" s="222" t="s">
        <v>555</v>
      </c>
      <c r="F223" s="223" t="s">
        <v>556</v>
      </c>
      <c r="G223" s="224" t="s">
        <v>358</v>
      </c>
      <c r="H223" s="225">
        <v>50</v>
      </c>
      <c r="I223" s="226"/>
      <c r="J223" s="226"/>
      <c r="K223" s="227">
        <f>ROUND(P223*H223,2)</f>
        <v>0</v>
      </c>
      <c r="L223" s="223" t="s">
        <v>148</v>
      </c>
      <c r="M223" s="44"/>
      <c r="N223" s="228" t="s">
        <v>1</v>
      </c>
      <c r="O223" s="229" t="s">
        <v>38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91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38"/>
      <c r="Z223" s="38"/>
      <c r="AA223" s="38"/>
      <c r="AB223" s="38"/>
      <c r="AC223" s="38"/>
      <c r="AD223" s="38"/>
      <c r="AE223" s="38"/>
      <c r="AR223" s="233" t="s">
        <v>149</v>
      </c>
      <c r="AT223" s="233" t="s">
        <v>144</v>
      </c>
      <c r="AU223" s="233" t="s">
        <v>85</v>
      </c>
      <c r="AY223" s="17" t="s">
        <v>142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7" t="s">
        <v>83</v>
      </c>
      <c r="BK223" s="234">
        <f>ROUND(P223*H223,2)</f>
        <v>0</v>
      </c>
      <c r="BL223" s="17" t="s">
        <v>149</v>
      </c>
      <c r="BM223" s="233" t="s">
        <v>326</v>
      </c>
    </row>
    <row r="224" s="2" customFormat="1" ht="24.15" customHeight="1">
      <c r="A224" s="38"/>
      <c r="B224" s="39"/>
      <c r="C224" s="221" t="s">
        <v>243</v>
      </c>
      <c r="D224" s="221" t="s">
        <v>144</v>
      </c>
      <c r="E224" s="222" t="s">
        <v>557</v>
      </c>
      <c r="F224" s="223" t="s">
        <v>558</v>
      </c>
      <c r="G224" s="224" t="s">
        <v>147</v>
      </c>
      <c r="H224" s="225">
        <v>11.91</v>
      </c>
      <c r="I224" s="226"/>
      <c r="J224" s="226"/>
      <c r="K224" s="227">
        <f>ROUND(P224*H224,2)</f>
        <v>0</v>
      </c>
      <c r="L224" s="223" t="s">
        <v>148</v>
      </c>
      <c r="M224" s="44"/>
      <c r="N224" s="228" t="s">
        <v>1</v>
      </c>
      <c r="O224" s="229" t="s">
        <v>38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91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38"/>
      <c r="Z224" s="38"/>
      <c r="AA224" s="38"/>
      <c r="AB224" s="38"/>
      <c r="AC224" s="38"/>
      <c r="AD224" s="38"/>
      <c r="AE224" s="38"/>
      <c r="AR224" s="233" t="s">
        <v>149</v>
      </c>
      <c r="AT224" s="233" t="s">
        <v>144</v>
      </c>
      <c r="AU224" s="233" t="s">
        <v>85</v>
      </c>
      <c r="AY224" s="17" t="s">
        <v>142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7" t="s">
        <v>83</v>
      </c>
      <c r="BK224" s="234">
        <f>ROUND(P224*H224,2)</f>
        <v>0</v>
      </c>
      <c r="BL224" s="17" t="s">
        <v>149</v>
      </c>
      <c r="BM224" s="233" t="s">
        <v>327</v>
      </c>
    </row>
    <row r="225" s="2" customFormat="1" ht="24.15" customHeight="1">
      <c r="A225" s="38"/>
      <c r="B225" s="39"/>
      <c r="C225" s="221" t="s">
        <v>329</v>
      </c>
      <c r="D225" s="221" t="s">
        <v>144</v>
      </c>
      <c r="E225" s="222" t="s">
        <v>559</v>
      </c>
      <c r="F225" s="223" t="s">
        <v>560</v>
      </c>
      <c r="G225" s="224" t="s">
        <v>205</v>
      </c>
      <c r="H225" s="225">
        <v>38.75</v>
      </c>
      <c r="I225" s="226"/>
      <c r="J225" s="226"/>
      <c r="K225" s="227">
        <f>ROUND(P225*H225,2)</f>
        <v>0</v>
      </c>
      <c r="L225" s="223" t="s">
        <v>148</v>
      </c>
      <c r="M225" s="44"/>
      <c r="N225" s="228" t="s">
        <v>1</v>
      </c>
      <c r="O225" s="229" t="s">
        <v>38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149</v>
      </c>
      <c r="AT225" s="233" t="s">
        <v>144</v>
      </c>
      <c r="AU225" s="233" t="s">
        <v>85</v>
      </c>
      <c r="AY225" s="17" t="s">
        <v>142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83</v>
      </c>
      <c r="BK225" s="234">
        <f>ROUND(P225*H225,2)</f>
        <v>0</v>
      </c>
      <c r="BL225" s="17" t="s">
        <v>149</v>
      </c>
      <c r="BM225" s="233" t="s">
        <v>330</v>
      </c>
    </row>
    <row r="226" s="2" customFormat="1" ht="24.15" customHeight="1">
      <c r="A226" s="38"/>
      <c r="B226" s="39"/>
      <c r="C226" s="221" t="s">
        <v>249</v>
      </c>
      <c r="D226" s="221" t="s">
        <v>144</v>
      </c>
      <c r="E226" s="222" t="s">
        <v>561</v>
      </c>
      <c r="F226" s="223" t="s">
        <v>562</v>
      </c>
      <c r="G226" s="224" t="s">
        <v>205</v>
      </c>
      <c r="H226" s="225">
        <v>38.75</v>
      </c>
      <c r="I226" s="226"/>
      <c r="J226" s="226"/>
      <c r="K226" s="227">
        <f>ROUND(P226*H226,2)</f>
        <v>0</v>
      </c>
      <c r="L226" s="223" t="s">
        <v>148</v>
      </c>
      <c r="M226" s="44"/>
      <c r="N226" s="228" t="s">
        <v>1</v>
      </c>
      <c r="O226" s="229" t="s">
        <v>38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91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38"/>
      <c r="Z226" s="38"/>
      <c r="AA226" s="38"/>
      <c r="AB226" s="38"/>
      <c r="AC226" s="38"/>
      <c r="AD226" s="38"/>
      <c r="AE226" s="38"/>
      <c r="AR226" s="233" t="s">
        <v>149</v>
      </c>
      <c r="AT226" s="233" t="s">
        <v>144</v>
      </c>
      <c r="AU226" s="233" t="s">
        <v>85</v>
      </c>
      <c r="AY226" s="17" t="s">
        <v>142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7" t="s">
        <v>83</v>
      </c>
      <c r="BK226" s="234">
        <f>ROUND(P226*H226,2)</f>
        <v>0</v>
      </c>
      <c r="BL226" s="17" t="s">
        <v>149</v>
      </c>
      <c r="BM226" s="233" t="s">
        <v>331</v>
      </c>
    </row>
    <row r="227" s="2" customFormat="1" ht="24.15" customHeight="1">
      <c r="A227" s="38"/>
      <c r="B227" s="39"/>
      <c r="C227" s="221" t="s">
        <v>333</v>
      </c>
      <c r="D227" s="221" t="s">
        <v>144</v>
      </c>
      <c r="E227" s="222" t="s">
        <v>563</v>
      </c>
      <c r="F227" s="223" t="s">
        <v>564</v>
      </c>
      <c r="G227" s="224" t="s">
        <v>147</v>
      </c>
      <c r="H227" s="225">
        <v>27.309999999999999</v>
      </c>
      <c r="I227" s="226"/>
      <c r="J227" s="226"/>
      <c r="K227" s="227">
        <f>ROUND(P227*H227,2)</f>
        <v>0</v>
      </c>
      <c r="L227" s="223" t="s">
        <v>148</v>
      </c>
      <c r="M227" s="44"/>
      <c r="N227" s="228" t="s">
        <v>1</v>
      </c>
      <c r="O227" s="229" t="s">
        <v>38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149</v>
      </c>
      <c r="AT227" s="233" t="s">
        <v>144</v>
      </c>
      <c r="AU227" s="233" t="s">
        <v>85</v>
      </c>
      <c r="AY227" s="17" t="s">
        <v>142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83</v>
      </c>
      <c r="BK227" s="234">
        <f>ROUND(P227*H227,2)</f>
        <v>0</v>
      </c>
      <c r="BL227" s="17" t="s">
        <v>149</v>
      </c>
      <c r="BM227" s="233" t="s">
        <v>336</v>
      </c>
    </row>
    <row r="228" s="2" customFormat="1" ht="24.15" customHeight="1">
      <c r="A228" s="38"/>
      <c r="B228" s="39"/>
      <c r="C228" s="221" t="s">
        <v>253</v>
      </c>
      <c r="D228" s="221" t="s">
        <v>144</v>
      </c>
      <c r="E228" s="222" t="s">
        <v>565</v>
      </c>
      <c r="F228" s="223" t="s">
        <v>566</v>
      </c>
      <c r="G228" s="224" t="s">
        <v>205</v>
      </c>
      <c r="H228" s="225">
        <v>90.959999999999994</v>
      </c>
      <c r="I228" s="226"/>
      <c r="J228" s="226"/>
      <c r="K228" s="227">
        <f>ROUND(P228*H228,2)</f>
        <v>0</v>
      </c>
      <c r="L228" s="223" t="s">
        <v>148</v>
      </c>
      <c r="M228" s="44"/>
      <c r="N228" s="228" t="s">
        <v>1</v>
      </c>
      <c r="O228" s="229" t="s">
        <v>38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91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38"/>
      <c r="Z228" s="38"/>
      <c r="AA228" s="38"/>
      <c r="AB228" s="38"/>
      <c r="AC228" s="38"/>
      <c r="AD228" s="38"/>
      <c r="AE228" s="38"/>
      <c r="AR228" s="233" t="s">
        <v>149</v>
      </c>
      <c r="AT228" s="233" t="s">
        <v>144</v>
      </c>
      <c r="AU228" s="233" t="s">
        <v>85</v>
      </c>
      <c r="AY228" s="17" t="s">
        <v>142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7" t="s">
        <v>83</v>
      </c>
      <c r="BK228" s="234">
        <f>ROUND(P228*H228,2)</f>
        <v>0</v>
      </c>
      <c r="BL228" s="17" t="s">
        <v>149</v>
      </c>
      <c r="BM228" s="233" t="s">
        <v>340</v>
      </c>
    </row>
    <row r="229" s="2" customFormat="1" ht="24.15" customHeight="1">
      <c r="A229" s="38"/>
      <c r="B229" s="39"/>
      <c r="C229" s="221" t="s">
        <v>342</v>
      </c>
      <c r="D229" s="221" t="s">
        <v>144</v>
      </c>
      <c r="E229" s="222" t="s">
        <v>567</v>
      </c>
      <c r="F229" s="223" t="s">
        <v>568</v>
      </c>
      <c r="G229" s="224" t="s">
        <v>205</v>
      </c>
      <c r="H229" s="225">
        <v>90.959999999999994</v>
      </c>
      <c r="I229" s="226"/>
      <c r="J229" s="226"/>
      <c r="K229" s="227">
        <f>ROUND(P229*H229,2)</f>
        <v>0</v>
      </c>
      <c r="L229" s="223" t="s">
        <v>148</v>
      </c>
      <c r="M229" s="44"/>
      <c r="N229" s="228" t="s">
        <v>1</v>
      </c>
      <c r="O229" s="229" t="s">
        <v>38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91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38"/>
      <c r="Z229" s="38"/>
      <c r="AA229" s="38"/>
      <c r="AB229" s="38"/>
      <c r="AC229" s="38"/>
      <c r="AD229" s="38"/>
      <c r="AE229" s="38"/>
      <c r="AR229" s="233" t="s">
        <v>149</v>
      </c>
      <c r="AT229" s="233" t="s">
        <v>144</v>
      </c>
      <c r="AU229" s="233" t="s">
        <v>85</v>
      </c>
      <c r="AY229" s="17" t="s">
        <v>142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7" t="s">
        <v>83</v>
      </c>
      <c r="BK229" s="234">
        <f>ROUND(P229*H229,2)</f>
        <v>0</v>
      </c>
      <c r="BL229" s="17" t="s">
        <v>149</v>
      </c>
      <c r="BM229" s="233" t="s">
        <v>345</v>
      </c>
    </row>
    <row r="230" s="2" customFormat="1" ht="44.25" customHeight="1">
      <c r="A230" s="38"/>
      <c r="B230" s="39"/>
      <c r="C230" s="221" t="s">
        <v>259</v>
      </c>
      <c r="D230" s="221" t="s">
        <v>144</v>
      </c>
      <c r="E230" s="222" t="s">
        <v>569</v>
      </c>
      <c r="F230" s="223" t="s">
        <v>570</v>
      </c>
      <c r="G230" s="224" t="s">
        <v>175</v>
      </c>
      <c r="H230" s="225">
        <v>3</v>
      </c>
      <c r="I230" s="226"/>
      <c r="J230" s="226"/>
      <c r="K230" s="227">
        <f>ROUND(P230*H230,2)</f>
        <v>0</v>
      </c>
      <c r="L230" s="223" t="s">
        <v>148</v>
      </c>
      <c r="M230" s="44"/>
      <c r="N230" s="228" t="s">
        <v>1</v>
      </c>
      <c r="O230" s="229" t="s">
        <v>38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91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38"/>
      <c r="Z230" s="38"/>
      <c r="AA230" s="38"/>
      <c r="AB230" s="38"/>
      <c r="AC230" s="38"/>
      <c r="AD230" s="38"/>
      <c r="AE230" s="38"/>
      <c r="AR230" s="233" t="s">
        <v>149</v>
      </c>
      <c r="AT230" s="233" t="s">
        <v>144</v>
      </c>
      <c r="AU230" s="233" t="s">
        <v>85</v>
      </c>
      <c r="AY230" s="17" t="s">
        <v>142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7" t="s">
        <v>83</v>
      </c>
      <c r="BK230" s="234">
        <f>ROUND(P230*H230,2)</f>
        <v>0</v>
      </c>
      <c r="BL230" s="17" t="s">
        <v>149</v>
      </c>
      <c r="BM230" s="233" t="s">
        <v>350</v>
      </c>
    </row>
    <row r="231" s="13" customFormat="1">
      <c r="A231" s="13"/>
      <c r="B231" s="235"/>
      <c r="C231" s="236"/>
      <c r="D231" s="237" t="s">
        <v>150</v>
      </c>
      <c r="E231" s="238" t="s">
        <v>1</v>
      </c>
      <c r="F231" s="239" t="s">
        <v>158</v>
      </c>
      <c r="G231" s="236"/>
      <c r="H231" s="240">
        <v>3</v>
      </c>
      <c r="I231" s="241"/>
      <c r="J231" s="241"/>
      <c r="K231" s="236"/>
      <c r="L231" s="236"/>
      <c r="M231" s="242"/>
      <c r="N231" s="243"/>
      <c r="O231" s="244"/>
      <c r="P231" s="244"/>
      <c r="Q231" s="244"/>
      <c r="R231" s="244"/>
      <c r="S231" s="244"/>
      <c r="T231" s="244"/>
      <c r="U231" s="244"/>
      <c r="V231" s="244"/>
      <c r="W231" s="244"/>
      <c r="X231" s="245"/>
      <c r="Y231" s="13"/>
      <c r="Z231" s="13"/>
      <c r="AA231" s="13"/>
      <c r="AB231" s="13"/>
      <c r="AC231" s="13"/>
      <c r="AD231" s="13"/>
      <c r="AE231" s="13"/>
      <c r="AT231" s="246" t="s">
        <v>150</v>
      </c>
      <c r="AU231" s="246" t="s">
        <v>85</v>
      </c>
      <c r="AV231" s="13" t="s">
        <v>85</v>
      </c>
      <c r="AW231" s="13" t="s">
        <v>5</v>
      </c>
      <c r="AX231" s="13" t="s">
        <v>75</v>
      </c>
      <c r="AY231" s="246" t="s">
        <v>142</v>
      </c>
    </row>
    <row r="232" s="14" customFormat="1">
      <c r="A232" s="14"/>
      <c r="B232" s="247"/>
      <c r="C232" s="248"/>
      <c r="D232" s="237" t="s">
        <v>150</v>
      </c>
      <c r="E232" s="249" t="s">
        <v>1</v>
      </c>
      <c r="F232" s="250" t="s">
        <v>239</v>
      </c>
      <c r="G232" s="248"/>
      <c r="H232" s="249" t="s">
        <v>1</v>
      </c>
      <c r="I232" s="251"/>
      <c r="J232" s="251"/>
      <c r="K232" s="248"/>
      <c r="L232" s="248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14"/>
      <c r="Z232" s="14"/>
      <c r="AA232" s="14"/>
      <c r="AB232" s="14"/>
      <c r="AC232" s="14"/>
      <c r="AD232" s="14"/>
      <c r="AE232" s="14"/>
      <c r="AT232" s="256" t="s">
        <v>150</v>
      </c>
      <c r="AU232" s="256" t="s">
        <v>85</v>
      </c>
      <c r="AV232" s="14" t="s">
        <v>83</v>
      </c>
      <c r="AW232" s="14" t="s">
        <v>5</v>
      </c>
      <c r="AX232" s="14" t="s">
        <v>75</v>
      </c>
      <c r="AY232" s="256" t="s">
        <v>142</v>
      </c>
    </row>
    <row r="233" s="15" customFormat="1">
      <c r="A233" s="15"/>
      <c r="B233" s="257"/>
      <c r="C233" s="258"/>
      <c r="D233" s="237" t="s">
        <v>150</v>
      </c>
      <c r="E233" s="259" t="s">
        <v>1</v>
      </c>
      <c r="F233" s="260" t="s">
        <v>153</v>
      </c>
      <c r="G233" s="258"/>
      <c r="H233" s="261">
        <v>3</v>
      </c>
      <c r="I233" s="262"/>
      <c r="J233" s="262"/>
      <c r="K233" s="258"/>
      <c r="L233" s="258"/>
      <c r="M233" s="263"/>
      <c r="N233" s="264"/>
      <c r="O233" s="265"/>
      <c r="P233" s="265"/>
      <c r="Q233" s="265"/>
      <c r="R233" s="265"/>
      <c r="S233" s="265"/>
      <c r="T233" s="265"/>
      <c r="U233" s="265"/>
      <c r="V233" s="265"/>
      <c r="W233" s="265"/>
      <c r="X233" s="266"/>
      <c r="Y233" s="15"/>
      <c r="Z233" s="15"/>
      <c r="AA233" s="15"/>
      <c r="AB233" s="15"/>
      <c r="AC233" s="15"/>
      <c r="AD233" s="15"/>
      <c r="AE233" s="15"/>
      <c r="AT233" s="267" t="s">
        <v>150</v>
      </c>
      <c r="AU233" s="267" t="s">
        <v>85</v>
      </c>
      <c r="AV233" s="15" t="s">
        <v>149</v>
      </c>
      <c r="AW233" s="15" t="s">
        <v>5</v>
      </c>
      <c r="AX233" s="15" t="s">
        <v>83</v>
      </c>
      <c r="AY233" s="267" t="s">
        <v>142</v>
      </c>
    </row>
    <row r="234" s="2" customFormat="1" ht="44.25" customHeight="1">
      <c r="A234" s="38"/>
      <c r="B234" s="39"/>
      <c r="C234" s="221" t="s">
        <v>351</v>
      </c>
      <c r="D234" s="221" t="s">
        <v>144</v>
      </c>
      <c r="E234" s="222" t="s">
        <v>571</v>
      </c>
      <c r="F234" s="223" t="s">
        <v>572</v>
      </c>
      <c r="G234" s="224" t="s">
        <v>175</v>
      </c>
      <c r="H234" s="225">
        <v>1.6000000000000001</v>
      </c>
      <c r="I234" s="226"/>
      <c r="J234" s="226"/>
      <c r="K234" s="227">
        <f>ROUND(P234*H234,2)</f>
        <v>0</v>
      </c>
      <c r="L234" s="223" t="s">
        <v>148</v>
      </c>
      <c r="M234" s="44"/>
      <c r="N234" s="228" t="s">
        <v>1</v>
      </c>
      <c r="O234" s="229" t="s">
        <v>38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91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38"/>
      <c r="Z234" s="38"/>
      <c r="AA234" s="38"/>
      <c r="AB234" s="38"/>
      <c r="AC234" s="38"/>
      <c r="AD234" s="38"/>
      <c r="AE234" s="38"/>
      <c r="AR234" s="233" t="s">
        <v>149</v>
      </c>
      <c r="AT234" s="233" t="s">
        <v>144</v>
      </c>
      <c r="AU234" s="233" t="s">
        <v>85</v>
      </c>
      <c r="AY234" s="17" t="s">
        <v>142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7" t="s">
        <v>83</v>
      </c>
      <c r="BK234" s="234">
        <f>ROUND(P234*H234,2)</f>
        <v>0</v>
      </c>
      <c r="BL234" s="17" t="s">
        <v>149</v>
      </c>
      <c r="BM234" s="233" t="s">
        <v>354</v>
      </c>
    </row>
    <row r="235" s="13" customFormat="1">
      <c r="A235" s="13"/>
      <c r="B235" s="235"/>
      <c r="C235" s="236"/>
      <c r="D235" s="237" t="s">
        <v>150</v>
      </c>
      <c r="E235" s="238" t="s">
        <v>1</v>
      </c>
      <c r="F235" s="239" t="s">
        <v>573</v>
      </c>
      <c r="G235" s="236"/>
      <c r="H235" s="240">
        <v>1.6000000000000001</v>
      </c>
      <c r="I235" s="241"/>
      <c r="J235" s="241"/>
      <c r="K235" s="236"/>
      <c r="L235" s="236"/>
      <c r="M235" s="242"/>
      <c r="N235" s="243"/>
      <c r="O235" s="244"/>
      <c r="P235" s="244"/>
      <c r="Q235" s="244"/>
      <c r="R235" s="244"/>
      <c r="S235" s="244"/>
      <c r="T235" s="244"/>
      <c r="U235" s="244"/>
      <c r="V235" s="244"/>
      <c r="W235" s="244"/>
      <c r="X235" s="245"/>
      <c r="Y235" s="13"/>
      <c r="Z235" s="13"/>
      <c r="AA235" s="13"/>
      <c r="AB235" s="13"/>
      <c r="AC235" s="13"/>
      <c r="AD235" s="13"/>
      <c r="AE235" s="13"/>
      <c r="AT235" s="246" t="s">
        <v>150</v>
      </c>
      <c r="AU235" s="246" t="s">
        <v>85</v>
      </c>
      <c r="AV235" s="13" t="s">
        <v>85</v>
      </c>
      <c r="AW235" s="13" t="s">
        <v>5</v>
      </c>
      <c r="AX235" s="13" t="s">
        <v>75</v>
      </c>
      <c r="AY235" s="246" t="s">
        <v>142</v>
      </c>
    </row>
    <row r="236" s="14" customFormat="1">
      <c r="A236" s="14"/>
      <c r="B236" s="247"/>
      <c r="C236" s="248"/>
      <c r="D236" s="237" t="s">
        <v>150</v>
      </c>
      <c r="E236" s="249" t="s">
        <v>1</v>
      </c>
      <c r="F236" s="250" t="s">
        <v>239</v>
      </c>
      <c r="G236" s="248"/>
      <c r="H236" s="249" t="s">
        <v>1</v>
      </c>
      <c r="I236" s="251"/>
      <c r="J236" s="251"/>
      <c r="K236" s="248"/>
      <c r="L236" s="248"/>
      <c r="M236" s="252"/>
      <c r="N236" s="253"/>
      <c r="O236" s="254"/>
      <c r="P236" s="254"/>
      <c r="Q236" s="254"/>
      <c r="R236" s="254"/>
      <c r="S236" s="254"/>
      <c r="T236" s="254"/>
      <c r="U236" s="254"/>
      <c r="V236" s="254"/>
      <c r="W236" s="254"/>
      <c r="X236" s="255"/>
      <c r="Y236" s="14"/>
      <c r="Z236" s="14"/>
      <c r="AA236" s="14"/>
      <c r="AB236" s="14"/>
      <c r="AC236" s="14"/>
      <c r="AD236" s="14"/>
      <c r="AE236" s="14"/>
      <c r="AT236" s="256" t="s">
        <v>150</v>
      </c>
      <c r="AU236" s="256" t="s">
        <v>85</v>
      </c>
      <c r="AV236" s="14" t="s">
        <v>83</v>
      </c>
      <c r="AW236" s="14" t="s">
        <v>5</v>
      </c>
      <c r="AX236" s="14" t="s">
        <v>75</v>
      </c>
      <c r="AY236" s="256" t="s">
        <v>142</v>
      </c>
    </row>
    <row r="237" s="15" customFormat="1">
      <c r="A237" s="15"/>
      <c r="B237" s="257"/>
      <c r="C237" s="258"/>
      <c r="D237" s="237" t="s">
        <v>150</v>
      </c>
      <c r="E237" s="259" t="s">
        <v>1</v>
      </c>
      <c r="F237" s="260" t="s">
        <v>153</v>
      </c>
      <c r="G237" s="258"/>
      <c r="H237" s="261">
        <v>1.6000000000000001</v>
      </c>
      <c r="I237" s="262"/>
      <c r="J237" s="262"/>
      <c r="K237" s="258"/>
      <c r="L237" s="258"/>
      <c r="M237" s="263"/>
      <c r="N237" s="264"/>
      <c r="O237" s="265"/>
      <c r="P237" s="265"/>
      <c r="Q237" s="265"/>
      <c r="R237" s="265"/>
      <c r="S237" s="265"/>
      <c r="T237" s="265"/>
      <c r="U237" s="265"/>
      <c r="V237" s="265"/>
      <c r="W237" s="265"/>
      <c r="X237" s="266"/>
      <c r="Y237" s="15"/>
      <c r="Z237" s="15"/>
      <c r="AA237" s="15"/>
      <c r="AB237" s="15"/>
      <c r="AC237" s="15"/>
      <c r="AD237" s="15"/>
      <c r="AE237" s="15"/>
      <c r="AT237" s="267" t="s">
        <v>150</v>
      </c>
      <c r="AU237" s="267" t="s">
        <v>85</v>
      </c>
      <c r="AV237" s="15" t="s">
        <v>149</v>
      </c>
      <c r="AW237" s="15" t="s">
        <v>5</v>
      </c>
      <c r="AX237" s="15" t="s">
        <v>83</v>
      </c>
      <c r="AY237" s="267" t="s">
        <v>142</v>
      </c>
    </row>
    <row r="238" s="12" customFormat="1" ht="22.8" customHeight="1">
      <c r="A238" s="12"/>
      <c r="B238" s="204"/>
      <c r="C238" s="205"/>
      <c r="D238" s="206" t="s">
        <v>74</v>
      </c>
      <c r="E238" s="219" t="s">
        <v>149</v>
      </c>
      <c r="F238" s="219" t="s">
        <v>246</v>
      </c>
      <c r="G238" s="205"/>
      <c r="H238" s="205"/>
      <c r="I238" s="208"/>
      <c r="J238" s="208"/>
      <c r="K238" s="220">
        <f>BK238</f>
        <v>0</v>
      </c>
      <c r="L238" s="205"/>
      <c r="M238" s="210"/>
      <c r="N238" s="211"/>
      <c r="O238" s="212"/>
      <c r="P238" s="212"/>
      <c r="Q238" s="213">
        <f>Q239</f>
        <v>0</v>
      </c>
      <c r="R238" s="213">
        <f>R239</f>
        <v>0</v>
      </c>
      <c r="S238" s="212"/>
      <c r="T238" s="214">
        <f>T239</f>
        <v>0</v>
      </c>
      <c r="U238" s="212"/>
      <c r="V238" s="214">
        <f>V239</f>
        <v>0</v>
      </c>
      <c r="W238" s="212"/>
      <c r="X238" s="215">
        <f>X239</f>
        <v>0</v>
      </c>
      <c r="Y238" s="12"/>
      <c r="Z238" s="12"/>
      <c r="AA238" s="12"/>
      <c r="AB238" s="12"/>
      <c r="AC238" s="12"/>
      <c r="AD238" s="12"/>
      <c r="AE238" s="12"/>
      <c r="AR238" s="216" t="s">
        <v>83</v>
      </c>
      <c r="AT238" s="217" t="s">
        <v>74</v>
      </c>
      <c r="AU238" s="217" t="s">
        <v>83</v>
      </c>
      <c r="AY238" s="216" t="s">
        <v>142</v>
      </c>
      <c r="BK238" s="218">
        <f>BK239</f>
        <v>0</v>
      </c>
    </row>
    <row r="239" s="2" customFormat="1" ht="33" customHeight="1">
      <c r="A239" s="38"/>
      <c r="B239" s="39"/>
      <c r="C239" s="221" t="s">
        <v>264</v>
      </c>
      <c r="D239" s="221" t="s">
        <v>144</v>
      </c>
      <c r="E239" s="222" t="s">
        <v>574</v>
      </c>
      <c r="F239" s="223" t="s">
        <v>575</v>
      </c>
      <c r="G239" s="224" t="s">
        <v>147</v>
      </c>
      <c r="H239" s="225">
        <v>37.299999999999997</v>
      </c>
      <c r="I239" s="226"/>
      <c r="J239" s="226"/>
      <c r="K239" s="227">
        <f>ROUND(P239*H239,2)</f>
        <v>0</v>
      </c>
      <c r="L239" s="223" t="s">
        <v>148</v>
      </c>
      <c r="M239" s="44"/>
      <c r="N239" s="228" t="s">
        <v>1</v>
      </c>
      <c r="O239" s="229" t="s">
        <v>38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91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38"/>
      <c r="Z239" s="38"/>
      <c r="AA239" s="38"/>
      <c r="AB239" s="38"/>
      <c r="AC239" s="38"/>
      <c r="AD239" s="38"/>
      <c r="AE239" s="38"/>
      <c r="AR239" s="233" t="s">
        <v>149</v>
      </c>
      <c r="AT239" s="233" t="s">
        <v>144</v>
      </c>
      <c r="AU239" s="233" t="s">
        <v>85</v>
      </c>
      <c r="AY239" s="17" t="s">
        <v>142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7" t="s">
        <v>83</v>
      </c>
      <c r="BK239" s="234">
        <f>ROUND(P239*H239,2)</f>
        <v>0</v>
      </c>
      <c r="BL239" s="17" t="s">
        <v>149</v>
      </c>
      <c r="BM239" s="233" t="s">
        <v>359</v>
      </c>
    </row>
    <row r="240" s="12" customFormat="1" ht="22.8" customHeight="1">
      <c r="A240" s="12"/>
      <c r="B240" s="204"/>
      <c r="C240" s="205"/>
      <c r="D240" s="206" t="s">
        <v>74</v>
      </c>
      <c r="E240" s="219" t="s">
        <v>166</v>
      </c>
      <c r="F240" s="219" t="s">
        <v>256</v>
      </c>
      <c r="G240" s="205"/>
      <c r="H240" s="205"/>
      <c r="I240" s="208"/>
      <c r="J240" s="208"/>
      <c r="K240" s="220">
        <f>BK240</f>
        <v>0</v>
      </c>
      <c r="L240" s="205"/>
      <c r="M240" s="210"/>
      <c r="N240" s="211"/>
      <c r="O240" s="212"/>
      <c r="P240" s="212"/>
      <c r="Q240" s="213">
        <f>SUM(Q241:Q244)</f>
        <v>0</v>
      </c>
      <c r="R240" s="213">
        <f>SUM(R241:R244)</f>
        <v>0</v>
      </c>
      <c r="S240" s="212"/>
      <c r="T240" s="214">
        <f>SUM(T241:T244)</f>
        <v>0</v>
      </c>
      <c r="U240" s="212"/>
      <c r="V240" s="214">
        <f>SUM(V241:V244)</f>
        <v>0</v>
      </c>
      <c r="W240" s="212"/>
      <c r="X240" s="215">
        <f>SUM(X241:X244)</f>
        <v>0</v>
      </c>
      <c r="Y240" s="12"/>
      <c r="Z240" s="12"/>
      <c r="AA240" s="12"/>
      <c r="AB240" s="12"/>
      <c r="AC240" s="12"/>
      <c r="AD240" s="12"/>
      <c r="AE240" s="12"/>
      <c r="AR240" s="216" t="s">
        <v>83</v>
      </c>
      <c r="AT240" s="217" t="s">
        <v>74</v>
      </c>
      <c r="AU240" s="217" t="s">
        <v>83</v>
      </c>
      <c r="AY240" s="216" t="s">
        <v>142</v>
      </c>
      <c r="BK240" s="218">
        <f>SUM(BK241:BK244)</f>
        <v>0</v>
      </c>
    </row>
    <row r="241" s="2" customFormat="1" ht="33" customHeight="1">
      <c r="A241" s="38"/>
      <c r="B241" s="39"/>
      <c r="C241" s="221" t="s">
        <v>360</v>
      </c>
      <c r="D241" s="221" t="s">
        <v>144</v>
      </c>
      <c r="E241" s="222" t="s">
        <v>576</v>
      </c>
      <c r="F241" s="223" t="s">
        <v>577</v>
      </c>
      <c r="G241" s="224" t="s">
        <v>205</v>
      </c>
      <c r="H241" s="225">
        <v>45</v>
      </c>
      <c r="I241" s="226"/>
      <c r="J241" s="226"/>
      <c r="K241" s="227">
        <f>ROUND(P241*H241,2)</f>
        <v>0</v>
      </c>
      <c r="L241" s="223" t="s">
        <v>148</v>
      </c>
      <c r="M241" s="44"/>
      <c r="N241" s="228" t="s">
        <v>1</v>
      </c>
      <c r="O241" s="229" t="s">
        <v>38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149</v>
      </c>
      <c r="AT241" s="233" t="s">
        <v>144</v>
      </c>
      <c r="AU241" s="233" t="s">
        <v>85</v>
      </c>
      <c r="AY241" s="17" t="s">
        <v>142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83</v>
      </c>
      <c r="BK241" s="234">
        <f>ROUND(P241*H241,2)</f>
        <v>0</v>
      </c>
      <c r="BL241" s="17" t="s">
        <v>149</v>
      </c>
      <c r="BM241" s="233" t="s">
        <v>363</v>
      </c>
    </row>
    <row r="242" s="13" customFormat="1">
      <c r="A242" s="13"/>
      <c r="B242" s="235"/>
      <c r="C242" s="236"/>
      <c r="D242" s="237" t="s">
        <v>150</v>
      </c>
      <c r="E242" s="238" t="s">
        <v>1</v>
      </c>
      <c r="F242" s="239" t="s">
        <v>351</v>
      </c>
      <c r="G242" s="236"/>
      <c r="H242" s="240">
        <v>45</v>
      </c>
      <c r="I242" s="241"/>
      <c r="J242" s="241"/>
      <c r="K242" s="236"/>
      <c r="L242" s="236"/>
      <c r="M242" s="242"/>
      <c r="N242" s="243"/>
      <c r="O242" s="244"/>
      <c r="P242" s="244"/>
      <c r="Q242" s="244"/>
      <c r="R242" s="244"/>
      <c r="S242" s="244"/>
      <c r="T242" s="244"/>
      <c r="U242" s="244"/>
      <c r="V242" s="244"/>
      <c r="W242" s="244"/>
      <c r="X242" s="245"/>
      <c r="Y242" s="13"/>
      <c r="Z242" s="13"/>
      <c r="AA242" s="13"/>
      <c r="AB242" s="13"/>
      <c r="AC242" s="13"/>
      <c r="AD242" s="13"/>
      <c r="AE242" s="13"/>
      <c r="AT242" s="246" t="s">
        <v>150</v>
      </c>
      <c r="AU242" s="246" t="s">
        <v>85</v>
      </c>
      <c r="AV242" s="13" t="s">
        <v>85</v>
      </c>
      <c r="AW242" s="13" t="s">
        <v>5</v>
      </c>
      <c r="AX242" s="13" t="s">
        <v>75</v>
      </c>
      <c r="AY242" s="246" t="s">
        <v>142</v>
      </c>
    </row>
    <row r="243" s="14" customFormat="1">
      <c r="A243" s="14"/>
      <c r="B243" s="247"/>
      <c r="C243" s="248"/>
      <c r="D243" s="237" t="s">
        <v>150</v>
      </c>
      <c r="E243" s="249" t="s">
        <v>1</v>
      </c>
      <c r="F243" s="250" t="s">
        <v>578</v>
      </c>
      <c r="G243" s="248"/>
      <c r="H243" s="249" t="s">
        <v>1</v>
      </c>
      <c r="I243" s="251"/>
      <c r="J243" s="251"/>
      <c r="K243" s="248"/>
      <c r="L243" s="248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4"/>
      <c r="Z243" s="14"/>
      <c r="AA243" s="14"/>
      <c r="AB243" s="14"/>
      <c r="AC243" s="14"/>
      <c r="AD243" s="14"/>
      <c r="AE243" s="14"/>
      <c r="AT243" s="256" t="s">
        <v>150</v>
      </c>
      <c r="AU243" s="256" t="s">
        <v>85</v>
      </c>
      <c r="AV243" s="14" t="s">
        <v>83</v>
      </c>
      <c r="AW243" s="14" t="s">
        <v>5</v>
      </c>
      <c r="AX243" s="14" t="s">
        <v>75</v>
      </c>
      <c r="AY243" s="256" t="s">
        <v>142</v>
      </c>
    </row>
    <row r="244" s="15" customFormat="1">
      <c r="A244" s="15"/>
      <c r="B244" s="257"/>
      <c r="C244" s="258"/>
      <c r="D244" s="237" t="s">
        <v>150</v>
      </c>
      <c r="E244" s="259" t="s">
        <v>1</v>
      </c>
      <c r="F244" s="260" t="s">
        <v>153</v>
      </c>
      <c r="G244" s="258"/>
      <c r="H244" s="261">
        <v>45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5"/>
      <c r="Z244" s="15"/>
      <c r="AA244" s="15"/>
      <c r="AB244" s="15"/>
      <c r="AC244" s="15"/>
      <c r="AD244" s="15"/>
      <c r="AE244" s="15"/>
      <c r="AT244" s="267" t="s">
        <v>150</v>
      </c>
      <c r="AU244" s="267" t="s">
        <v>85</v>
      </c>
      <c r="AV244" s="15" t="s">
        <v>149</v>
      </c>
      <c r="AW244" s="15" t="s">
        <v>5</v>
      </c>
      <c r="AX244" s="15" t="s">
        <v>83</v>
      </c>
      <c r="AY244" s="267" t="s">
        <v>142</v>
      </c>
    </row>
    <row r="245" s="12" customFormat="1" ht="22.8" customHeight="1">
      <c r="A245" s="12"/>
      <c r="B245" s="204"/>
      <c r="C245" s="205"/>
      <c r="D245" s="206" t="s">
        <v>74</v>
      </c>
      <c r="E245" s="219" t="s">
        <v>188</v>
      </c>
      <c r="F245" s="219" t="s">
        <v>355</v>
      </c>
      <c r="G245" s="205"/>
      <c r="H245" s="205"/>
      <c r="I245" s="208"/>
      <c r="J245" s="208"/>
      <c r="K245" s="220">
        <f>BK245</f>
        <v>0</v>
      </c>
      <c r="L245" s="205"/>
      <c r="M245" s="210"/>
      <c r="N245" s="211"/>
      <c r="O245" s="212"/>
      <c r="P245" s="212"/>
      <c r="Q245" s="213">
        <f>SUM(Q246:Q255)</f>
        <v>0</v>
      </c>
      <c r="R245" s="213">
        <f>SUM(R246:R255)</f>
        <v>0</v>
      </c>
      <c r="S245" s="212"/>
      <c r="T245" s="214">
        <f>SUM(T246:T255)</f>
        <v>0</v>
      </c>
      <c r="U245" s="212"/>
      <c r="V245" s="214">
        <f>SUM(V246:V255)</f>
        <v>0</v>
      </c>
      <c r="W245" s="212"/>
      <c r="X245" s="215">
        <f>SUM(X246:X255)</f>
        <v>0</v>
      </c>
      <c r="Y245" s="12"/>
      <c r="Z245" s="12"/>
      <c r="AA245" s="12"/>
      <c r="AB245" s="12"/>
      <c r="AC245" s="12"/>
      <c r="AD245" s="12"/>
      <c r="AE245" s="12"/>
      <c r="AR245" s="216" t="s">
        <v>83</v>
      </c>
      <c r="AT245" s="217" t="s">
        <v>74</v>
      </c>
      <c r="AU245" s="217" t="s">
        <v>83</v>
      </c>
      <c r="AY245" s="216" t="s">
        <v>142</v>
      </c>
      <c r="BK245" s="218">
        <f>SUM(BK246:BK255)</f>
        <v>0</v>
      </c>
    </row>
    <row r="246" s="2" customFormat="1" ht="24.15" customHeight="1">
      <c r="A246" s="38"/>
      <c r="B246" s="39"/>
      <c r="C246" s="221" t="s">
        <v>250</v>
      </c>
      <c r="D246" s="221" t="s">
        <v>144</v>
      </c>
      <c r="E246" s="222" t="s">
        <v>579</v>
      </c>
      <c r="F246" s="223" t="s">
        <v>580</v>
      </c>
      <c r="G246" s="224" t="s">
        <v>205</v>
      </c>
      <c r="H246" s="225">
        <v>12.84</v>
      </c>
      <c r="I246" s="226"/>
      <c r="J246" s="226"/>
      <c r="K246" s="227">
        <f>ROUND(P246*H246,2)</f>
        <v>0</v>
      </c>
      <c r="L246" s="223" t="s">
        <v>148</v>
      </c>
      <c r="M246" s="44"/>
      <c r="N246" s="228" t="s">
        <v>1</v>
      </c>
      <c r="O246" s="229" t="s">
        <v>38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91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38"/>
      <c r="Z246" s="38"/>
      <c r="AA246" s="38"/>
      <c r="AB246" s="38"/>
      <c r="AC246" s="38"/>
      <c r="AD246" s="38"/>
      <c r="AE246" s="38"/>
      <c r="AR246" s="233" t="s">
        <v>149</v>
      </c>
      <c r="AT246" s="233" t="s">
        <v>144</v>
      </c>
      <c r="AU246" s="233" t="s">
        <v>85</v>
      </c>
      <c r="AY246" s="17" t="s">
        <v>142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7" t="s">
        <v>83</v>
      </c>
      <c r="BK246" s="234">
        <f>ROUND(P246*H246,2)</f>
        <v>0</v>
      </c>
      <c r="BL246" s="17" t="s">
        <v>149</v>
      </c>
      <c r="BM246" s="233" t="s">
        <v>366</v>
      </c>
    </row>
    <row r="247" s="13" customFormat="1">
      <c r="A247" s="13"/>
      <c r="B247" s="235"/>
      <c r="C247" s="236"/>
      <c r="D247" s="237" t="s">
        <v>150</v>
      </c>
      <c r="E247" s="238" t="s">
        <v>1</v>
      </c>
      <c r="F247" s="239" t="s">
        <v>581</v>
      </c>
      <c r="G247" s="236"/>
      <c r="H247" s="240">
        <v>12.84</v>
      </c>
      <c r="I247" s="241"/>
      <c r="J247" s="241"/>
      <c r="K247" s="236"/>
      <c r="L247" s="236"/>
      <c r="M247" s="242"/>
      <c r="N247" s="243"/>
      <c r="O247" s="244"/>
      <c r="P247" s="244"/>
      <c r="Q247" s="244"/>
      <c r="R247" s="244"/>
      <c r="S247" s="244"/>
      <c r="T247" s="244"/>
      <c r="U247" s="244"/>
      <c r="V247" s="244"/>
      <c r="W247" s="244"/>
      <c r="X247" s="245"/>
      <c r="Y247" s="13"/>
      <c r="Z247" s="13"/>
      <c r="AA247" s="13"/>
      <c r="AB247" s="13"/>
      <c r="AC247" s="13"/>
      <c r="AD247" s="13"/>
      <c r="AE247" s="13"/>
      <c r="AT247" s="246" t="s">
        <v>150</v>
      </c>
      <c r="AU247" s="246" t="s">
        <v>85</v>
      </c>
      <c r="AV247" s="13" t="s">
        <v>85</v>
      </c>
      <c r="AW247" s="13" t="s">
        <v>5</v>
      </c>
      <c r="AX247" s="13" t="s">
        <v>75</v>
      </c>
      <c r="AY247" s="246" t="s">
        <v>142</v>
      </c>
    </row>
    <row r="248" s="14" customFormat="1">
      <c r="A248" s="14"/>
      <c r="B248" s="247"/>
      <c r="C248" s="248"/>
      <c r="D248" s="237" t="s">
        <v>150</v>
      </c>
      <c r="E248" s="249" t="s">
        <v>1</v>
      </c>
      <c r="F248" s="250" t="s">
        <v>239</v>
      </c>
      <c r="G248" s="248"/>
      <c r="H248" s="249" t="s">
        <v>1</v>
      </c>
      <c r="I248" s="251"/>
      <c r="J248" s="251"/>
      <c r="K248" s="248"/>
      <c r="L248" s="248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4"/>
      <c r="Z248" s="14"/>
      <c r="AA248" s="14"/>
      <c r="AB248" s="14"/>
      <c r="AC248" s="14"/>
      <c r="AD248" s="14"/>
      <c r="AE248" s="14"/>
      <c r="AT248" s="256" t="s">
        <v>150</v>
      </c>
      <c r="AU248" s="256" t="s">
        <v>85</v>
      </c>
      <c r="AV248" s="14" t="s">
        <v>83</v>
      </c>
      <c r="AW248" s="14" t="s">
        <v>5</v>
      </c>
      <c r="AX248" s="14" t="s">
        <v>75</v>
      </c>
      <c r="AY248" s="256" t="s">
        <v>142</v>
      </c>
    </row>
    <row r="249" s="15" customFormat="1">
      <c r="A249" s="15"/>
      <c r="B249" s="257"/>
      <c r="C249" s="258"/>
      <c r="D249" s="237" t="s">
        <v>150</v>
      </c>
      <c r="E249" s="259" t="s">
        <v>1</v>
      </c>
      <c r="F249" s="260" t="s">
        <v>153</v>
      </c>
      <c r="G249" s="258"/>
      <c r="H249" s="261">
        <v>12.84</v>
      </c>
      <c r="I249" s="262"/>
      <c r="J249" s="262"/>
      <c r="K249" s="258"/>
      <c r="L249" s="258"/>
      <c r="M249" s="263"/>
      <c r="N249" s="264"/>
      <c r="O249" s="265"/>
      <c r="P249" s="265"/>
      <c r="Q249" s="265"/>
      <c r="R249" s="265"/>
      <c r="S249" s="265"/>
      <c r="T249" s="265"/>
      <c r="U249" s="265"/>
      <c r="V249" s="265"/>
      <c r="W249" s="265"/>
      <c r="X249" s="266"/>
      <c r="Y249" s="15"/>
      <c r="Z249" s="15"/>
      <c r="AA249" s="15"/>
      <c r="AB249" s="15"/>
      <c r="AC249" s="15"/>
      <c r="AD249" s="15"/>
      <c r="AE249" s="15"/>
      <c r="AT249" s="267" t="s">
        <v>150</v>
      </c>
      <c r="AU249" s="267" t="s">
        <v>85</v>
      </c>
      <c r="AV249" s="15" t="s">
        <v>149</v>
      </c>
      <c r="AW249" s="15" t="s">
        <v>5</v>
      </c>
      <c r="AX249" s="15" t="s">
        <v>83</v>
      </c>
      <c r="AY249" s="267" t="s">
        <v>142</v>
      </c>
    </row>
    <row r="250" s="2" customFormat="1" ht="37.8" customHeight="1">
      <c r="A250" s="38"/>
      <c r="B250" s="39"/>
      <c r="C250" s="221" t="s">
        <v>367</v>
      </c>
      <c r="D250" s="221" t="s">
        <v>144</v>
      </c>
      <c r="E250" s="222" t="s">
        <v>582</v>
      </c>
      <c r="F250" s="223" t="s">
        <v>583</v>
      </c>
      <c r="G250" s="224" t="s">
        <v>205</v>
      </c>
      <c r="H250" s="225">
        <v>20</v>
      </c>
      <c r="I250" s="226"/>
      <c r="J250" s="226"/>
      <c r="K250" s="227">
        <f>ROUND(P250*H250,2)</f>
        <v>0</v>
      </c>
      <c r="L250" s="223" t="s">
        <v>148</v>
      </c>
      <c r="M250" s="44"/>
      <c r="N250" s="228" t="s">
        <v>1</v>
      </c>
      <c r="O250" s="229" t="s">
        <v>38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91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38"/>
      <c r="Z250" s="38"/>
      <c r="AA250" s="38"/>
      <c r="AB250" s="38"/>
      <c r="AC250" s="38"/>
      <c r="AD250" s="38"/>
      <c r="AE250" s="38"/>
      <c r="AR250" s="233" t="s">
        <v>149</v>
      </c>
      <c r="AT250" s="233" t="s">
        <v>144</v>
      </c>
      <c r="AU250" s="233" t="s">
        <v>85</v>
      </c>
      <c r="AY250" s="17" t="s">
        <v>142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7" t="s">
        <v>83</v>
      </c>
      <c r="BK250" s="234">
        <f>ROUND(P250*H250,2)</f>
        <v>0</v>
      </c>
      <c r="BL250" s="17" t="s">
        <v>149</v>
      </c>
      <c r="BM250" s="233" t="s">
        <v>370</v>
      </c>
    </row>
    <row r="251" s="13" customFormat="1">
      <c r="A251" s="13"/>
      <c r="B251" s="235"/>
      <c r="C251" s="236"/>
      <c r="D251" s="237" t="s">
        <v>150</v>
      </c>
      <c r="E251" s="238" t="s">
        <v>1</v>
      </c>
      <c r="F251" s="239" t="s">
        <v>194</v>
      </c>
      <c r="G251" s="236"/>
      <c r="H251" s="240">
        <v>20</v>
      </c>
      <c r="I251" s="241"/>
      <c r="J251" s="241"/>
      <c r="K251" s="236"/>
      <c r="L251" s="236"/>
      <c r="M251" s="242"/>
      <c r="N251" s="243"/>
      <c r="O251" s="244"/>
      <c r="P251" s="244"/>
      <c r="Q251" s="244"/>
      <c r="R251" s="244"/>
      <c r="S251" s="244"/>
      <c r="T251" s="244"/>
      <c r="U251" s="244"/>
      <c r="V251" s="244"/>
      <c r="W251" s="244"/>
      <c r="X251" s="245"/>
      <c r="Y251" s="13"/>
      <c r="Z251" s="13"/>
      <c r="AA251" s="13"/>
      <c r="AB251" s="13"/>
      <c r="AC251" s="13"/>
      <c r="AD251" s="13"/>
      <c r="AE251" s="13"/>
      <c r="AT251" s="246" t="s">
        <v>150</v>
      </c>
      <c r="AU251" s="246" t="s">
        <v>85</v>
      </c>
      <c r="AV251" s="13" t="s">
        <v>85</v>
      </c>
      <c r="AW251" s="13" t="s">
        <v>5</v>
      </c>
      <c r="AX251" s="13" t="s">
        <v>75</v>
      </c>
      <c r="AY251" s="246" t="s">
        <v>142</v>
      </c>
    </row>
    <row r="252" s="14" customFormat="1">
      <c r="A252" s="14"/>
      <c r="B252" s="247"/>
      <c r="C252" s="248"/>
      <c r="D252" s="237" t="s">
        <v>150</v>
      </c>
      <c r="E252" s="249" t="s">
        <v>1</v>
      </c>
      <c r="F252" s="250" t="s">
        <v>239</v>
      </c>
      <c r="G252" s="248"/>
      <c r="H252" s="249" t="s">
        <v>1</v>
      </c>
      <c r="I252" s="251"/>
      <c r="J252" s="251"/>
      <c r="K252" s="248"/>
      <c r="L252" s="248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4"/>
      <c r="Z252" s="14"/>
      <c r="AA252" s="14"/>
      <c r="AB252" s="14"/>
      <c r="AC252" s="14"/>
      <c r="AD252" s="14"/>
      <c r="AE252" s="14"/>
      <c r="AT252" s="256" t="s">
        <v>150</v>
      </c>
      <c r="AU252" s="256" t="s">
        <v>85</v>
      </c>
      <c r="AV252" s="14" t="s">
        <v>83</v>
      </c>
      <c r="AW252" s="14" t="s">
        <v>5</v>
      </c>
      <c r="AX252" s="14" t="s">
        <v>75</v>
      </c>
      <c r="AY252" s="256" t="s">
        <v>142</v>
      </c>
    </row>
    <row r="253" s="15" customFormat="1">
      <c r="A253" s="15"/>
      <c r="B253" s="257"/>
      <c r="C253" s="258"/>
      <c r="D253" s="237" t="s">
        <v>150</v>
      </c>
      <c r="E253" s="259" t="s">
        <v>1</v>
      </c>
      <c r="F253" s="260" t="s">
        <v>153</v>
      </c>
      <c r="G253" s="258"/>
      <c r="H253" s="261">
        <v>20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5"/>
      <c r="Z253" s="15"/>
      <c r="AA253" s="15"/>
      <c r="AB253" s="15"/>
      <c r="AC253" s="15"/>
      <c r="AD253" s="15"/>
      <c r="AE253" s="15"/>
      <c r="AT253" s="267" t="s">
        <v>150</v>
      </c>
      <c r="AU253" s="267" t="s">
        <v>85</v>
      </c>
      <c r="AV253" s="15" t="s">
        <v>149</v>
      </c>
      <c r="AW253" s="15" t="s">
        <v>5</v>
      </c>
      <c r="AX253" s="15" t="s">
        <v>83</v>
      </c>
      <c r="AY253" s="267" t="s">
        <v>142</v>
      </c>
    </row>
    <row r="254" s="2" customFormat="1" ht="24.15" customHeight="1">
      <c r="A254" s="38"/>
      <c r="B254" s="39"/>
      <c r="C254" s="221" t="s">
        <v>271</v>
      </c>
      <c r="D254" s="221" t="s">
        <v>144</v>
      </c>
      <c r="E254" s="222" t="s">
        <v>584</v>
      </c>
      <c r="F254" s="223" t="s">
        <v>585</v>
      </c>
      <c r="G254" s="224" t="s">
        <v>205</v>
      </c>
      <c r="H254" s="225">
        <v>45.479999999999997</v>
      </c>
      <c r="I254" s="226"/>
      <c r="J254" s="226"/>
      <c r="K254" s="227">
        <f>ROUND(P254*H254,2)</f>
        <v>0</v>
      </c>
      <c r="L254" s="223" t="s">
        <v>148</v>
      </c>
      <c r="M254" s="44"/>
      <c r="N254" s="228" t="s">
        <v>1</v>
      </c>
      <c r="O254" s="229" t="s">
        <v>38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91"/>
      <c r="T254" s="231">
        <f>S254*H254</f>
        <v>0</v>
      </c>
      <c r="U254" s="231">
        <v>0</v>
      </c>
      <c r="V254" s="231">
        <f>U254*H254</f>
        <v>0</v>
      </c>
      <c r="W254" s="231">
        <v>0</v>
      </c>
      <c r="X254" s="232">
        <f>W254*H254</f>
        <v>0</v>
      </c>
      <c r="Y254" s="38"/>
      <c r="Z254" s="38"/>
      <c r="AA254" s="38"/>
      <c r="AB254" s="38"/>
      <c r="AC254" s="38"/>
      <c r="AD254" s="38"/>
      <c r="AE254" s="38"/>
      <c r="AR254" s="233" t="s">
        <v>149</v>
      </c>
      <c r="AT254" s="233" t="s">
        <v>144</v>
      </c>
      <c r="AU254" s="233" t="s">
        <v>85</v>
      </c>
      <c r="AY254" s="17" t="s">
        <v>142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7" t="s">
        <v>83</v>
      </c>
      <c r="BK254" s="234">
        <f>ROUND(P254*H254,2)</f>
        <v>0</v>
      </c>
      <c r="BL254" s="17" t="s">
        <v>149</v>
      </c>
      <c r="BM254" s="233" t="s">
        <v>373</v>
      </c>
    </row>
    <row r="255" s="2" customFormat="1" ht="16.5" customHeight="1">
      <c r="A255" s="38"/>
      <c r="B255" s="39"/>
      <c r="C255" s="221" t="s">
        <v>374</v>
      </c>
      <c r="D255" s="221" t="s">
        <v>144</v>
      </c>
      <c r="E255" s="222" t="s">
        <v>586</v>
      </c>
      <c r="F255" s="223" t="s">
        <v>587</v>
      </c>
      <c r="G255" s="224" t="s">
        <v>205</v>
      </c>
      <c r="H255" s="225">
        <v>79.379999999999995</v>
      </c>
      <c r="I255" s="226"/>
      <c r="J255" s="226"/>
      <c r="K255" s="227">
        <f>ROUND(P255*H255,2)</f>
        <v>0</v>
      </c>
      <c r="L255" s="223" t="s">
        <v>1</v>
      </c>
      <c r="M255" s="44"/>
      <c r="N255" s="228" t="s">
        <v>1</v>
      </c>
      <c r="O255" s="229" t="s">
        <v>38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91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38"/>
      <c r="Z255" s="38"/>
      <c r="AA255" s="38"/>
      <c r="AB255" s="38"/>
      <c r="AC255" s="38"/>
      <c r="AD255" s="38"/>
      <c r="AE255" s="38"/>
      <c r="AR255" s="233" t="s">
        <v>149</v>
      </c>
      <c r="AT255" s="233" t="s">
        <v>144</v>
      </c>
      <c r="AU255" s="233" t="s">
        <v>85</v>
      </c>
      <c r="AY255" s="17" t="s">
        <v>142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7" t="s">
        <v>83</v>
      </c>
      <c r="BK255" s="234">
        <f>ROUND(P255*H255,2)</f>
        <v>0</v>
      </c>
      <c r="BL255" s="17" t="s">
        <v>149</v>
      </c>
      <c r="BM255" s="233" t="s">
        <v>377</v>
      </c>
    </row>
    <row r="256" s="12" customFormat="1" ht="22.8" customHeight="1">
      <c r="A256" s="12"/>
      <c r="B256" s="204"/>
      <c r="C256" s="205"/>
      <c r="D256" s="206" t="s">
        <v>74</v>
      </c>
      <c r="E256" s="219" t="s">
        <v>458</v>
      </c>
      <c r="F256" s="219" t="s">
        <v>459</v>
      </c>
      <c r="G256" s="205"/>
      <c r="H256" s="205"/>
      <c r="I256" s="208"/>
      <c r="J256" s="208"/>
      <c r="K256" s="220">
        <f>BK256</f>
        <v>0</v>
      </c>
      <c r="L256" s="205"/>
      <c r="M256" s="210"/>
      <c r="N256" s="211"/>
      <c r="O256" s="212"/>
      <c r="P256" s="212"/>
      <c r="Q256" s="213">
        <f>Q257</f>
        <v>0</v>
      </c>
      <c r="R256" s="213">
        <f>R257</f>
        <v>0</v>
      </c>
      <c r="S256" s="212"/>
      <c r="T256" s="214">
        <f>T257</f>
        <v>0</v>
      </c>
      <c r="U256" s="212"/>
      <c r="V256" s="214">
        <f>V257</f>
        <v>0</v>
      </c>
      <c r="W256" s="212"/>
      <c r="X256" s="215">
        <f>X257</f>
        <v>0</v>
      </c>
      <c r="Y256" s="12"/>
      <c r="Z256" s="12"/>
      <c r="AA256" s="12"/>
      <c r="AB256" s="12"/>
      <c r="AC256" s="12"/>
      <c r="AD256" s="12"/>
      <c r="AE256" s="12"/>
      <c r="AR256" s="216" t="s">
        <v>83</v>
      </c>
      <c r="AT256" s="217" t="s">
        <v>74</v>
      </c>
      <c r="AU256" s="217" t="s">
        <v>83</v>
      </c>
      <c r="AY256" s="216" t="s">
        <v>142</v>
      </c>
      <c r="BK256" s="218">
        <f>BK257</f>
        <v>0</v>
      </c>
    </row>
    <row r="257" s="2" customFormat="1" ht="44.25" customHeight="1">
      <c r="A257" s="38"/>
      <c r="B257" s="39"/>
      <c r="C257" s="221" t="s">
        <v>275</v>
      </c>
      <c r="D257" s="221" t="s">
        <v>144</v>
      </c>
      <c r="E257" s="222" t="s">
        <v>588</v>
      </c>
      <c r="F257" s="223" t="s">
        <v>589</v>
      </c>
      <c r="G257" s="224" t="s">
        <v>175</v>
      </c>
      <c r="H257" s="225">
        <v>190.72</v>
      </c>
      <c r="I257" s="226"/>
      <c r="J257" s="226"/>
      <c r="K257" s="227">
        <f>ROUND(P257*H257,2)</f>
        <v>0</v>
      </c>
      <c r="L257" s="223" t="s">
        <v>148</v>
      </c>
      <c r="M257" s="44"/>
      <c r="N257" s="228" t="s">
        <v>1</v>
      </c>
      <c r="O257" s="229" t="s">
        <v>38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91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38"/>
      <c r="Z257" s="38"/>
      <c r="AA257" s="38"/>
      <c r="AB257" s="38"/>
      <c r="AC257" s="38"/>
      <c r="AD257" s="38"/>
      <c r="AE257" s="38"/>
      <c r="AR257" s="233" t="s">
        <v>149</v>
      </c>
      <c r="AT257" s="233" t="s">
        <v>144</v>
      </c>
      <c r="AU257" s="233" t="s">
        <v>85</v>
      </c>
      <c r="AY257" s="17" t="s">
        <v>142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7" t="s">
        <v>83</v>
      </c>
      <c r="BK257" s="234">
        <f>ROUND(P257*H257,2)</f>
        <v>0</v>
      </c>
      <c r="BL257" s="17" t="s">
        <v>149</v>
      </c>
      <c r="BM257" s="233" t="s">
        <v>380</v>
      </c>
    </row>
    <row r="258" s="12" customFormat="1" ht="25.92" customHeight="1">
      <c r="A258" s="12"/>
      <c r="B258" s="204"/>
      <c r="C258" s="205"/>
      <c r="D258" s="206" t="s">
        <v>74</v>
      </c>
      <c r="E258" s="207" t="s">
        <v>590</v>
      </c>
      <c r="F258" s="207" t="s">
        <v>591</v>
      </c>
      <c r="G258" s="205"/>
      <c r="H258" s="205"/>
      <c r="I258" s="208"/>
      <c r="J258" s="208"/>
      <c r="K258" s="209">
        <f>BK258</f>
        <v>0</v>
      </c>
      <c r="L258" s="205"/>
      <c r="M258" s="210"/>
      <c r="N258" s="211"/>
      <c r="O258" s="212"/>
      <c r="P258" s="212"/>
      <c r="Q258" s="213">
        <f>Q259+Q268</f>
        <v>0</v>
      </c>
      <c r="R258" s="213">
        <f>R259+R268</f>
        <v>0</v>
      </c>
      <c r="S258" s="212"/>
      <c r="T258" s="214">
        <f>T259+T268</f>
        <v>0</v>
      </c>
      <c r="U258" s="212"/>
      <c r="V258" s="214">
        <f>V259+V268</f>
        <v>0</v>
      </c>
      <c r="W258" s="212"/>
      <c r="X258" s="215">
        <f>X259+X268</f>
        <v>0</v>
      </c>
      <c r="Y258" s="12"/>
      <c r="Z258" s="12"/>
      <c r="AA258" s="12"/>
      <c r="AB258" s="12"/>
      <c r="AC258" s="12"/>
      <c r="AD258" s="12"/>
      <c r="AE258" s="12"/>
      <c r="AR258" s="216" t="s">
        <v>85</v>
      </c>
      <c r="AT258" s="217" t="s">
        <v>74</v>
      </c>
      <c r="AU258" s="217" t="s">
        <v>75</v>
      </c>
      <c r="AY258" s="216" t="s">
        <v>142</v>
      </c>
      <c r="BK258" s="218">
        <f>BK259+BK268</f>
        <v>0</v>
      </c>
    </row>
    <row r="259" s="12" customFormat="1" ht="22.8" customHeight="1">
      <c r="A259" s="12"/>
      <c r="B259" s="204"/>
      <c r="C259" s="205"/>
      <c r="D259" s="206" t="s">
        <v>74</v>
      </c>
      <c r="E259" s="219" t="s">
        <v>592</v>
      </c>
      <c r="F259" s="219" t="s">
        <v>593</v>
      </c>
      <c r="G259" s="205"/>
      <c r="H259" s="205"/>
      <c r="I259" s="208"/>
      <c r="J259" s="208"/>
      <c r="K259" s="220">
        <f>BK259</f>
        <v>0</v>
      </c>
      <c r="L259" s="205"/>
      <c r="M259" s="210"/>
      <c r="N259" s="211"/>
      <c r="O259" s="212"/>
      <c r="P259" s="212"/>
      <c r="Q259" s="213">
        <f>SUM(Q260:Q267)</f>
        <v>0</v>
      </c>
      <c r="R259" s="213">
        <f>SUM(R260:R267)</f>
        <v>0</v>
      </c>
      <c r="S259" s="212"/>
      <c r="T259" s="214">
        <f>SUM(T260:T267)</f>
        <v>0</v>
      </c>
      <c r="U259" s="212"/>
      <c r="V259" s="214">
        <f>SUM(V260:V267)</f>
        <v>0</v>
      </c>
      <c r="W259" s="212"/>
      <c r="X259" s="215">
        <f>SUM(X260:X267)</f>
        <v>0</v>
      </c>
      <c r="Y259" s="12"/>
      <c r="Z259" s="12"/>
      <c r="AA259" s="12"/>
      <c r="AB259" s="12"/>
      <c r="AC259" s="12"/>
      <c r="AD259" s="12"/>
      <c r="AE259" s="12"/>
      <c r="AR259" s="216" t="s">
        <v>85</v>
      </c>
      <c r="AT259" s="217" t="s">
        <v>74</v>
      </c>
      <c r="AU259" s="217" t="s">
        <v>83</v>
      </c>
      <c r="AY259" s="216" t="s">
        <v>142</v>
      </c>
      <c r="BK259" s="218">
        <f>SUM(BK260:BK267)</f>
        <v>0</v>
      </c>
    </row>
    <row r="260" s="2" customFormat="1" ht="37.8" customHeight="1">
      <c r="A260" s="38"/>
      <c r="B260" s="39"/>
      <c r="C260" s="221" t="s">
        <v>381</v>
      </c>
      <c r="D260" s="221" t="s">
        <v>144</v>
      </c>
      <c r="E260" s="222" t="s">
        <v>594</v>
      </c>
      <c r="F260" s="223" t="s">
        <v>595</v>
      </c>
      <c r="G260" s="224" t="s">
        <v>205</v>
      </c>
      <c r="H260" s="225">
        <v>128.28</v>
      </c>
      <c r="I260" s="226"/>
      <c r="J260" s="226"/>
      <c r="K260" s="227">
        <f>ROUND(P260*H260,2)</f>
        <v>0</v>
      </c>
      <c r="L260" s="223" t="s">
        <v>148</v>
      </c>
      <c r="M260" s="44"/>
      <c r="N260" s="228" t="s">
        <v>1</v>
      </c>
      <c r="O260" s="229" t="s">
        <v>38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91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38"/>
      <c r="Z260" s="38"/>
      <c r="AA260" s="38"/>
      <c r="AB260" s="38"/>
      <c r="AC260" s="38"/>
      <c r="AD260" s="38"/>
      <c r="AE260" s="38"/>
      <c r="AR260" s="233" t="s">
        <v>186</v>
      </c>
      <c r="AT260" s="233" t="s">
        <v>144</v>
      </c>
      <c r="AU260" s="233" t="s">
        <v>85</v>
      </c>
      <c r="AY260" s="17" t="s">
        <v>142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7" t="s">
        <v>83</v>
      </c>
      <c r="BK260" s="234">
        <f>ROUND(P260*H260,2)</f>
        <v>0</v>
      </c>
      <c r="BL260" s="17" t="s">
        <v>186</v>
      </c>
      <c r="BM260" s="233" t="s">
        <v>260</v>
      </c>
    </row>
    <row r="261" s="2" customFormat="1" ht="24.15" customHeight="1">
      <c r="A261" s="38"/>
      <c r="B261" s="39"/>
      <c r="C261" s="268" t="s">
        <v>279</v>
      </c>
      <c r="D261" s="268" t="s">
        <v>172</v>
      </c>
      <c r="E261" s="269" t="s">
        <v>596</v>
      </c>
      <c r="F261" s="270" t="s">
        <v>597</v>
      </c>
      <c r="G261" s="271" t="s">
        <v>175</v>
      </c>
      <c r="H261" s="272">
        <v>0.040000000000000001</v>
      </c>
      <c r="I261" s="273"/>
      <c r="J261" s="274"/>
      <c r="K261" s="275">
        <f>ROUND(P261*H261,2)</f>
        <v>0</v>
      </c>
      <c r="L261" s="270" t="s">
        <v>148</v>
      </c>
      <c r="M261" s="276"/>
      <c r="N261" s="277" t="s">
        <v>1</v>
      </c>
      <c r="O261" s="229" t="s">
        <v>38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91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38"/>
      <c r="Z261" s="38"/>
      <c r="AA261" s="38"/>
      <c r="AB261" s="38"/>
      <c r="AC261" s="38"/>
      <c r="AD261" s="38"/>
      <c r="AE261" s="38"/>
      <c r="AR261" s="233" t="s">
        <v>226</v>
      </c>
      <c r="AT261" s="233" t="s">
        <v>172</v>
      </c>
      <c r="AU261" s="233" t="s">
        <v>85</v>
      </c>
      <c r="AY261" s="17" t="s">
        <v>142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7" t="s">
        <v>83</v>
      </c>
      <c r="BK261" s="234">
        <f>ROUND(P261*H261,2)</f>
        <v>0</v>
      </c>
      <c r="BL261" s="17" t="s">
        <v>186</v>
      </c>
      <c r="BM261" s="233" t="s">
        <v>386</v>
      </c>
    </row>
    <row r="262" s="2" customFormat="1" ht="37.8" customHeight="1">
      <c r="A262" s="38"/>
      <c r="B262" s="39"/>
      <c r="C262" s="221" t="s">
        <v>387</v>
      </c>
      <c r="D262" s="221" t="s">
        <v>144</v>
      </c>
      <c r="E262" s="222" t="s">
        <v>598</v>
      </c>
      <c r="F262" s="223" t="s">
        <v>599</v>
      </c>
      <c r="G262" s="224" t="s">
        <v>205</v>
      </c>
      <c r="H262" s="225">
        <v>256.68000000000001</v>
      </c>
      <c r="I262" s="226"/>
      <c r="J262" s="226"/>
      <c r="K262" s="227">
        <f>ROUND(P262*H262,2)</f>
        <v>0</v>
      </c>
      <c r="L262" s="223" t="s">
        <v>148</v>
      </c>
      <c r="M262" s="44"/>
      <c r="N262" s="228" t="s">
        <v>1</v>
      </c>
      <c r="O262" s="229" t="s">
        <v>38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91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38"/>
      <c r="Z262" s="38"/>
      <c r="AA262" s="38"/>
      <c r="AB262" s="38"/>
      <c r="AC262" s="38"/>
      <c r="AD262" s="38"/>
      <c r="AE262" s="38"/>
      <c r="AR262" s="233" t="s">
        <v>186</v>
      </c>
      <c r="AT262" s="233" t="s">
        <v>144</v>
      </c>
      <c r="AU262" s="233" t="s">
        <v>85</v>
      </c>
      <c r="AY262" s="17" t="s">
        <v>142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7" t="s">
        <v>83</v>
      </c>
      <c r="BK262" s="234">
        <f>ROUND(P262*H262,2)</f>
        <v>0</v>
      </c>
      <c r="BL262" s="17" t="s">
        <v>186</v>
      </c>
      <c r="BM262" s="233" t="s">
        <v>391</v>
      </c>
    </row>
    <row r="263" s="13" customFormat="1">
      <c r="A263" s="13"/>
      <c r="B263" s="235"/>
      <c r="C263" s="236"/>
      <c r="D263" s="237" t="s">
        <v>150</v>
      </c>
      <c r="E263" s="238" t="s">
        <v>1</v>
      </c>
      <c r="F263" s="239" t="s">
        <v>600</v>
      </c>
      <c r="G263" s="236"/>
      <c r="H263" s="240">
        <v>256.68000000000001</v>
      </c>
      <c r="I263" s="241"/>
      <c r="J263" s="241"/>
      <c r="K263" s="236"/>
      <c r="L263" s="236"/>
      <c r="M263" s="242"/>
      <c r="N263" s="243"/>
      <c r="O263" s="244"/>
      <c r="P263" s="244"/>
      <c r="Q263" s="244"/>
      <c r="R263" s="244"/>
      <c r="S263" s="244"/>
      <c r="T263" s="244"/>
      <c r="U263" s="244"/>
      <c r="V263" s="244"/>
      <c r="W263" s="244"/>
      <c r="X263" s="245"/>
      <c r="Y263" s="13"/>
      <c r="Z263" s="13"/>
      <c r="AA263" s="13"/>
      <c r="AB263" s="13"/>
      <c r="AC263" s="13"/>
      <c r="AD263" s="13"/>
      <c r="AE263" s="13"/>
      <c r="AT263" s="246" t="s">
        <v>150</v>
      </c>
      <c r="AU263" s="246" t="s">
        <v>85</v>
      </c>
      <c r="AV263" s="13" t="s">
        <v>85</v>
      </c>
      <c r="AW263" s="13" t="s">
        <v>5</v>
      </c>
      <c r="AX263" s="13" t="s">
        <v>75</v>
      </c>
      <c r="AY263" s="246" t="s">
        <v>142</v>
      </c>
    </row>
    <row r="264" s="14" customFormat="1">
      <c r="A264" s="14"/>
      <c r="B264" s="247"/>
      <c r="C264" s="248"/>
      <c r="D264" s="237" t="s">
        <v>150</v>
      </c>
      <c r="E264" s="249" t="s">
        <v>1</v>
      </c>
      <c r="F264" s="250" t="s">
        <v>601</v>
      </c>
      <c r="G264" s="248"/>
      <c r="H264" s="249" t="s">
        <v>1</v>
      </c>
      <c r="I264" s="251"/>
      <c r="J264" s="251"/>
      <c r="K264" s="248"/>
      <c r="L264" s="248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4"/>
      <c r="Z264" s="14"/>
      <c r="AA264" s="14"/>
      <c r="AB264" s="14"/>
      <c r="AC264" s="14"/>
      <c r="AD264" s="14"/>
      <c r="AE264" s="14"/>
      <c r="AT264" s="256" t="s">
        <v>150</v>
      </c>
      <c r="AU264" s="256" t="s">
        <v>85</v>
      </c>
      <c r="AV264" s="14" t="s">
        <v>83</v>
      </c>
      <c r="AW264" s="14" t="s">
        <v>5</v>
      </c>
      <c r="AX264" s="14" t="s">
        <v>75</v>
      </c>
      <c r="AY264" s="256" t="s">
        <v>142</v>
      </c>
    </row>
    <row r="265" s="15" customFormat="1">
      <c r="A265" s="15"/>
      <c r="B265" s="257"/>
      <c r="C265" s="258"/>
      <c r="D265" s="237" t="s">
        <v>150</v>
      </c>
      <c r="E265" s="259" t="s">
        <v>1</v>
      </c>
      <c r="F265" s="260" t="s">
        <v>153</v>
      </c>
      <c r="G265" s="258"/>
      <c r="H265" s="261">
        <v>256.68000000000001</v>
      </c>
      <c r="I265" s="262"/>
      <c r="J265" s="262"/>
      <c r="K265" s="258"/>
      <c r="L265" s="258"/>
      <c r="M265" s="263"/>
      <c r="N265" s="264"/>
      <c r="O265" s="265"/>
      <c r="P265" s="265"/>
      <c r="Q265" s="265"/>
      <c r="R265" s="265"/>
      <c r="S265" s="265"/>
      <c r="T265" s="265"/>
      <c r="U265" s="265"/>
      <c r="V265" s="265"/>
      <c r="W265" s="265"/>
      <c r="X265" s="266"/>
      <c r="Y265" s="15"/>
      <c r="Z265" s="15"/>
      <c r="AA265" s="15"/>
      <c r="AB265" s="15"/>
      <c r="AC265" s="15"/>
      <c r="AD265" s="15"/>
      <c r="AE265" s="15"/>
      <c r="AT265" s="267" t="s">
        <v>150</v>
      </c>
      <c r="AU265" s="267" t="s">
        <v>85</v>
      </c>
      <c r="AV265" s="15" t="s">
        <v>149</v>
      </c>
      <c r="AW265" s="15" t="s">
        <v>5</v>
      </c>
      <c r="AX265" s="15" t="s">
        <v>83</v>
      </c>
      <c r="AY265" s="267" t="s">
        <v>142</v>
      </c>
    </row>
    <row r="266" s="2" customFormat="1" ht="24.15" customHeight="1">
      <c r="A266" s="38"/>
      <c r="B266" s="39"/>
      <c r="C266" s="268" t="s">
        <v>283</v>
      </c>
      <c r="D266" s="268" t="s">
        <v>172</v>
      </c>
      <c r="E266" s="269" t="s">
        <v>602</v>
      </c>
      <c r="F266" s="270" t="s">
        <v>603</v>
      </c>
      <c r="G266" s="271" t="s">
        <v>175</v>
      </c>
      <c r="H266" s="272">
        <v>0.11</v>
      </c>
      <c r="I266" s="273"/>
      <c r="J266" s="274"/>
      <c r="K266" s="275">
        <f>ROUND(P266*H266,2)</f>
        <v>0</v>
      </c>
      <c r="L266" s="270" t="s">
        <v>148</v>
      </c>
      <c r="M266" s="276"/>
      <c r="N266" s="277" t="s">
        <v>1</v>
      </c>
      <c r="O266" s="229" t="s">
        <v>38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91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38"/>
      <c r="Z266" s="38"/>
      <c r="AA266" s="38"/>
      <c r="AB266" s="38"/>
      <c r="AC266" s="38"/>
      <c r="AD266" s="38"/>
      <c r="AE266" s="38"/>
      <c r="AR266" s="233" t="s">
        <v>226</v>
      </c>
      <c r="AT266" s="233" t="s">
        <v>172</v>
      </c>
      <c r="AU266" s="233" t="s">
        <v>85</v>
      </c>
      <c r="AY266" s="17" t="s">
        <v>142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7" t="s">
        <v>83</v>
      </c>
      <c r="BK266" s="234">
        <f>ROUND(P266*H266,2)</f>
        <v>0</v>
      </c>
      <c r="BL266" s="17" t="s">
        <v>186</v>
      </c>
      <c r="BM266" s="233" t="s">
        <v>394</v>
      </c>
    </row>
    <row r="267" s="2" customFormat="1" ht="49.05" customHeight="1">
      <c r="A267" s="38"/>
      <c r="B267" s="39"/>
      <c r="C267" s="221" t="s">
        <v>396</v>
      </c>
      <c r="D267" s="221" t="s">
        <v>144</v>
      </c>
      <c r="E267" s="222" t="s">
        <v>604</v>
      </c>
      <c r="F267" s="223" t="s">
        <v>605</v>
      </c>
      <c r="G267" s="224" t="s">
        <v>175</v>
      </c>
      <c r="H267" s="225">
        <v>0.14999999999999999</v>
      </c>
      <c r="I267" s="226"/>
      <c r="J267" s="226"/>
      <c r="K267" s="227">
        <f>ROUND(P267*H267,2)</f>
        <v>0</v>
      </c>
      <c r="L267" s="223" t="s">
        <v>148</v>
      </c>
      <c r="M267" s="44"/>
      <c r="N267" s="228" t="s">
        <v>1</v>
      </c>
      <c r="O267" s="229" t="s">
        <v>38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91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38"/>
      <c r="Z267" s="38"/>
      <c r="AA267" s="38"/>
      <c r="AB267" s="38"/>
      <c r="AC267" s="38"/>
      <c r="AD267" s="38"/>
      <c r="AE267" s="38"/>
      <c r="AR267" s="233" t="s">
        <v>186</v>
      </c>
      <c r="AT267" s="233" t="s">
        <v>144</v>
      </c>
      <c r="AU267" s="233" t="s">
        <v>85</v>
      </c>
      <c r="AY267" s="17" t="s">
        <v>142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7" t="s">
        <v>83</v>
      </c>
      <c r="BK267" s="234">
        <f>ROUND(P267*H267,2)</f>
        <v>0</v>
      </c>
      <c r="BL267" s="17" t="s">
        <v>186</v>
      </c>
      <c r="BM267" s="233" t="s">
        <v>399</v>
      </c>
    </row>
    <row r="268" s="12" customFormat="1" ht="22.8" customHeight="1">
      <c r="A268" s="12"/>
      <c r="B268" s="204"/>
      <c r="C268" s="205"/>
      <c r="D268" s="206" t="s">
        <v>74</v>
      </c>
      <c r="E268" s="219" t="s">
        <v>606</v>
      </c>
      <c r="F268" s="219" t="s">
        <v>607</v>
      </c>
      <c r="G268" s="205"/>
      <c r="H268" s="205"/>
      <c r="I268" s="208"/>
      <c r="J268" s="208"/>
      <c r="K268" s="220">
        <f>BK268</f>
        <v>0</v>
      </c>
      <c r="L268" s="205"/>
      <c r="M268" s="210"/>
      <c r="N268" s="211"/>
      <c r="O268" s="212"/>
      <c r="P268" s="212"/>
      <c r="Q268" s="213">
        <f>SUM(Q269:Q274)</f>
        <v>0</v>
      </c>
      <c r="R268" s="213">
        <f>SUM(R269:R274)</f>
        <v>0</v>
      </c>
      <c r="S268" s="212"/>
      <c r="T268" s="214">
        <f>SUM(T269:T274)</f>
        <v>0</v>
      </c>
      <c r="U268" s="212"/>
      <c r="V268" s="214">
        <f>SUM(V269:V274)</f>
        <v>0</v>
      </c>
      <c r="W268" s="212"/>
      <c r="X268" s="215">
        <f>SUM(X269:X274)</f>
        <v>0</v>
      </c>
      <c r="Y268" s="12"/>
      <c r="Z268" s="12"/>
      <c r="AA268" s="12"/>
      <c r="AB268" s="12"/>
      <c r="AC268" s="12"/>
      <c r="AD268" s="12"/>
      <c r="AE268" s="12"/>
      <c r="AR268" s="216" t="s">
        <v>85</v>
      </c>
      <c r="AT268" s="217" t="s">
        <v>74</v>
      </c>
      <c r="AU268" s="217" t="s">
        <v>83</v>
      </c>
      <c r="AY268" s="216" t="s">
        <v>142</v>
      </c>
      <c r="BK268" s="218">
        <f>SUM(BK269:BK274)</f>
        <v>0</v>
      </c>
    </row>
    <row r="269" s="2" customFormat="1" ht="33" customHeight="1">
      <c r="A269" s="38"/>
      <c r="B269" s="39"/>
      <c r="C269" s="221" t="s">
        <v>288</v>
      </c>
      <c r="D269" s="221" t="s">
        <v>144</v>
      </c>
      <c r="E269" s="222" t="s">
        <v>608</v>
      </c>
      <c r="F269" s="223" t="s">
        <v>609</v>
      </c>
      <c r="G269" s="224" t="s">
        <v>390</v>
      </c>
      <c r="H269" s="225">
        <v>63.5</v>
      </c>
      <c r="I269" s="226"/>
      <c r="J269" s="226"/>
      <c r="K269" s="227">
        <f>ROUND(P269*H269,2)</f>
        <v>0</v>
      </c>
      <c r="L269" s="223" t="s">
        <v>148</v>
      </c>
      <c r="M269" s="44"/>
      <c r="N269" s="228" t="s">
        <v>1</v>
      </c>
      <c r="O269" s="229" t="s">
        <v>38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91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38"/>
      <c r="Z269" s="38"/>
      <c r="AA269" s="38"/>
      <c r="AB269" s="38"/>
      <c r="AC269" s="38"/>
      <c r="AD269" s="38"/>
      <c r="AE269" s="38"/>
      <c r="AR269" s="233" t="s">
        <v>186</v>
      </c>
      <c r="AT269" s="233" t="s">
        <v>144</v>
      </c>
      <c r="AU269" s="233" t="s">
        <v>85</v>
      </c>
      <c r="AY269" s="17" t="s">
        <v>142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7" t="s">
        <v>83</v>
      </c>
      <c r="BK269" s="234">
        <f>ROUND(P269*H269,2)</f>
        <v>0</v>
      </c>
      <c r="BL269" s="17" t="s">
        <v>186</v>
      </c>
      <c r="BM269" s="233" t="s">
        <v>403</v>
      </c>
    </row>
    <row r="270" s="13" customFormat="1">
      <c r="A270" s="13"/>
      <c r="B270" s="235"/>
      <c r="C270" s="236"/>
      <c r="D270" s="237" t="s">
        <v>150</v>
      </c>
      <c r="E270" s="238" t="s">
        <v>1</v>
      </c>
      <c r="F270" s="239" t="s">
        <v>610</v>
      </c>
      <c r="G270" s="236"/>
      <c r="H270" s="240">
        <v>63.5</v>
      </c>
      <c r="I270" s="241"/>
      <c r="J270" s="241"/>
      <c r="K270" s="236"/>
      <c r="L270" s="236"/>
      <c r="M270" s="242"/>
      <c r="N270" s="243"/>
      <c r="O270" s="244"/>
      <c r="P270" s="244"/>
      <c r="Q270" s="244"/>
      <c r="R270" s="244"/>
      <c r="S270" s="244"/>
      <c r="T270" s="244"/>
      <c r="U270" s="244"/>
      <c r="V270" s="244"/>
      <c r="W270" s="244"/>
      <c r="X270" s="245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85</v>
      </c>
      <c r="AV270" s="13" t="s">
        <v>85</v>
      </c>
      <c r="AW270" s="13" t="s">
        <v>5</v>
      </c>
      <c r="AX270" s="13" t="s">
        <v>75</v>
      </c>
      <c r="AY270" s="246" t="s">
        <v>142</v>
      </c>
    </row>
    <row r="271" s="14" customFormat="1">
      <c r="A271" s="14"/>
      <c r="B271" s="247"/>
      <c r="C271" s="248"/>
      <c r="D271" s="237" t="s">
        <v>150</v>
      </c>
      <c r="E271" s="249" t="s">
        <v>1</v>
      </c>
      <c r="F271" s="250" t="s">
        <v>239</v>
      </c>
      <c r="G271" s="248"/>
      <c r="H271" s="249" t="s">
        <v>1</v>
      </c>
      <c r="I271" s="251"/>
      <c r="J271" s="251"/>
      <c r="K271" s="248"/>
      <c r="L271" s="248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4"/>
      <c r="Z271" s="14"/>
      <c r="AA271" s="14"/>
      <c r="AB271" s="14"/>
      <c r="AC271" s="14"/>
      <c r="AD271" s="14"/>
      <c r="AE271" s="14"/>
      <c r="AT271" s="256" t="s">
        <v>150</v>
      </c>
      <c r="AU271" s="256" t="s">
        <v>85</v>
      </c>
      <c r="AV271" s="14" t="s">
        <v>83</v>
      </c>
      <c r="AW271" s="14" t="s">
        <v>5</v>
      </c>
      <c r="AX271" s="14" t="s">
        <v>75</v>
      </c>
      <c r="AY271" s="256" t="s">
        <v>142</v>
      </c>
    </row>
    <row r="272" s="15" customFormat="1">
      <c r="A272" s="15"/>
      <c r="B272" s="257"/>
      <c r="C272" s="258"/>
      <c r="D272" s="237" t="s">
        <v>150</v>
      </c>
      <c r="E272" s="259" t="s">
        <v>1</v>
      </c>
      <c r="F272" s="260" t="s">
        <v>153</v>
      </c>
      <c r="G272" s="258"/>
      <c r="H272" s="261">
        <v>63.5</v>
      </c>
      <c r="I272" s="262"/>
      <c r="J272" s="262"/>
      <c r="K272" s="258"/>
      <c r="L272" s="258"/>
      <c r="M272" s="263"/>
      <c r="N272" s="264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15"/>
      <c r="Z272" s="15"/>
      <c r="AA272" s="15"/>
      <c r="AB272" s="15"/>
      <c r="AC272" s="15"/>
      <c r="AD272" s="15"/>
      <c r="AE272" s="15"/>
      <c r="AT272" s="267" t="s">
        <v>150</v>
      </c>
      <c r="AU272" s="267" t="s">
        <v>85</v>
      </c>
      <c r="AV272" s="15" t="s">
        <v>149</v>
      </c>
      <c r="AW272" s="15" t="s">
        <v>5</v>
      </c>
      <c r="AX272" s="15" t="s">
        <v>83</v>
      </c>
      <c r="AY272" s="267" t="s">
        <v>142</v>
      </c>
    </row>
    <row r="273" s="2" customFormat="1" ht="24.15" customHeight="1">
      <c r="A273" s="38"/>
      <c r="B273" s="39"/>
      <c r="C273" s="268" t="s">
        <v>404</v>
      </c>
      <c r="D273" s="268" t="s">
        <v>172</v>
      </c>
      <c r="E273" s="269" t="s">
        <v>611</v>
      </c>
      <c r="F273" s="270" t="s">
        <v>612</v>
      </c>
      <c r="G273" s="271" t="s">
        <v>390</v>
      </c>
      <c r="H273" s="272">
        <v>63.5</v>
      </c>
      <c r="I273" s="273"/>
      <c r="J273" s="274"/>
      <c r="K273" s="275">
        <f>ROUND(P273*H273,2)</f>
        <v>0</v>
      </c>
      <c r="L273" s="270" t="s">
        <v>1</v>
      </c>
      <c r="M273" s="276"/>
      <c r="N273" s="277" t="s">
        <v>1</v>
      </c>
      <c r="O273" s="229" t="s">
        <v>38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91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38"/>
      <c r="Z273" s="38"/>
      <c r="AA273" s="38"/>
      <c r="AB273" s="38"/>
      <c r="AC273" s="38"/>
      <c r="AD273" s="38"/>
      <c r="AE273" s="38"/>
      <c r="AR273" s="233" t="s">
        <v>226</v>
      </c>
      <c r="AT273" s="233" t="s">
        <v>172</v>
      </c>
      <c r="AU273" s="233" t="s">
        <v>85</v>
      </c>
      <c r="AY273" s="17" t="s">
        <v>142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7" t="s">
        <v>83</v>
      </c>
      <c r="BK273" s="234">
        <f>ROUND(P273*H273,2)</f>
        <v>0</v>
      </c>
      <c r="BL273" s="17" t="s">
        <v>186</v>
      </c>
      <c r="BM273" s="233" t="s">
        <v>407</v>
      </c>
    </row>
    <row r="274" s="2" customFormat="1" ht="44.25" customHeight="1">
      <c r="A274" s="38"/>
      <c r="B274" s="39"/>
      <c r="C274" s="221" t="s">
        <v>292</v>
      </c>
      <c r="D274" s="221" t="s">
        <v>144</v>
      </c>
      <c r="E274" s="222" t="s">
        <v>613</v>
      </c>
      <c r="F274" s="223" t="s">
        <v>614</v>
      </c>
      <c r="G274" s="224" t="s">
        <v>175</v>
      </c>
      <c r="H274" s="225">
        <v>12.77</v>
      </c>
      <c r="I274" s="226"/>
      <c r="J274" s="226"/>
      <c r="K274" s="227">
        <f>ROUND(P274*H274,2)</f>
        <v>0</v>
      </c>
      <c r="L274" s="223" t="s">
        <v>148</v>
      </c>
      <c r="M274" s="44"/>
      <c r="N274" s="278" t="s">
        <v>1</v>
      </c>
      <c r="O274" s="279" t="s">
        <v>38</v>
      </c>
      <c r="P274" s="280">
        <f>I274+J274</f>
        <v>0</v>
      </c>
      <c r="Q274" s="280">
        <f>ROUND(I274*H274,2)</f>
        <v>0</v>
      </c>
      <c r="R274" s="280">
        <f>ROUND(J274*H274,2)</f>
        <v>0</v>
      </c>
      <c r="S274" s="281"/>
      <c r="T274" s="282">
        <f>S274*H274</f>
        <v>0</v>
      </c>
      <c r="U274" s="282">
        <v>0</v>
      </c>
      <c r="V274" s="282">
        <f>U274*H274</f>
        <v>0</v>
      </c>
      <c r="W274" s="282">
        <v>0</v>
      </c>
      <c r="X274" s="283">
        <f>W274*H274</f>
        <v>0</v>
      </c>
      <c r="Y274" s="38"/>
      <c r="Z274" s="38"/>
      <c r="AA274" s="38"/>
      <c r="AB274" s="38"/>
      <c r="AC274" s="38"/>
      <c r="AD274" s="38"/>
      <c r="AE274" s="38"/>
      <c r="AR274" s="233" t="s">
        <v>186</v>
      </c>
      <c r="AT274" s="233" t="s">
        <v>144</v>
      </c>
      <c r="AU274" s="233" t="s">
        <v>85</v>
      </c>
      <c r="AY274" s="17" t="s">
        <v>142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7" t="s">
        <v>83</v>
      </c>
      <c r="BK274" s="234">
        <f>ROUND(P274*H274,2)</f>
        <v>0</v>
      </c>
      <c r="BL274" s="17" t="s">
        <v>186</v>
      </c>
      <c r="BM274" s="233" t="s">
        <v>411</v>
      </c>
    </row>
    <row r="275" s="2" customFormat="1" ht="6.96" customHeight="1">
      <c r="A275" s="38"/>
      <c r="B275" s="66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44"/>
      <c r="N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</sheetData>
  <sheetProtection sheet="1" autoFilter="0" formatColumns="0" formatRows="0" objects="1" scenarios="1" spinCount="100000" saltValue="FyNzkKVT5mrGW7bYYh2hAo096CWwLFGAC/alo/syym4jMwqb6FNK7tAP0FRzM6zw5B+QavAiLD4hxIDXZnZPOg==" hashValue="VWcBfjx90XOIC/tdBxMgLHxOOOgL9cGHsILVvOwsiWrvvvBJldDiftXVNj3imxQgE+mY3WgUHlWe4++XjfgwQw==" algorithmName="SHA-512" password="CC35"/>
  <autoFilter ref="C126:L27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615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ROUND(K124,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ROUND((SUM(BE124:BE358)),  2)</f>
        <v>0</v>
      </c>
      <c r="G35" s="38"/>
      <c r="H35" s="38"/>
      <c r="I35" s="156">
        <v>0.20999999999999999</v>
      </c>
      <c r="J35" s="38"/>
      <c r="K35" s="151">
        <f>ROUND(((SUM(BE124:BE358))*I35),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ROUND((SUM(BF124:BF358)),  2)</f>
        <v>0</v>
      </c>
      <c r="G36" s="38"/>
      <c r="H36" s="38"/>
      <c r="I36" s="156">
        <v>0.14999999999999999</v>
      </c>
      <c r="J36" s="38"/>
      <c r="K36" s="151">
        <f>ROUND(((SUM(BF124:BF358))*I36),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ROUND((SUM(BG124:BG358)),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ROUND((SUM(BH124:BH358)),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ROUND((SUM(BI124:BI358)),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201b - Oprava mostních objektů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Q124</f>
        <v>0</v>
      </c>
      <c r="J96" s="110">
        <f>R124</f>
        <v>0</v>
      </c>
      <c r="K96" s="110">
        <f>K124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Q125</f>
        <v>0</v>
      </c>
      <c r="J97" s="184">
        <f>R125</f>
        <v>0</v>
      </c>
      <c r="K97" s="184">
        <f>K125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Q126</f>
        <v>0</v>
      </c>
      <c r="J98" s="190">
        <f>R126</f>
        <v>0</v>
      </c>
      <c r="K98" s="190">
        <f>K126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469</v>
      </c>
      <c r="E99" s="189"/>
      <c r="F99" s="189"/>
      <c r="G99" s="189"/>
      <c r="H99" s="189"/>
      <c r="I99" s="190">
        <f>Q156</f>
        <v>0</v>
      </c>
      <c r="J99" s="190">
        <f>R156</f>
        <v>0</v>
      </c>
      <c r="K99" s="190">
        <f>K156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118</v>
      </c>
      <c r="E100" s="189"/>
      <c r="F100" s="189"/>
      <c r="G100" s="189"/>
      <c r="H100" s="189"/>
      <c r="I100" s="190">
        <f>Q195</f>
        <v>0</v>
      </c>
      <c r="J100" s="190">
        <f>R195</f>
        <v>0</v>
      </c>
      <c r="K100" s="190">
        <f>K195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119</v>
      </c>
      <c r="E101" s="189"/>
      <c r="F101" s="189"/>
      <c r="G101" s="189"/>
      <c r="H101" s="189"/>
      <c r="I101" s="190">
        <f>Q200</f>
        <v>0</v>
      </c>
      <c r="J101" s="190">
        <f>R200</f>
        <v>0</v>
      </c>
      <c r="K101" s="190">
        <f>K200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120</v>
      </c>
      <c r="E102" s="189"/>
      <c r="F102" s="189"/>
      <c r="G102" s="189"/>
      <c r="H102" s="189"/>
      <c r="I102" s="190">
        <f>Q211</f>
        <v>0</v>
      </c>
      <c r="J102" s="190">
        <f>R211</f>
        <v>0</v>
      </c>
      <c r="K102" s="190">
        <f>K211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121</v>
      </c>
      <c r="E103" s="189"/>
      <c r="F103" s="189"/>
      <c r="G103" s="189"/>
      <c r="H103" s="189"/>
      <c r="I103" s="190">
        <f>Q331</f>
        <v>0</v>
      </c>
      <c r="J103" s="190">
        <f>R331</f>
        <v>0</v>
      </c>
      <c r="K103" s="190">
        <f>K331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122</v>
      </c>
      <c r="E104" s="189"/>
      <c r="F104" s="189"/>
      <c r="G104" s="189"/>
      <c r="H104" s="189"/>
      <c r="I104" s="190">
        <f>Q356</f>
        <v>0</v>
      </c>
      <c r="J104" s="190">
        <f>R356</f>
        <v>0</v>
      </c>
      <c r="K104" s="190">
        <f>K356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123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17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Cyklostezka Bukovec - Chrást u Plzně ( varianta s asf.povrchem)</v>
      </c>
      <c r="F114" s="32"/>
      <c r="G114" s="32"/>
      <c r="H114" s="32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105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201b - Oprava mostních objektů</v>
      </c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21</v>
      </c>
      <c r="D118" s="40"/>
      <c r="E118" s="40"/>
      <c r="F118" s="27" t="str">
        <f>F12</f>
        <v xml:space="preserve"> </v>
      </c>
      <c r="G118" s="40"/>
      <c r="H118" s="40"/>
      <c r="I118" s="32" t="s">
        <v>23</v>
      </c>
      <c r="J118" s="79" t="str">
        <f>IF(J12="","",J12)</f>
        <v>14. 7. 2023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25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124</v>
      </c>
      <c r="D123" s="195" t="s">
        <v>58</v>
      </c>
      <c r="E123" s="195" t="s">
        <v>54</v>
      </c>
      <c r="F123" s="195" t="s">
        <v>55</v>
      </c>
      <c r="G123" s="195" t="s">
        <v>125</v>
      </c>
      <c r="H123" s="195" t="s">
        <v>126</v>
      </c>
      <c r="I123" s="195" t="s">
        <v>127</v>
      </c>
      <c r="J123" s="195" t="s">
        <v>128</v>
      </c>
      <c r="K123" s="195" t="s">
        <v>113</v>
      </c>
      <c r="L123" s="196" t="s">
        <v>129</v>
      </c>
      <c r="M123" s="197"/>
      <c r="N123" s="100" t="s">
        <v>1</v>
      </c>
      <c r="O123" s="101" t="s">
        <v>37</v>
      </c>
      <c r="P123" s="101" t="s">
        <v>130</v>
      </c>
      <c r="Q123" s="101" t="s">
        <v>131</v>
      </c>
      <c r="R123" s="101" t="s">
        <v>132</v>
      </c>
      <c r="S123" s="101" t="s">
        <v>133</v>
      </c>
      <c r="T123" s="101" t="s">
        <v>134</v>
      </c>
      <c r="U123" s="101" t="s">
        <v>135</v>
      </c>
      <c r="V123" s="101" t="s">
        <v>136</v>
      </c>
      <c r="W123" s="101" t="s">
        <v>137</v>
      </c>
      <c r="X123" s="102" t="s">
        <v>138</v>
      </c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139</v>
      </c>
      <c r="D124" s="40"/>
      <c r="E124" s="40"/>
      <c r="F124" s="40"/>
      <c r="G124" s="40"/>
      <c r="H124" s="40"/>
      <c r="I124" s="40"/>
      <c r="J124" s="40"/>
      <c r="K124" s="198">
        <f>BK124</f>
        <v>0</v>
      </c>
      <c r="L124" s="40"/>
      <c r="M124" s="44"/>
      <c r="N124" s="103"/>
      <c r="O124" s="199"/>
      <c r="P124" s="104"/>
      <c r="Q124" s="200">
        <f>Q125</f>
        <v>0</v>
      </c>
      <c r="R124" s="200">
        <f>R125</f>
        <v>0</v>
      </c>
      <c r="S124" s="104"/>
      <c r="T124" s="201">
        <f>T125</f>
        <v>0</v>
      </c>
      <c r="U124" s="104"/>
      <c r="V124" s="201">
        <f>V125</f>
        <v>0</v>
      </c>
      <c r="W124" s="104"/>
      <c r="X124" s="202">
        <f>X125</f>
        <v>0</v>
      </c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115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74</v>
      </c>
      <c r="E125" s="207" t="s">
        <v>140</v>
      </c>
      <c r="F125" s="207" t="s">
        <v>141</v>
      </c>
      <c r="G125" s="205"/>
      <c r="H125" s="205"/>
      <c r="I125" s="208"/>
      <c r="J125" s="208"/>
      <c r="K125" s="209">
        <f>BK125</f>
        <v>0</v>
      </c>
      <c r="L125" s="205"/>
      <c r="M125" s="210"/>
      <c r="N125" s="211"/>
      <c r="O125" s="212"/>
      <c r="P125" s="212"/>
      <c r="Q125" s="213">
        <f>Q126+Q156+Q195+Q200+Q211+Q331+Q356</f>
        <v>0</v>
      </c>
      <c r="R125" s="213">
        <f>R126+R156+R195+R200+R211+R331+R356</f>
        <v>0</v>
      </c>
      <c r="S125" s="212"/>
      <c r="T125" s="214">
        <f>T126+T156+T195+T200+T211+T331+T356</f>
        <v>0</v>
      </c>
      <c r="U125" s="212"/>
      <c r="V125" s="214">
        <f>V126+V156+V195+V200+V211+V331+V356</f>
        <v>0</v>
      </c>
      <c r="W125" s="212"/>
      <c r="X125" s="215">
        <f>X126+X156+X195+X200+X211+X331+X356</f>
        <v>0</v>
      </c>
      <c r="Y125" s="12"/>
      <c r="Z125" s="12"/>
      <c r="AA125" s="12"/>
      <c r="AB125" s="12"/>
      <c r="AC125" s="12"/>
      <c r="AD125" s="12"/>
      <c r="AE125" s="12"/>
      <c r="AR125" s="216" t="s">
        <v>83</v>
      </c>
      <c r="AT125" s="217" t="s">
        <v>74</v>
      </c>
      <c r="AU125" s="217" t="s">
        <v>75</v>
      </c>
      <c r="AY125" s="216" t="s">
        <v>142</v>
      </c>
      <c r="BK125" s="218">
        <f>BK126+BK156+BK195+BK200+BK211+BK331+BK356</f>
        <v>0</v>
      </c>
    </row>
    <row r="126" s="12" customFormat="1" ht="22.8" customHeight="1">
      <c r="A126" s="12"/>
      <c r="B126" s="204"/>
      <c r="C126" s="205"/>
      <c r="D126" s="206" t="s">
        <v>74</v>
      </c>
      <c r="E126" s="219" t="s">
        <v>83</v>
      </c>
      <c r="F126" s="219" t="s">
        <v>143</v>
      </c>
      <c r="G126" s="205"/>
      <c r="H126" s="205"/>
      <c r="I126" s="208"/>
      <c r="J126" s="208"/>
      <c r="K126" s="220">
        <f>BK126</f>
        <v>0</v>
      </c>
      <c r="L126" s="205"/>
      <c r="M126" s="210"/>
      <c r="N126" s="211"/>
      <c r="O126" s="212"/>
      <c r="P126" s="212"/>
      <c r="Q126" s="213">
        <f>SUM(Q127:Q155)</f>
        <v>0</v>
      </c>
      <c r="R126" s="213">
        <f>SUM(R127:R155)</f>
        <v>0</v>
      </c>
      <c r="S126" s="212"/>
      <c r="T126" s="214">
        <f>SUM(T127:T155)</f>
        <v>0</v>
      </c>
      <c r="U126" s="212"/>
      <c r="V126" s="214">
        <f>SUM(V127:V155)</f>
        <v>0</v>
      </c>
      <c r="W126" s="212"/>
      <c r="X126" s="215">
        <f>SUM(X127:X155)</f>
        <v>0</v>
      </c>
      <c r="Y126" s="12"/>
      <c r="Z126" s="12"/>
      <c r="AA126" s="12"/>
      <c r="AB126" s="12"/>
      <c r="AC126" s="12"/>
      <c r="AD126" s="12"/>
      <c r="AE126" s="12"/>
      <c r="AR126" s="216" t="s">
        <v>83</v>
      </c>
      <c r="AT126" s="217" t="s">
        <v>74</v>
      </c>
      <c r="AU126" s="217" t="s">
        <v>83</v>
      </c>
      <c r="AY126" s="216" t="s">
        <v>142</v>
      </c>
      <c r="BK126" s="218">
        <f>SUM(BK127:BK155)</f>
        <v>0</v>
      </c>
    </row>
    <row r="127" s="2" customFormat="1" ht="49.05" customHeight="1">
      <c r="A127" s="38"/>
      <c r="B127" s="39"/>
      <c r="C127" s="221" t="s">
        <v>83</v>
      </c>
      <c r="D127" s="221" t="s">
        <v>144</v>
      </c>
      <c r="E127" s="222" t="s">
        <v>473</v>
      </c>
      <c r="F127" s="223" t="s">
        <v>474</v>
      </c>
      <c r="G127" s="224" t="s">
        <v>205</v>
      </c>
      <c r="H127" s="225">
        <v>730</v>
      </c>
      <c r="I127" s="226"/>
      <c r="J127" s="226"/>
      <c r="K127" s="227">
        <f>ROUND(P127*H127,2)</f>
        <v>0</v>
      </c>
      <c r="L127" s="223" t="s">
        <v>148</v>
      </c>
      <c r="M127" s="44"/>
      <c r="N127" s="228" t="s">
        <v>1</v>
      </c>
      <c r="O127" s="229" t="s">
        <v>38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91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38"/>
      <c r="Z127" s="38"/>
      <c r="AA127" s="38"/>
      <c r="AB127" s="38"/>
      <c r="AC127" s="38"/>
      <c r="AD127" s="38"/>
      <c r="AE127" s="38"/>
      <c r="AR127" s="233" t="s">
        <v>149</v>
      </c>
      <c r="AT127" s="233" t="s">
        <v>144</v>
      </c>
      <c r="AU127" s="233" t="s">
        <v>85</v>
      </c>
      <c r="AY127" s="17" t="s">
        <v>142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7" t="s">
        <v>83</v>
      </c>
      <c r="BK127" s="234">
        <f>ROUND(P127*H127,2)</f>
        <v>0</v>
      </c>
      <c r="BL127" s="17" t="s">
        <v>149</v>
      </c>
      <c r="BM127" s="233" t="s">
        <v>85</v>
      </c>
    </row>
    <row r="128" s="13" customFormat="1">
      <c r="A128" s="13"/>
      <c r="B128" s="235"/>
      <c r="C128" s="236"/>
      <c r="D128" s="237" t="s">
        <v>150</v>
      </c>
      <c r="E128" s="238" t="s">
        <v>1</v>
      </c>
      <c r="F128" s="239" t="s">
        <v>616</v>
      </c>
      <c r="G128" s="236"/>
      <c r="H128" s="240">
        <v>730</v>
      </c>
      <c r="I128" s="241"/>
      <c r="J128" s="241"/>
      <c r="K128" s="236"/>
      <c r="L128" s="236"/>
      <c r="M128" s="242"/>
      <c r="N128" s="243"/>
      <c r="O128" s="244"/>
      <c r="P128" s="244"/>
      <c r="Q128" s="244"/>
      <c r="R128" s="244"/>
      <c r="S128" s="244"/>
      <c r="T128" s="244"/>
      <c r="U128" s="244"/>
      <c r="V128" s="244"/>
      <c r="W128" s="244"/>
      <c r="X128" s="245"/>
      <c r="Y128" s="13"/>
      <c r="Z128" s="13"/>
      <c r="AA128" s="13"/>
      <c r="AB128" s="13"/>
      <c r="AC128" s="13"/>
      <c r="AD128" s="13"/>
      <c r="AE128" s="13"/>
      <c r="AT128" s="246" t="s">
        <v>150</v>
      </c>
      <c r="AU128" s="246" t="s">
        <v>85</v>
      </c>
      <c r="AV128" s="13" t="s">
        <v>85</v>
      </c>
      <c r="AW128" s="13" t="s">
        <v>5</v>
      </c>
      <c r="AX128" s="13" t="s">
        <v>75</v>
      </c>
      <c r="AY128" s="246" t="s">
        <v>142</v>
      </c>
    </row>
    <row r="129" s="14" customFormat="1">
      <c r="A129" s="14"/>
      <c r="B129" s="247"/>
      <c r="C129" s="248"/>
      <c r="D129" s="237" t="s">
        <v>150</v>
      </c>
      <c r="E129" s="249" t="s">
        <v>1</v>
      </c>
      <c r="F129" s="250" t="s">
        <v>239</v>
      </c>
      <c r="G129" s="248"/>
      <c r="H129" s="249" t="s">
        <v>1</v>
      </c>
      <c r="I129" s="251"/>
      <c r="J129" s="251"/>
      <c r="K129" s="248"/>
      <c r="L129" s="248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4"/>
      <c r="Z129" s="14"/>
      <c r="AA129" s="14"/>
      <c r="AB129" s="14"/>
      <c r="AC129" s="14"/>
      <c r="AD129" s="14"/>
      <c r="AE129" s="14"/>
      <c r="AT129" s="256" t="s">
        <v>150</v>
      </c>
      <c r="AU129" s="256" t="s">
        <v>85</v>
      </c>
      <c r="AV129" s="14" t="s">
        <v>83</v>
      </c>
      <c r="AW129" s="14" t="s">
        <v>5</v>
      </c>
      <c r="AX129" s="14" t="s">
        <v>75</v>
      </c>
      <c r="AY129" s="256" t="s">
        <v>142</v>
      </c>
    </row>
    <row r="130" s="15" customFormat="1">
      <c r="A130" s="15"/>
      <c r="B130" s="257"/>
      <c r="C130" s="258"/>
      <c r="D130" s="237" t="s">
        <v>150</v>
      </c>
      <c r="E130" s="259" t="s">
        <v>1</v>
      </c>
      <c r="F130" s="260" t="s">
        <v>153</v>
      </c>
      <c r="G130" s="258"/>
      <c r="H130" s="261">
        <v>730</v>
      </c>
      <c r="I130" s="262"/>
      <c r="J130" s="262"/>
      <c r="K130" s="258"/>
      <c r="L130" s="258"/>
      <c r="M130" s="263"/>
      <c r="N130" s="264"/>
      <c r="O130" s="265"/>
      <c r="P130" s="265"/>
      <c r="Q130" s="265"/>
      <c r="R130" s="265"/>
      <c r="S130" s="265"/>
      <c r="T130" s="265"/>
      <c r="U130" s="265"/>
      <c r="V130" s="265"/>
      <c r="W130" s="265"/>
      <c r="X130" s="266"/>
      <c r="Y130" s="15"/>
      <c r="Z130" s="15"/>
      <c r="AA130" s="15"/>
      <c r="AB130" s="15"/>
      <c r="AC130" s="15"/>
      <c r="AD130" s="15"/>
      <c r="AE130" s="15"/>
      <c r="AT130" s="267" t="s">
        <v>150</v>
      </c>
      <c r="AU130" s="267" t="s">
        <v>85</v>
      </c>
      <c r="AV130" s="15" t="s">
        <v>149</v>
      </c>
      <c r="AW130" s="15" t="s">
        <v>5</v>
      </c>
      <c r="AX130" s="15" t="s">
        <v>83</v>
      </c>
      <c r="AY130" s="267" t="s">
        <v>142</v>
      </c>
    </row>
    <row r="131" s="2" customFormat="1" ht="24.15" customHeight="1">
      <c r="A131" s="38"/>
      <c r="B131" s="39"/>
      <c r="C131" s="221" t="s">
        <v>85</v>
      </c>
      <c r="D131" s="221" t="s">
        <v>144</v>
      </c>
      <c r="E131" s="222" t="s">
        <v>476</v>
      </c>
      <c r="F131" s="223" t="s">
        <v>477</v>
      </c>
      <c r="G131" s="224" t="s">
        <v>205</v>
      </c>
      <c r="H131" s="225">
        <v>490</v>
      </c>
      <c r="I131" s="226"/>
      <c r="J131" s="226"/>
      <c r="K131" s="227">
        <f>ROUND(P131*H131,2)</f>
        <v>0</v>
      </c>
      <c r="L131" s="223" t="s">
        <v>148</v>
      </c>
      <c r="M131" s="44"/>
      <c r="N131" s="228" t="s">
        <v>1</v>
      </c>
      <c r="O131" s="229" t="s">
        <v>38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91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149</v>
      </c>
      <c r="AT131" s="233" t="s">
        <v>144</v>
      </c>
      <c r="AU131" s="233" t="s">
        <v>85</v>
      </c>
      <c r="AY131" s="17" t="s">
        <v>142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83</v>
      </c>
      <c r="BK131" s="234">
        <f>ROUND(P131*H131,2)</f>
        <v>0</v>
      </c>
      <c r="BL131" s="17" t="s">
        <v>149</v>
      </c>
      <c r="BM131" s="233" t="s">
        <v>149</v>
      </c>
    </row>
    <row r="132" s="13" customFormat="1">
      <c r="A132" s="13"/>
      <c r="B132" s="235"/>
      <c r="C132" s="236"/>
      <c r="D132" s="237" t="s">
        <v>150</v>
      </c>
      <c r="E132" s="238" t="s">
        <v>1</v>
      </c>
      <c r="F132" s="239" t="s">
        <v>617</v>
      </c>
      <c r="G132" s="236"/>
      <c r="H132" s="240">
        <v>490</v>
      </c>
      <c r="I132" s="241"/>
      <c r="J132" s="241"/>
      <c r="K132" s="236"/>
      <c r="L132" s="236"/>
      <c r="M132" s="242"/>
      <c r="N132" s="243"/>
      <c r="O132" s="244"/>
      <c r="P132" s="244"/>
      <c r="Q132" s="244"/>
      <c r="R132" s="244"/>
      <c r="S132" s="244"/>
      <c r="T132" s="244"/>
      <c r="U132" s="244"/>
      <c r="V132" s="244"/>
      <c r="W132" s="244"/>
      <c r="X132" s="245"/>
      <c r="Y132" s="13"/>
      <c r="Z132" s="13"/>
      <c r="AA132" s="13"/>
      <c r="AB132" s="13"/>
      <c r="AC132" s="13"/>
      <c r="AD132" s="13"/>
      <c r="AE132" s="13"/>
      <c r="AT132" s="246" t="s">
        <v>150</v>
      </c>
      <c r="AU132" s="246" t="s">
        <v>85</v>
      </c>
      <c r="AV132" s="13" t="s">
        <v>85</v>
      </c>
      <c r="AW132" s="13" t="s">
        <v>5</v>
      </c>
      <c r="AX132" s="13" t="s">
        <v>75</v>
      </c>
      <c r="AY132" s="246" t="s">
        <v>142</v>
      </c>
    </row>
    <row r="133" s="14" customFormat="1">
      <c r="A133" s="14"/>
      <c r="B133" s="247"/>
      <c r="C133" s="248"/>
      <c r="D133" s="237" t="s">
        <v>150</v>
      </c>
      <c r="E133" s="249" t="s">
        <v>1</v>
      </c>
      <c r="F133" s="250" t="s">
        <v>239</v>
      </c>
      <c r="G133" s="248"/>
      <c r="H133" s="249" t="s">
        <v>1</v>
      </c>
      <c r="I133" s="251"/>
      <c r="J133" s="251"/>
      <c r="K133" s="248"/>
      <c r="L133" s="248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4"/>
      <c r="Z133" s="14"/>
      <c r="AA133" s="14"/>
      <c r="AB133" s="14"/>
      <c r="AC133" s="14"/>
      <c r="AD133" s="14"/>
      <c r="AE133" s="14"/>
      <c r="AT133" s="256" t="s">
        <v>150</v>
      </c>
      <c r="AU133" s="256" t="s">
        <v>85</v>
      </c>
      <c r="AV133" s="14" t="s">
        <v>83</v>
      </c>
      <c r="AW133" s="14" t="s">
        <v>5</v>
      </c>
      <c r="AX133" s="14" t="s">
        <v>75</v>
      </c>
      <c r="AY133" s="256" t="s">
        <v>142</v>
      </c>
    </row>
    <row r="134" s="15" customFormat="1">
      <c r="A134" s="15"/>
      <c r="B134" s="257"/>
      <c r="C134" s="258"/>
      <c r="D134" s="237" t="s">
        <v>150</v>
      </c>
      <c r="E134" s="259" t="s">
        <v>1</v>
      </c>
      <c r="F134" s="260" t="s">
        <v>153</v>
      </c>
      <c r="G134" s="258"/>
      <c r="H134" s="261">
        <v>490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5"/>
      <c r="Z134" s="15"/>
      <c r="AA134" s="15"/>
      <c r="AB134" s="15"/>
      <c r="AC134" s="15"/>
      <c r="AD134" s="15"/>
      <c r="AE134" s="15"/>
      <c r="AT134" s="267" t="s">
        <v>150</v>
      </c>
      <c r="AU134" s="267" t="s">
        <v>85</v>
      </c>
      <c r="AV134" s="15" t="s">
        <v>149</v>
      </c>
      <c r="AW134" s="15" t="s">
        <v>5</v>
      </c>
      <c r="AX134" s="15" t="s">
        <v>83</v>
      </c>
      <c r="AY134" s="267" t="s">
        <v>142</v>
      </c>
    </row>
    <row r="135" s="2" customFormat="1" ht="44.25" customHeight="1">
      <c r="A135" s="38"/>
      <c r="B135" s="39"/>
      <c r="C135" s="221" t="s">
        <v>158</v>
      </c>
      <c r="D135" s="221" t="s">
        <v>144</v>
      </c>
      <c r="E135" s="222" t="s">
        <v>618</v>
      </c>
      <c r="F135" s="223" t="s">
        <v>619</v>
      </c>
      <c r="G135" s="224" t="s">
        <v>147</v>
      </c>
      <c r="H135" s="225">
        <v>103.95</v>
      </c>
      <c r="I135" s="226"/>
      <c r="J135" s="226"/>
      <c r="K135" s="227">
        <f>ROUND(P135*H135,2)</f>
        <v>0</v>
      </c>
      <c r="L135" s="223" t="s">
        <v>148</v>
      </c>
      <c r="M135" s="44"/>
      <c r="N135" s="228" t="s">
        <v>1</v>
      </c>
      <c r="O135" s="229" t="s">
        <v>38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149</v>
      </c>
      <c r="AT135" s="233" t="s">
        <v>144</v>
      </c>
      <c r="AU135" s="233" t="s">
        <v>85</v>
      </c>
      <c r="AY135" s="17" t="s">
        <v>142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83</v>
      </c>
      <c r="BK135" s="234">
        <f>ROUND(P135*H135,2)</f>
        <v>0</v>
      </c>
      <c r="BL135" s="17" t="s">
        <v>149</v>
      </c>
      <c r="BM135" s="233" t="s">
        <v>161</v>
      </c>
    </row>
    <row r="136" s="13" customFormat="1">
      <c r="A136" s="13"/>
      <c r="B136" s="235"/>
      <c r="C136" s="236"/>
      <c r="D136" s="237" t="s">
        <v>150</v>
      </c>
      <c r="E136" s="238" t="s">
        <v>1</v>
      </c>
      <c r="F136" s="239" t="s">
        <v>620</v>
      </c>
      <c r="G136" s="236"/>
      <c r="H136" s="240">
        <v>103.95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85</v>
      </c>
      <c r="AV136" s="13" t="s">
        <v>85</v>
      </c>
      <c r="AW136" s="13" t="s">
        <v>5</v>
      </c>
      <c r="AX136" s="13" t="s">
        <v>75</v>
      </c>
      <c r="AY136" s="24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103.95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33" customHeight="1">
      <c r="A138" s="38"/>
      <c r="B138" s="39"/>
      <c r="C138" s="221" t="s">
        <v>149</v>
      </c>
      <c r="D138" s="221" t="s">
        <v>144</v>
      </c>
      <c r="E138" s="222" t="s">
        <v>494</v>
      </c>
      <c r="F138" s="223" t="s">
        <v>495</v>
      </c>
      <c r="G138" s="224" t="s">
        <v>205</v>
      </c>
      <c r="H138" s="225">
        <v>730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164</v>
      </c>
    </row>
    <row r="139" s="2" customFormat="1" ht="33" customHeight="1">
      <c r="A139" s="38"/>
      <c r="B139" s="39"/>
      <c r="C139" s="221" t="s">
        <v>166</v>
      </c>
      <c r="D139" s="221" t="s">
        <v>144</v>
      </c>
      <c r="E139" s="222" t="s">
        <v>496</v>
      </c>
      <c r="F139" s="223" t="s">
        <v>497</v>
      </c>
      <c r="G139" s="224" t="s">
        <v>205</v>
      </c>
      <c r="H139" s="225">
        <v>7300</v>
      </c>
      <c r="I139" s="226"/>
      <c r="J139" s="226"/>
      <c r="K139" s="227">
        <f>ROUND(P139*H139,2)</f>
        <v>0</v>
      </c>
      <c r="L139" s="223" t="s">
        <v>148</v>
      </c>
      <c r="M139" s="44"/>
      <c r="N139" s="228" t="s">
        <v>1</v>
      </c>
      <c r="O139" s="229" t="s">
        <v>38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149</v>
      </c>
      <c r="AT139" s="233" t="s">
        <v>144</v>
      </c>
      <c r="AU139" s="233" t="s">
        <v>85</v>
      </c>
      <c r="AY139" s="17" t="s">
        <v>142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83</v>
      </c>
      <c r="BK139" s="234">
        <f>ROUND(P139*H139,2)</f>
        <v>0</v>
      </c>
      <c r="BL139" s="17" t="s">
        <v>149</v>
      </c>
      <c r="BM139" s="233" t="s">
        <v>169</v>
      </c>
    </row>
    <row r="140" s="13" customFormat="1">
      <c r="A140" s="13"/>
      <c r="B140" s="235"/>
      <c r="C140" s="236"/>
      <c r="D140" s="237" t="s">
        <v>150</v>
      </c>
      <c r="E140" s="238" t="s">
        <v>1</v>
      </c>
      <c r="F140" s="239" t="s">
        <v>621</v>
      </c>
      <c r="G140" s="236"/>
      <c r="H140" s="240">
        <v>7300</v>
      </c>
      <c r="I140" s="241"/>
      <c r="J140" s="241"/>
      <c r="K140" s="236"/>
      <c r="L140" s="236"/>
      <c r="M140" s="242"/>
      <c r="N140" s="243"/>
      <c r="O140" s="244"/>
      <c r="P140" s="244"/>
      <c r="Q140" s="244"/>
      <c r="R140" s="244"/>
      <c r="S140" s="244"/>
      <c r="T140" s="244"/>
      <c r="U140" s="244"/>
      <c r="V140" s="244"/>
      <c r="W140" s="244"/>
      <c r="X140" s="245"/>
      <c r="Y140" s="13"/>
      <c r="Z140" s="13"/>
      <c r="AA140" s="13"/>
      <c r="AB140" s="13"/>
      <c r="AC140" s="13"/>
      <c r="AD140" s="13"/>
      <c r="AE140" s="13"/>
      <c r="AT140" s="246" t="s">
        <v>150</v>
      </c>
      <c r="AU140" s="246" t="s">
        <v>85</v>
      </c>
      <c r="AV140" s="13" t="s">
        <v>85</v>
      </c>
      <c r="AW140" s="13" t="s">
        <v>5</v>
      </c>
      <c r="AX140" s="13" t="s">
        <v>75</v>
      </c>
      <c r="AY140" s="24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7300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24.15" customHeight="1">
      <c r="A142" s="38"/>
      <c r="B142" s="39"/>
      <c r="C142" s="221" t="s">
        <v>161</v>
      </c>
      <c r="D142" s="221" t="s">
        <v>144</v>
      </c>
      <c r="E142" s="222" t="s">
        <v>499</v>
      </c>
      <c r="F142" s="223" t="s">
        <v>500</v>
      </c>
      <c r="G142" s="224" t="s">
        <v>205</v>
      </c>
      <c r="H142" s="225">
        <v>490</v>
      </c>
      <c r="I142" s="226"/>
      <c r="J142" s="226"/>
      <c r="K142" s="227">
        <f>ROUND(P142*H142,2)</f>
        <v>0</v>
      </c>
      <c r="L142" s="223" t="s">
        <v>148</v>
      </c>
      <c r="M142" s="44"/>
      <c r="N142" s="228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149</v>
      </c>
      <c r="AT142" s="233" t="s">
        <v>144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176</v>
      </c>
    </row>
    <row r="143" s="13" customFormat="1">
      <c r="A143" s="13"/>
      <c r="B143" s="235"/>
      <c r="C143" s="236"/>
      <c r="D143" s="237" t="s">
        <v>150</v>
      </c>
      <c r="E143" s="238" t="s">
        <v>1</v>
      </c>
      <c r="F143" s="239" t="s">
        <v>617</v>
      </c>
      <c r="G143" s="236"/>
      <c r="H143" s="240">
        <v>490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85</v>
      </c>
      <c r="AV143" s="13" t="s">
        <v>85</v>
      </c>
      <c r="AW143" s="13" t="s">
        <v>5</v>
      </c>
      <c r="AX143" s="13" t="s">
        <v>75</v>
      </c>
      <c r="AY143" s="246" t="s">
        <v>142</v>
      </c>
    </row>
    <row r="144" s="15" customFormat="1">
      <c r="A144" s="15"/>
      <c r="B144" s="257"/>
      <c r="C144" s="258"/>
      <c r="D144" s="237" t="s">
        <v>150</v>
      </c>
      <c r="E144" s="259" t="s">
        <v>1</v>
      </c>
      <c r="F144" s="260" t="s">
        <v>153</v>
      </c>
      <c r="G144" s="258"/>
      <c r="H144" s="261">
        <v>490</v>
      </c>
      <c r="I144" s="262"/>
      <c r="J144" s="262"/>
      <c r="K144" s="258"/>
      <c r="L144" s="258"/>
      <c r="M144" s="263"/>
      <c r="N144" s="264"/>
      <c r="O144" s="265"/>
      <c r="P144" s="265"/>
      <c r="Q144" s="265"/>
      <c r="R144" s="265"/>
      <c r="S144" s="265"/>
      <c r="T144" s="265"/>
      <c r="U144" s="265"/>
      <c r="V144" s="265"/>
      <c r="W144" s="265"/>
      <c r="X144" s="266"/>
      <c r="Y144" s="15"/>
      <c r="Z144" s="15"/>
      <c r="AA144" s="15"/>
      <c r="AB144" s="15"/>
      <c r="AC144" s="15"/>
      <c r="AD144" s="15"/>
      <c r="AE144" s="15"/>
      <c r="AT144" s="267" t="s">
        <v>150</v>
      </c>
      <c r="AU144" s="267" t="s">
        <v>85</v>
      </c>
      <c r="AV144" s="15" t="s">
        <v>149</v>
      </c>
      <c r="AW144" s="15" t="s">
        <v>5</v>
      </c>
      <c r="AX144" s="15" t="s">
        <v>83</v>
      </c>
      <c r="AY144" s="267" t="s">
        <v>142</v>
      </c>
    </row>
    <row r="145" s="2" customFormat="1" ht="24.15" customHeight="1">
      <c r="A145" s="38"/>
      <c r="B145" s="39"/>
      <c r="C145" s="221" t="s">
        <v>178</v>
      </c>
      <c r="D145" s="221" t="s">
        <v>144</v>
      </c>
      <c r="E145" s="222" t="s">
        <v>501</v>
      </c>
      <c r="F145" s="223" t="s">
        <v>502</v>
      </c>
      <c r="G145" s="224" t="s">
        <v>205</v>
      </c>
      <c r="H145" s="225">
        <v>4410</v>
      </c>
      <c r="I145" s="226"/>
      <c r="J145" s="226"/>
      <c r="K145" s="227">
        <f>ROUND(P145*H145,2)</f>
        <v>0</v>
      </c>
      <c r="L145" s="223" t="s">
        <v>148</v>
      </c>
      <c r="M145" s="44"/>
      <c r="N145" s="228" t="s">
        <v>1</v>
      </c>
      <c r="O145" s="229" t="s">
        <v>38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149</v>
      </c>
      <c r="AT145" s="233" t="s">
        <v>144</v>
      </c>
      <c r="AU145" s="233" t="s">
        <v>85</v>
      </c>
      <c r="AY145" s="17" t="s">
        <v>142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83</v>
      </c>
      <c r="BK145" s="234">
        <f>ROUND(P145*H145,2)</f>
        <v>0</v>
      </c>
      <c r="BL145" s="17" t="s">
        <v>149</v>
      </c>
      <c r="BM145" s="233" t="s">
        <v>181</v>
      </c>
    </row>
    <row r="146" s="13" customFormat="1">
      <c r="A146" s="13"/>
      <c r="B146" s="235"/>
      <c r="C146" s="236"/>
      <c r="D146" s="237" t="s">
        <v>150</v>
      </c>
      <c r="E146" s="238" t="s">
        <v>1</v>
      </c>
      <c r="F146" s="239" t="s">
        <v>622</v>
      </c>
      <c r="G146" s="236"/>
      <c r="H146" s="240">
        <v>4410</v>
      </c>
      <c r="I146" s="241"/>
      <c r="J146" s="241"/>
      <c r="K146" s="236"/>
      <c r="L146" s="236"/>
      <c r="M146" s="242"/>
      <c r="N146" s="243"/>
      <c r="O146" s="244"/>
      <c r="P146" s="244"/>
      <c r="Q146" s="244"/>
      <c r="R146" s="244"/>
      <c r="S146" s="244"/>
      <c r="T146" s="244"/>
      <c r="U146" s="244"/>
      <c r="V146" s="244"/>
      <c r="W146" s="244"/>
      <c r="X146" s="245"/>
      <c r="Y146" s="13"/>
      <c r="Z146" s="13"/>
      <c r="AA146" s="13"/>
      <c r="AB146" s="13"/>
      <c r="AC146" s="13"/>
      <c r="AD146" s="13"/>
      <c r="AE146" s="13"/>
      <c r="AT146" s="246" t="s">
        <v>150</v>
      </c>
      <c r="AU146" s="246" t="s">
        <v>85</v>
      </c>
      <c r="AV146" s="13" t="s">
        <v>85</v>
      </c>
      <c r="AW146" s="13" t="s">
        <v>5</v>
      </c>
      <c r="AX146" s="13" t="s">
        <v>75</v>
      </c>
      <c r="AY146" s="246" t="s">
        <v>142</v>
      </c>
    </row>
    <row r="147" s="15" customFormat="1">
      <c r="A147" s="15"/>
      <c r="B147" s="257"/>
      <c r="C147" s="258"/>
      <c r="D147" s="237" t="s">
        <v>150</v>
      </c>
      <c r="E147" s="259" t="s">
        <v>1</v>
      </c>
      <c r="F147" s="260" t="s">
        <v>153</v>
      </c>
      <c r="G147" s="258"/>
      <c r="H147" s="261">
        <v>4410</v>
      </c>
      <c r="I147" s="262"/>
      <c r="J147" s="262"/>
      <c r="K147" s="258"/>
      <c r="L147" s="258"/>
      <c r="M147" s="263"/>
      <c r="N147" s="264"/>
      <c r="O147" s="265"/>
      <c r="P147" s="265"/>
      <c r="Q147" s="265"/>
      <c r="R147" s="265"/>
      <c r="S147" s="265"/>
      <c r="T147" s="265"/>
      <c r="U147" s="265"/>
      <c r="V147" s="265"/>
      <c r="W147" s="265"/>
      <c r="X147" s="266"/>
      <c r="Y147" s="15"/>
      <c r="Z147" s="15"/>
      <c r="AA147" s="15"/>
      <c r="AB147" s="15"/>
      <c r="AC147" s="15"/>
      <c r="AD147" s="15"/>
      <c r="AE147" s="15"/>
      <c r="AT147" s="267" t="s">
        <v>150</v>
      </c>
      <c r="AU147" s="267" t="s">
        <v>85</v>
      </c>
      <c r="AV147" s="15" t="s">
        <v>149</v>
      </c>
      <c r="AW147" s="15" t="s">
        <v>5</v>
      </c>
      <c r="AX147" s="15" t="s">
        <v>83</v>
      </c>
      <c r="AY147" s="267" t="s">
        <v>142</v>
      </c>
    </row>
    <row r="148" s="2" customFormat="1" ht="62.7" customHeight="1">
      <c r="A148" s="38"/>
      <c r="B148" s="39"/>
      <c r="C148" s="221" t="s">
        <v>164</v>
      </c>
      <c r="D148" s="221" t="s">
        <v>144</v>
      </c>
      <c r="E148" s="222" t="s">
        <v>623</v>
      </c>
      <c r="F148" s="223" t="s">
        <v>624</v>
      </c>
      <c r="G148" s="224" t="s">
        <v>147</v>
      </c>
      <c r="H148" s="225">
        <v>103.95</v>
      </c>
      <c r="I148" s="226"/>
      <c r="J148" s="226"/>
      <c r="K148" s="227">
        <f>ROUND(P148*H148,2)</f>
        <v>0</v>
      </c>
      <c r="L148" s="223" t="s">
        <v>148</v>
      </c>
      <c r="M148" s="44"/>
      <c r="N148" s="228" t="s">
        <v>1</v>
      </c>
      <c r="O148" s="229" t="s">
        <v>38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91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38"/>
      <c r="Z148" s="38"/>
      <c r="AA148" s="38"/>
      <c r="AB148" s="38"/>
      <c r="AC148" s="38"/>
      <c r="AD148" s="38"/>
      <c r="AE148" s="38"/>
      <c r="AR148" s="233" t="s">
        <v>149</v>
      </c>
      <c r="AT148" s="233" t="s">
        <v>144</v>
      </c>
      <c r="AU148" s="233" t="s">
        <v>85</v>
      </c>
      <c r="AY148" s="17" t="s">
        <v>142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7" t="s">
        <v>83</v>
      </c>
      <c r="BK148" s="234">
        <f>ROUND(P148*H148,2)</f>
        <v>0</v>
      </c>
      <c r="BL148" s="17" t="s">
        <v>149</v>
      </c>
      <c r="BM148" s="233" t="s">
        <v>186</v>
      </c>
    </row>
    <row r="149" s="2" customFormat="1" ht="66.75" customHeight="1">
      <c r="A149" s="38"/>
      <c r="B149" s="39"/>
      <c r="C149" s="221" t="s">
        <v>188</v>
      </c>
      <c r="D149" s="221" t="s">
        <v>144</v>
      </c>
      <c r="E149" s="222" t="s">
        <v>625</v>
      </c>
      <c r="F149" s="223" t="s">
        <v>626</v>
      </c>
      <c r="G149" s="224" t="s">
        <v>147</v>
      </c>
      <c r="H149" s="225">
        <v>519.75</v>
      </c>
      <c r="I149" s="226"/>
      <c r="J149" s="226"/>
      <c r="K149" s="227">
        <f>ROUND(P149*H149,2)</f>
        <v>0</v>
      </c>
      <c r="L149" s="223" t="s">
        <v>148</v>
      </c>
      <c r="M149" s="44"/>
      <c r="N149" s="228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149</v>
      </c>
      <c r="AT149" s="233" t="s">
        <v>144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151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627</v>
      </c>
      <c r="G150" s="236"/>
      <c r="H150" s="240">
        <v>519.75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5" customFormat="1">
      <c r="A151" s="15"/>
      <c r="B151" s="257"/>
      <c r="C151" s="258"/>
      <c r="D151" s="237" t="s">
        <v>150</v>
      </c>
      <c r="E151" s="259" t="s">
        <v>1</v>
      </c>
      <c r="F151" s="260" t="s">
        <v>153</v>
      </c>
      <c r="G151" s="258"/>
      <c r="H151" s="261">
        <v>519.75</v>
      </c>
      <c r="I151" s="262"/>
      <c r="J151" s="262"/>
      <c r="K151" s="258"/>
      <c r="L151" s="258"/>
      <c r="M151" s="263"/>
      <c r="N151" s="264"/>
      <c r="O151" s="265"/>
      <c r="P151" s="265"/>
      <c r="Q151" s="265"/>
      <c r="R151" s="265"/>
      <c r="S151" s="265"/>
      <c r="T151" s="265"/>
      <c r="U151" s="265"/>
      <c r="V151" s="265"/>
      <c r="W151" s="265"/>
      <c r="X151" s="266"/>
      <c r="Y151" s="15"/>
      <c r="Z151" s="15"/>
      <c r="AA151" s="15"/>
      <c r="AB151" s="15"/>
      <c r="AC151" s="15"/>
      <c r="AD151" s="15"/>
      <c r="AE151" s="15"/>
      <c r="AT151" s="267" t="s">
        <v>150</v>
      </c>
      <c r="AU151" s="267" t="s">
        <v>85</v>
      </c>
      <c r="AV151" s="15" t="s">
        <v>149</v>
      </c>
      <c r="AW151" s="15" t="s">
        <v>5</v>
      </c>
      <c r="AX151" s="15" t="s">
        <v>83</v>
      </c>
      <c r="AY151" s="267" t="s">
        <v>142</v>
      </c>
    </row>
    <row r="152" s="2" customFormat="1" ht="44.25" customHeight="1">
      <c r="A152" s="38"/>
      <c r="B152" s="39"/>
      <c r="C152" s="221" t="s">
        <v>169</v>
      </c>
      <c r="D152" s="221" t="s">
        <v>144</v>
      </c>
      <c r="E152" s="222" t="s">
        <v>189</v>
      </c>
      <c r="F152" s="223" t="s">
        <v>190</v>
      </c>
      <c r="G152" s="224" t="s">
        <v>175</v>
      </c>
      <c r="H152" s="225">
        <v>187.11000000000001</v>
      </c>
      <c r="I152" s="226"/>
      <c r="J152" s="226"/>
      <c r="K152" s="227">
        <f>ROUND(P152*H152,2)</f>
        <v>0</v>
      </c>
      <c r="L152" s="223" t="s">
        <v>148</v>
      </c>
      <c r="M152" s="44"/>
      <c r="N152" s="228" t="s">
        <v>1</v>
      </c>
      <c r="O152" s="229" t="s">
        <v>38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91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38"/>
      <c r="Z152" s="38"/>
      <c r="AA152" s="38"/>
      <c r="AB152" s="38"/>
      <c r="AC152" s="38"/>
      <c r="AD152" s="38"/>
      <c r="AE152" s="38"/>
      <c r="AR152" s="233" t="s">
        <v>149</v>
      </c>
      <c r="AT152" s="233" t="s">
        <v>144</v>
      </c>
      <c r="AU152" s="233" t="s">
        <v>85</v>
      </c>
      <c r="AY152" s="17" t="s">
        <v>142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7" t="s">
        <v>83</v>
      </c>
      <c r="BK152" s="234">
        <f>ROUND(P152*H152,2)</f>
        <v>0</v>
      </c>
      <c r="BL152" s="17" t="s">
        <v>149</v>
      </c>
      <c r="BM152" s="233" t="s">
        <v>194</v>
      </c>
    </row>
    <row r="153" s="13" customFormat="1">
      <c r="A153" s="13"/>
      <c r="B153" s="235"/>
      <c r="C153" s="236"/>
      <c r="D153" s="237" t="s">
        <v>150</v>
      </c>
      <c r="E153" s="238" t="s">
        <v>1</v>
      </c>
      <c r="F153" s="239" t="s">
        <v>628</v>
      </c>
      <c r="G153" s="236"/>
      <c r="H153" s="240">
        <v>187.11000000000001</v>
      </c>
      <c r="I153" s="241"/>
      <c r="J153" s="241"/>
      <c r="K153" s="236"/>
      <c r="L153" s="236"/>
      <c r="M153" s="242"/>
      <c r="N153" s="243"/>
      <c r="O153" s="244"/>
      <c r="P153" s="244"/>
      <c r="Q153" s="244"/>
      <c r="R153" s="244"/>
      <c r="S153" s="244"/>
      <c r="T153" s="244"/>
      <c r="U153" s="244"/>
      <c r="V153" s="244"/>
      <c r="W153" s="244"/>
      <c r="X153" s="245"/>
      <c r="Y153" s="13"/>
      <c r="Z153" s="13"/>
      <c r="AA153" s="13"/>
      <c r="AB153" s="13"/>
      <c r="AC153" s="13"/>
      <c r="AD153" s="13"/>
      <c r="AE153" s="13"/>
      <c r="AT153" s="246" t="s">
        <v>150</v>
      </c>
      <c r="AU153" s="246" t="s">
        <v>85</v>
      </c>
      <c r="AV153" s="13" t="s">
        <v>85</v>
      </c>
      <c r="AW153" s="13" t="s">
        <v>5</v>
      </c>
      <c r="AX153" s="13" t="s">
        <v>75</v>
      </c>
      <c r="AY153" s="246" t="s">
        <v>142</v>
      </c>
    </row>
    <row r="154" s="15" customFormat="1">
      <c r="A154" s="15"/>
      <c r="B154" s="257"/>
      <c r="C154" s="258"/>
      <c r="D154" s="237" t="s">
        <v>150</v>
      </c>
      <c r="E154" s="259" t="s">
        <v>1</v>
      </c>
      <c r="F154" s="260" t="s">
        <v>153</v>
      </c>
      <c r="G154" s="258"/>
      <c r="H154" s="261">
        <v>187.11000000000001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5"/>
      <c r="Z154" s="15"/>
      <c r="AA154" s="15"/>
      <c r="AB154" s="15"/>
      <c r="AC154" s="15"/>
      <c r="AD154" s="15"/>
      <c r="AE154" s="15"/>
      <c r="AT154" s="267" t="s">
        <v>150</v>
      </c>
      <c r="AU154" s="267" t="s">
        <v>85</v>
      </c>
      <c r="AV154" s="15" t="s">
        <v>149</v>
      </c>
      <c r="AW154" s="15" t="s">
        <v>5</v>
      </c>
      <c r="AX154" s="15" t="s">
        <v>83</v>
      </c>
      <c r="AY154" s="267" t="s">
        <v>142</v>
      </c>
    </row>
    <row r="155" s="2" customFormat="1" ht="37.8" customHeight="1">
      <c r="A155" s="38"/>
      <c r="B155" s="39"/>
      <c r="C155" s="221" t="s">
        <v>197</v>
      </c>
      <c r="D155" s="221" t="s">
        <v>144</v>
      </c>
      <c r="E155" s="222" t="s">
        <v>506</v>
      </c>
      <c r="F155" s="223" t="s">
        <v>507</v>
      </c>
      <c r="G155" s="224" t="s">
        <v>147</v>
      </c>
      <c r="H155" s="225">
        <v>103.95</v>
      </c>
      <c r="I155" s="226"/>
      <c r="J155" s="226"/>
      <c r="K155" s="227">
        <f>ROUND(P155*H155,2)</f>
        <v>0</v>
      </c>
      <c r="L155" s="223" t="s">
        <v>148</v>
      </c>
      <c r="M155" s="44"/>
      <c r="N155" s="228" t="s">
        <v>1</v>
      </c>
      <c r="O155" s="229" t="s">
        <v>38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149</v>
      </c>
      <c r="AT155" s="233" t="s">
        <v>144</v>
      </c>
      <c r="AU155" s="233" t="s">
        <v>85</v>
      </c>
      <c r="AY155" s="17" t="s">
        <v>142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83</v>
      </c>
      <c r="BK155" s="234">
        <f>ROUND(P155*H155,2)</f>
        <v>0</v>
      </c>
      <c r="BL155" s="17" t="s">
        <v>149</v>
      </c>
      <c r="BM155" s="233" t="s">
        <v>200</v>
      </c>
    </row>
    <row r="156" s="12" customFormat="1" ht="22.8" customHeight="1">
      <c r="A156" s="12"/>
      <c r="B156" s="204"/>
      <c r="C156" s="205"/>
      <c r="D156" s="206" t="s">
        <v>74</v>
      </c>
      <c r="E156" s="219" t="s">
        <v>158</v>
      </c>
      <c r="F156" s="219" t="s">
        <v>554</v>
      </c>
      <c r="G156" s="205"/>
      <c r="H156" s="205"/>
      <c r="I156" s="208"/>
      <c r="J156" s="208"/>
      <c r="K156" s="220">
        <f>BK156</f>
        <v>0</v>
      </c>
      <c r="L156" s="205"/>
      <c r="M156" s="210"/>
      <c r="N156" s="211"/>
      <c r="O156" s="212"/>
      <c r="P156" s="212"/>
      <c r="Q156" s="213">
        <f>SUM(Q157:Q194)</f>
        <v>0</v>
      </c>
      <c r="R156" s="213">
        <f>SUM(R157:R194)</f>
        <v>0</v>
      </c>
      <c r="S156" s="212"/>
      <c r="T156" s="214">
        <f>SUM(T157:T194)</f>
        <v>0</v>
      </c>
      <c r="U156" s="212"/>
      <c r="V156" s="214">
        <f>SUM(V157:V194)</f>
        <v>0</v>
      </c>
      <c r="W156" s="212"/>
      <c r="X156" s="215">
        <f>SUM(X157:X194)</f>
        <v>0</v>
      </c>
      <c r="Y156" s="12"/>
      <c r="Z156" s="12"/>
      <c r="AA156" s="12"/>
      <c r="AB156" s="12"/>
      <c r="AC156" s="12"/>
      <c r="AD156" s="12"/>
      <c r="AE156" s="12"/>
      <c r="AR156" s="216" t="s">
        <v>83</v>
      </c>
      <c r="AT156" s="217" t="s">
        <v>74</v>
      </c>
      <c r="AU156" s="217" t="s">
        <v>83</v>
      </c>
      <c r="AY156" s="216" t="s">
        <v>142</v>
      </c>
      <c r="BK156" s="218">
        <f>SUM(BK157:BK194)</f>
        <v>0</v>
      </c>
    </row>
    <row r="157" s="2" customFormat="1" ht="21.75" customHeight="1">
      <c r="A157" s="38"/>
      <c r="B157" s="39"/>
      <c r="C157" s="221" t="s">
        <v>176</v>
      </c>
      <c r="D157" s="221" t="s">
        <v>144</v>
      </c>
      <c r="E157" s="222" t="s">
        <v>629</v>
      </c>
      <c r="F157" s="223" t="s">
        <v>630</v>
      </c>
      <c r="G157" s="224" t="s">
        <v>147</v>
      </c>
      <c r="H157" s="225">
        <v>3.3599999999999999</v>
      </c>
      <c r="I157" s="226"/>
      <c r="J157" s="226"/>
      <c r="K157" s="227">
        <f>ROUND(P157*H157,2)</f>
        <v>0</v>
      </c>
      <c r="L157" s="223" t="s">
        <v>1</v>
      </c>
      <c r="M157" s="44"/>
      <c r="N157" s="228" t="s">
        <v>1</v>
      </c>
      <c r="O157" s="229" t="s">
        <v>38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91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38"/>
      <c r="Z157" s="38"/>
      <c r="AA157" s="38"/>
      <c r="AB157" s="38"/>
      <c r="AC157" s="38"/>
      <c r="AD157" s="38"/>
      <c r="AE157" s="38"/>
      <c r="AR157" s="233" t="s">
        <v>149</v>
      </c>
      <c r="AT157" s="233" t="s">
        <v>144</v>
      </c>
      <c r="AU157" s="233" t="s">
        <v>85</v>
      </c>
      <c r="AY157" s="17" t="s">
        <v>142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7" t="s">
        <v>83</v>
      </c>
      <c r="BK157" s="234">
        <f>ROUND(P157*H157,2)</f>
        <v>0</v>
      </c>
      <c r="BL157" s="17" t="s">
        <v>149</v>
      </c>
      <c r="BM157" s="233" t="s">
        <v>206</v>
      </c>
    </row>
    <row r="158" s="13" customFormat="1">
      <c r="A158" s="13"/>
      <c r="B158" s="235"/>
      <c r="C158" s="236"/>
      <c r="D158" s="237" t="s">
        <v>150</v>
      </c>
      <c r="E158" s="238" t="s">
        <v>1</v>
      </c>
      <c r="F158" s="239" t="s">
        <v>631</v>
      </c>
      <c r="G158" s="236"/>
      <c r="H158" s="240">
        <v>3.3599999999999999</v>
      </c>
      <c r="I158" s="241"/>
      <c r="J158" s="241"/>
      <c r="K158" s="236"/>
      <c r="L158" s="236"/>
      <c r="M158" s="242"/>
      <c r="N158" s="243"/>
      <c r="O158" s="244"/>
      <c r="P158" s="244"/>
      <c r="Q158" s="244"/>
      <c r="R158" s="244"/>
      <c r="S158" s="244"/>
      <c r="T158" s="244"/>
      <c r="U158" s="244"/>
      <c r="V158" s="244"/>
      <c r="W158" s="244"/>
      <c r="X158" s="245"/>
      <c r="Y158" s="13"/>
      <c r="Z158" s="13"/>
      <c r="AA158" s="13"/>
      <c r="AB158" s="13"/>
      <c r="AC158" s="13"/>
      <c r="AD158" s="13"/>
      <c r="AE158" s="13"/>
      <c r="AT158" s="246" t="s">
        <v>150</v>
      </c>
      <c r="AU158" s="246" t="s">
        <v>85</v>
      </c>
      <c r="AV158" s="13" t="s">
        <v>85</v>
      </c>
      <c r="AW158" s="13" t="s">
        <v>5</v>
      </c>
      <c r="AX158" s="13" t="s">
        <v>75</v>
      </c>
      <c r="AY158" s="246" t="s">
        <v>142</v>
      </c>
    </row>
    <row r="159" s="14" customFormat="1">
      <c r="A159" s="14"/>
      <c r="B159" s="247"/>
      <c r="C159" s="248"/>
      <c r="D159" s="237" t="s">
        <v>150</v>
      </c>
      <c r="E159" s="249" t="s">
        <v>1</v>
      </c>
      <c r="F159" s="250" t="s">
        <v>239</v>
      </c>
      <c r="G159" s="248"/>
      <c r="H159" s="249" t="s">
        <v>1</v>
      </c>
      <c r="I159" s="251"/>
      <c r="J159" s="251"/>
      <c r="K159" s="248"/>
      <c r="L159" s="248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150</v>
      </c>
      <c r="AU159" s="256" t="s">
        <v>85</v>
      </c>
      <c r="AV159" s="14" t="s">
        <v>83</v>
      </c>
      <c r="AW159" s="14" t="s">
        <v>5</v>
      </c>
      <c r="AX159" s="14" t="s">
        <v>75</v>
      </c>
      <c r="AY159" s="25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3.3599999999999999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2" customFormat="1" ht="24.15" customHeight="1">
      <c r="A161" s="38"/>
      <c r="B161" s="39"/>
      <c r="C161" s="221" t="s">
        <v>209</v>
      </c>
      <c r="D161" s="221" t="s">
        <v>144</v>
      </c>
      <c r="E161" s="222" t="s">
        <v>557</v>
      </c>
      <c r="F161" s="223" t="s">
        <v>558</v>
      </c>
      <c r="G161" s="224" t="s">
        <v>147</v>
      </c>
      <c r="H161" s="225">
        <v>47.310000000000002</v>
      </c>
      <c r="I161" s="226"/>
      <c r="J161" s="226"/>
      <c r="K161" s="227">
        <f>ROUND(P161*H161,2)</f>
        <v>0</v>
      </c>
      <c r="L161" s="223" t="s">
        <v>148</v>
      </c>
      <c r="M161" s="44"/>
      <c r="N161" s="228" t="s">
        <v>1</v>
      </c>
      <c r="O161" s="229" t="s">
        <v>38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149</v>
      </c>
      <c r="AT161" s="233" t="s">
        <v>144</v>
      </c>
      <c r="AU161" s="233" t="s">
        <v>85</v>
      </c>
      <c r="AY161" s="17" t="s">
        <v>142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83</v>
      </c>
      <c r="BK161" s="234">
        <f>ROUND(P161*H161,2)</f>
        <v>0</v>
      </c>
      <c r="BL161" s="17" t="s">
        <v>149</v>
      </c>
      <c r="BM161" s="233" t="s">
        <v>212</v>
      </c>
    </row>
    <row r="162" s="2" customFormat="1" ht="24.15" customHeight="1">
      <c r="A162" s="38"/>
      <c r="B162" s="39"/>
      <c r="C162" s="221" t="s">
        <v>181</v>
      </c>
      <c r="D162" s="221" t="s">
        <v>144</v>
      </c>
      <c r="E162" s="222" t="s">
        <v>632</v>
      </c>
      <c r="F162" s="223" t="s">
        <v>633</v>
      </c>
      <c r="G162" s="224" t="s">
        <v>175</v>
      </c>
      <c r="H162" s="225">
        <v>13.5</v>
      </c>
      <c r="I162" s="226"/>
      <c r="J162" s="226"/>
      <c r="K162" s="227">
        <f>ROUND(P162*H162,2)</f>
        <v>0</v>
      </c>
      <c r="L162" s="223" t="s">
        <v>148</v>
      </c>
      <c r="M162" s="44"/>
      <c r="N162" s="228" t="s">
        <v>1</v>
      </c>
      <c r="O162" s="229" t="s">
        <v>38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91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38"/>
      <c r="Z162" s="38"/>
      <c r="AA162" s="38"/>
      <c r="AB162" s="38"/>
      <c r="AC162" s="38"/>
      <c r="AD162" s="38"/>
      <c r="AE162" s="38"/>
      <c r="AR162" s="233" t="s">
        <v>149</v>
      </c>
      <c r="AT162" s="233" t="s">
        <v>144</v>
      </c>
      <c r="AU162" s="233" t="s">
        <v>85</v>
      </c>
      <c r="AY162" s="17" t="s">
        <v>142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7" t="s">
        <v>83</v>
      </c>
      <c r="BK162" s="234">
        <f>ROUND(P162*H162,2)</f>
        <v>0</v>
      </c>
      <c r="BL162" s="17" t="s">
        <v>149</v>
      </c>
      <c r="BM162" s="233" t="s">
        <v>217</v>
      </c>
    </row>
    <row r="163" s="13" customFormat="1">
      <c r="A163" s="13"/>
      <c r="B163" s="235"/>
      <c r="C163" s="236"/>
      <c r="D163" s="237" t="s">
        <v>150</v>
      </c>
      <c r="E163" s="238" t="s">
        <v>1</v>
      </c>
      <c r="F163" s="239" t="s">
        <v>634</v>
      </c>
      <c r="G163" s="236"/>
      <c r="H163" s="240">
        <v>13.5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150</v>
      </c>
      <c r="AU163" s="246" t="s">
        <v>85</v>
      </c>
      <c r="AV163" s="13" t="s">
        <v>85</v>
      </c>
      <c r="AW163" s="13" t="s">
        <v>5</v>
      </c>
      <c r="AX163" s="13" t="s">
        <v>75</v>
      </c>
      <c r="AY163" s="246" t="s">
        <v>142</v>
      </c>
    </row>
    <row r="164" s="14" customFormat="1">
      <c r="A164" s="14"/>
      <c r="B164" s="247"/>
      <c r="C164" s="248"/>
      <c r="D164" s="237" t="s">
        <v>150</v>
      </c>
      <c r="E164" s="249" t="s">
        <v>1</v>
      </c>
      <c r="F164" s="250" t="s">
        <v>239</v>
      </c>
      <c r="G164" s="248"/>
      <c r="H164" s="249" t="s">
        <v>1</v>
      </c>
      <c r="I164" s="251"/>
      <c r="J164" s="251"/>
      <c r="K164" s="248"/>
      <c r="L164" s="248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4"/>
      <c r="Z164" s="14"/>
      <c r="AA164" s="14"/>
      <c r="AB164" s="14"/>
      <c r="AC164" s="14"/>
      <c r="AD164" s="14"/>
      <c r="AE164" s="14"/>
      <c r="AT164" s="256" t="s">
        <v>150</v>
      </c>
      <c r="AU164" s="256" t="s">
        <v>85</v>
      </c>
      <c r="AV164" s="14" t="s">
        <v>83</v>
      </c>
      <c r="AW164" s="14" t="s">
        <v>5</v>
      </c>
      <c r="AX164" s="14" t="s">
        <v>75</v>
      </c>
      <c r="AY164" s="256" t="s">
        <v>142</v>
      </c>
    </row>
    <row r="165" s="15" customFormat="1">
      <c r="A165" s="15"/>
      <c r="B165" s="257"/>
      <c r="C165" s="258"/>
      <c r="D165" s="237" t="s">
        <v>150</v>
      </c>
      <c r="E165" s="259" t="s">
        <v>1</v>
      </c>
      <c r="F165" s="260" t="s">
        <v>153</v>
      </c>
      <c r="G165" s="258"/>
      <c r="H165" s="261">
        <v>13.5</v>
      </c>
      <c r="I165" s="262"/>
      <c r="J165" s="262"/>
      <c r="K165" s="258"/>
      <c r="L165" s="258"/>
      <c r="M165" s="263"/>
      <c r="N165" s="264"/>
      <c r="O165" s="265"/>
      <c r="P165" s="265"/>
      <c r="Q165" s="265"/>
      <c r="R165" s="265"/>
      <c r="S165" s="265"/>
      <c r="T165" s="265"/>
      <c r="U165" s="265"/>
      <c r="V165" s="265"/>
      <c r="W165" s="265"/>
      <c r="X165" s="266"/>
      <c r="Y165" s="15"/>
      <c r="Z165" s="15"/>
      <c r="AA165" s="15"/>
      <c r="AB165" s="15"/>
      <c r="AC165" s="15"/>
      <c r="AD165" s="15"/>
      <c r="AE165" s="15"/>
      <c r="AT165" s="267" t="s">
        <v>150</v>
      </c>
      <c r="AU165" s="267" t="s">
        <v>85</v>
      </c>
      <c r="AV165" s="15" t="s">
        <v>149</v>
      </c>
      <c r="AW165" s="15" t="s">
        <v>5</v>
      </c>
      <c r="AX165" s="15" t="s">
        <v>83</v>
      </c>
      <c r="AY165" s="267" t="s">
        <v>142</v>
      </c>
    </row>
    <row r="166" s="2" customFormat="1" ht="24.15" customHeight="1">
      <c r="A166" s="38"/>
      <c r="B166" s="39"/>
      <c r="C166" s="221" t="s">
        <v>9</v>
      </c>
      <c r="D166" s="221" t="s">
        <v>144</v>
      </c>
      <c r="E166" s="222" t="s">
        <v>563</v>
      </c>
      <c r="F166" s="223" t="s">
        <v>564</v>
      </c>
      <c r="G166" s="224" t="s">
        <v>147</v>
      </c>
      <c r="H166" s="225">
        <v>29.440000000000001</v>
      </c>
      <c r="I166" s="226"/>
      <c r="J166" s="226"/>
      <c r="K166" s="227">
        <f>ROUND(P166*H166,2)</f>
        <v>0</v>
      </c>
      <c r="L166" s="223" t="s">
        <v>148</v>
      </c>
      <c r="M166" s="44"/>
      <c r="N166" s="228" t="s">
        <v>1</v>
      </c>
      <c r="O166" s="229" t="s">
        <v>38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91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38"/>
      <c r="Z166" s="38"/>
      <c r="AA166" s="38"/>
      <c r="AB166" s="38"/>
      <c r="AC166" s="38"/>
      <c r="AD166" s="38"/>
      <c r="AE166" s="38"/>
      <c r="AR166" s="233" t="s">
        <v>149</v>
      </c>
      <c r="AT166" s="233" t="s">
        <v>144</v>
      </c>
      <c r="AU166" s="233" t="s">
        <v>85</v>
      </c>
      <c r="AY166" s="17" t="s">
        <v>142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7" t="s">
        <v>83</v>
      </c>
      <c r="BK166" s="234">
        <f>ROUND(P166*H166,2)</f>
        <v>0</v>
      </c>
      <c r="BL166" s="17" t="s">
        <v>149</v>
      </c>
      <c r="BM166" s="233" t="s">
        <v>222</v>
      </c>
    </row>
    <row r="167" s="2" customFormat="1" ht="33" customHeight="1">
      <c r="A167" s="38"/>
      <c r="B167" s="39"/>
      <c r="C167" s="221" t="s">
        <v>186</v>
      </c>
      <c r="D167" s="221" t="s">
        <v>144</v>
      </c>
      <c r="E167" s="222" t="s">
        <v>635</v>
      </c>
      <c r="F167" s="223" t="s">
        <v>636</v>
      </c>
      <c r="G167" s="224" t="s">
        <v>147</v>
      </c>
      <c r="H167" s="225">
        <v>12</v>
      </c>
      <c r="I167" s="226"/>
      <c r="J167" s="226"/>
      <c r="K167" s="227">
        <f>ROUND(P167*H167,2)</f>
        <v>0</v>
      </c>
      <c r="L167" s="223" t="s">
        <v>1</v>
      </c>
      <c r="M167" s="44"/>
      <c r="N167" s="228" t="s">
        <v>1</v>
      </c>
      <c r="O167" s="229" t="s">
        <v>38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91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38"/>
      <c r="Z167" s="38"/>
      <c r="AA167" s="38"/>
      <c r="AB167" s="38"/>
      <c r="AC167" s="38"/>
      <c r="AD167" s="38"/>
      <c r="AE167" s="38"/>
      <c r="AR167" s="233" t="s">
        <v>149</v>
      </c>
      <c r="AT167" s="233" t="s">
        <v>144</v>
      </c>
      <c r="AU167" s="233" t="s">
        <v>85</v>
      </c>
      <c r="AY167" s="17" t="s">
        <v>142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7" t="s">
        <v>83</v>
      </c>
      <c r="BK167" s="234">
        <f>ROUND(P167*H167,2)</f>
        <v>0</v>
      </c>
      <c r="BL167" s="17" t="s">
        <v>149</v>
      </c>
      <c r="BM167" s="233" t="s">
        <v>226</v>
      </c>
    </row>
    <row r="168" s="13" customFormat="1">
      <c r="A168" s="13"/>
      <c r="B168" s="235"/>
      <c r="C168" s="236"/>
      <c r="D168" s="237" t="s">
        <v>150</v>
      </c>
      <c r="E168" s="238" t="s">
        <v>1</v>
      </c>
      <c r="F168" s="239" t="s">
        <v>85</v>
      </c>
      <c r="G168" s="236"/>
      <c r="H168" s="240">
        <v>2</v>
      </c>
      <c r="I168" s="241"/>
      <c r="J168" s="241"/>
      <c r="K168" s="236"/>
      <c r="L168" s="236"/>
      <c r="M168" s="242"/>
      <c r="N168" s="243"/>
      <c r="O168" s="244"/>
      <c r="P168" s="244"/>
      <c r="Q168" s="244"/>
      <c r="R168" s="244"/>
      <c r="S168" s="244"/>
      <c r="T168" s="244"/>
      <c r="U168" s="244"/>
      <c r="V168" s="244"/>
      <c r="W168" s="244"/>
      <c r="X168" s="245"/>
      <c r="Y168" s="13"/>
      <c r="Z168" s="13"/>
      <c r="AA168" s="13"/>
      <c r="AB168" s="13"/>
      <c r="AC168" s="13"/>
      <c r="AD168" s="13"/>
      <c r="AE168" s="13"/>
      <c r="AT168" s="246" t="s">
        <v>150</v>
      </c>
      <c r="AU168" s="246" t="s">
        <v>85</v>
      </c>
      <c r="AV168" s="13" t="s">
        <v>85</v>
      </c>
      <c r="AW168" s="13" t="s">
        <v>5</v>
      </c>
      <c r="AX168" s="13" t="s">
        <v>75</v>
      </c>
      <c r="AY168" s="246" t="s">
        <v>142</v>
      </c>
    </row>
    <row r="169" s="14" customFormat="1">
      <c r="A169" s="14"/>
      <c r="B169" s="247"/>
      <c r="C169" s="248"/>
      <c r="D169" s="237" t="s">
        <v>150</v>
      </c>
      <c r="E169" s="249" t="s">
        <v>1</v>
      </c>
      <c r="F169" s="250" t="s">
        <v>637</v>
      </c>
      <c r="G169" s="248"/>
      <c r="H169" s="249" t="s">
        <v>1</v>
      </c>
      <c r="I169" s="251"/>
      <c r="J169" s="251"/>
      <c r="K169" s="248"/>
      <c r="L169" s="248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4"/>
      <c r="Z169" s="14"/>
      <c r="AA169" s="14"/>
      <c r="AB169" s="14"/>
      <c r="AC169" s="14"/>
      <c r="AD169" s="14"/>
      <c r="AE169" s="14"/>
      <c r="AT169" s="256" t="s">
        <v>150</v>
      </c>
      <c r="AU169" s="256" t="s">
        <v>85</v>
      </c>
      <c r="AV169" s="14" t="s">
        <v>83</v>
      </c>
      <c r="AW169" s="14" t="s">
        <v>5</v>
      </c>
      <c r="AX169" s="14" t="s">
        <v>75</v>
      </c>
      <c r="AY169" s="256" t="s">
        <v>142</v>
      </c>
    </row>
    <row r="170" s="13" customFormat="1">
      <c r="A170" s="13"/>
      <c r="B170" s="235"/>
      <c r="C170" s="236"/>
      <c r="D170" s="237" t="s">
        <v>150</v>
      </c>
      <c r="E170" s="238" t="s">
        <v>1</v>
      </c>
      <c r="F170" s="239" t="s">
        <v>638</v>
      </c>
      <c r="G170" s="236"/>
      <c r="H170" s="240">
        <v>4</v>
      </c>
      <c r="I170" s="241"/>
      <c r="J170" s="241"/>
      <c r="K170" s="236"/>
      <c r="L170" s="236"/>
      <c r="M170" s="242"/>
      <c r="N170" s="243"/>
      <c r="O170" s="244"/>
      <c r="P170" s="244"/>
      <c r="Q170" s="244"/>
      <c r="R170" s="244"/>
      <c r="S170" s="244"/>
      <c r="T170" s="244"/>
      <c r="U170" s="244"/>
      <c r="V170" s="244"/>
      <c r="W170" s="244"/>
      <c r="X170" s="245"/>
      <c r="Y170" s="13"/>
      <c r="Z170" s="13"/>
      <c r="AA170" s="13"/>
      <c r="AB170" s="13"/>
      <c r="AC170" s="13"/>
      <c r="AD170" s="13"/>
      <c r="AE170" s="13"/>
      <c r="AT170" s="246" t="s">
        <v>150</v>
      </c>
      <c r="AU170" s="246" t="s">
        <v>85</v>
      </c>
      <c r="AV170" s="13" t="s">
        <v>85</v>
      </c>
      <c r="AW170" s="13" t="s">
        <v>5</v>
      </c>
      <c r="AX170" s="13" t="s">
        <v>75</v>
      </c>
      <c r="AY170" s="246" t="s">
        <v>142</v>
      </c>
    </row>
    <row r="171" s="14" customFormat="1">
      <c r="A171" s="14"/>
      <c r="B171" s="247"/>
      <c r="C171" s="248"/>
      <c r="D171" s="237" t="s">
        <v>150</v>
      </c>
      <c r="E171" s="249" t="s">
        <v>1</v>
      </c>
      <c r="F171" s="250" t="s">
        <v>639</v>
      </c>
      <c r="G171" s="248"/>
      <c r="H171" s="249" t="s">
        <v>1</v>
      </c>
      <c r="I171" s="251"/>
      <c r="J171" s="251"/>
      <c r="K171" s="248"/>
      <c r="L171" s="248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4"/>
      <c r="Z171" s="14"/>
      <c r="AA171" s="14"/>
      <c r="AB171" s="14"/>
      <c r="AC171" s="14"/>
      <c r="AD171" s="14"/>
      <c r="AE171" s="14"/>
      <c r="AT171" s="256" t="s">
        <v>150</v>
      </c>
      <c r="AU171" s="256" t="s">
        <v>85</v>
      </c>
      <c r="AV171" s="14" t="s">
        <v>83</v>
      </c>
      <c r="AW171" s="14" t="s">
        <v>5</v>
      </c>
      <c r="AX171" s="14" t="s">
        <v>75</v>
      </c>
      <c r="AY171" s="256" t="s">
        <v>142</v>
      </c>
    </row>
    <row r="172" s="13" customFormat="1">
      <c r="A172" s="13"/>
      <c r="B172" s="235"/>
      <c r="C172" s="236"/>
      <c r="D172" s="237" t="s">
        <v>150</v>
      </c>
      <c r="E172" s="238" t="s">
        <v>1</v>
      </c>
      <c r="F172" s="239" t="s">
        <v>158</v>
      </c>
      <c r="G172" s="236"/>
      <c r="H172" s="240">
        <v>3</v>
      </c>
      <c r="I172" s="241"/>
      <c r="J172" s="241"/>
      <c r="K172" s="236"/>
      <c r="L172" s="236"/>
      <c r="M172" s="242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5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85</v>
      </c>
      <c r="AV172" s="13" t="s">
        <v>85</v>
      </c>
      <c r="AW172" s="13" t="s">
        <v>5</v>
      </c>
      <c r="AX172" s="13" t="s">
        <v>75</v>
      </c>
      <c r="AY172" s="246" t="s">
        <v>142</v>
      </c>
    </row>
    <row r="173" s="14" customFormat="1">
      <c r="A173" s="14"/>
      <c r="B173" s="247"/>
      <c r="C173" s="248"/>
      <c r="D173" s="237" t="s">
        <v>150</v>
      </c>
      <c r="E173" s="249" t="s">
        <v>1</v>
      </c>
      <c r="F173" s="250" t="s">
        <v>640</v>
      </c>
      <c r="G173" s="248"/>
      <c r="H173" s="249" t="s">
        <v>1</v>
      </c>
      <c r="I173" s="251"/>
      <c r="J173" s="251"/>
      <c r="K173" s="248"/>
      <c r="L173" s="248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4"/>
      <c r="Z173" s="14"/>
      <c r="AA173" s="14"/>
      <c r="AB173" s="14"/>
      <c r="AC173" s="14"/>
      <c r="AD173" s="14"/>
      <c r="AE173" s="14"/>
      <c r="AT173" s="256" t="s">
        <v>150</v>
      </c>
      <c r="AU173" s="256" t="s">
        <v>85</v>
      </c>
      <c r="AV173" s="14" t="s">
        <v>83</v>
      </c>
      <c r="AW173" s="14" t="s">
        <v>5</v>
      </c>
      <c r="AX173" s="14" t="s">
        <v>75</v>
      </c>
      <c r="AY173" s="256" t="s">
        <v>142</v>
      </c>
    </row>
    <row r="174" s="13" customFormat="1">
      <c r="A174" s="13"/>
      <c r="B174" s="235"/>
      <c r="C174" s="236"/>
      <c r="D174" s="237" t="s">
        <v>150</v>
      </c>
      <c r="E174" s="238" t="s">
        <v>1</v>
      </c>
      <c r="F174" s="239" t="s">
        <v>158</v>
      </c>
      <c r="G174" s="236"/>
      <c r="H174" s="240">
        <v>3</v>
      </c>
      <c r="I174" s="241"/>
      <c r="J174" s="241"/>
      <c r="K174" s="236"/>
      <c r="L174" s="236"/>
      <c r="M174" s="242"/>
      <c r="N174" s="243"/>
      <c r="O174" s="244"/>
      <c r="P174" s="244"/>
      <c r="Q174" s="244"/>
      <c r="R174" s="244"/>
      <c r="S174" s="244"/>
      <c r="T174" s="244"/>
      <c r="U174" s="244"/>
      <c r="V174" s="244"/>
      <c r="W174" s="244"/>
      <c r="X174" s="245"/>
      <c r="Y174" s="13"/>
      <c r="Z174" s="13"/>
      <c r="AA174" s="13"/>
      <c r="AB174" s="13"/>
      <c r="AC174" s="13"/>
      <c r="AD174" s="13"/>
      <c r="AE174" s="13"/>
      <c r="AT174" s="246" t="s">
        <v>150</v>
      </c>
      <c r="AU174" s="246" t="s">
        <v>85</v>
      </c>
      <c r="AV174" s="13" t="s">
        <v>85</v>
      </c>
      <c r="AW174" s="13" t="s">
        <v>5</v>
      </c>
      <c r="AX174" s="13" t="s">
        <v>75</v>
      </c>
      <c r="AY174" s="246" t="s">
        <v>142</v>
      </c>
    </row>
    <row r="175" s="14" customFormat="1">
      <c r="A175" s="14"/>
      <c r="B175" s="247"/>
      <c r="C175" s="248"/>
      <c r="D175" s="237" t="s">
        <v>150</v>
      </c>
      <c r="E175" s="249" t="s">
        <v>1</v>
      </c>
      <c r="F175" s="250" t="s">
        <v>641</v>
      </c>
      <c r="G175" s="248"/>
      <c r="H175" s="249" t="s">
        <v>1</v>
      </c>
      <c r="I175" s="251"/>
      <c r="J175" s="251"/>
      <c r="K175" s="248"/>
      <c r="L175" s="248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4"/>
      <c r="Z175" s="14"/>
      <c r="AA175" s="14"/>
      <c r="AB175" s="14"/>
      <c r="AC175" s="14"/>
      <c r="AD175" s="14"/>
      <c r="AE175" s="14"/>
      <c r="AT175" s="256" t="s">
        <v>150</v>
      </c>
      <c r="AU175" s="256" t="s">
        <v>85</v>
      </c>
      <c r="AV175" s="14" t="s">
        <v>83</v>
      </c>
      <c r="AW175" s="14" t="s">
        <v>5</v>
      </c>
      <c r="AX175" s="14" t="s">
        <v>75</v>
      </c>
      <c r="AY175" s="256" t="s">
        <v>142</v>
      </c>
    </row>
    <row r="176" s="14" customFormat="1">
      <c r="A176" s="14"/>
      <c r="B176" s="247"/>
      <c r="C176" s="248"/>
      <c r="D176" s="237" t="s">
        <v>150</v>
      </c>
      <c r="E176" s="249" t="s">
        <v>1</v>
      </c>
      <c r="F176" s="250" t="s">
        <v>239</v>
      </c>
      <c r="G176" s="248"/>
      <c r="H176" s="249" t="s">
        <v>1</v>
      </c>
      <c r="I176" s="251"/>
      <c r="J176" s="251"/>
      <c r="K176" s="248"/>
      <c r="L176" s="248"/>
      <c r="M176" s="252"/>
      <c r="N176" s="253"/>
      <c r="O176" s="254"/>
      <c r="P176" s="254"/>
      <c r="Q176" s="254"/>
      <c r="R176" s="254"/>
      <c r="S176" s="254"/>
      <c r="T176" s="254"/>
      <c r="U176" s="254"/>
      <c r="V176" s="254"/>
      <c r="W176" s="254"/>
      <c r="X176" s="255"/>
      <c r="Y176" s="14"/>
      <c r="Z176" s="14"/>
      <c r="AA176" s="14"/>
      <c r="AB176" s="14"/>
      <c r="AC176" s="14"/>
      <c r="AD176" s="14"/>
      <c r="AE176" s="14"/>
      <c r="AT176" s="256" t="s">
        <v>150</v>
      </c>
      <c r="AU176" s="256" t="s">
        <v>85</v>
      </c>
      <c r="AV176" s="14" t="s">
        <v>83</v>
      </c>
      <c r="AW176" s="14" t="s">
        <v>5</v>
      </c>
      <c r="AX176" s="14" t="s">
        <v>75</v>
      </c>
      <c r="AY176" s="256" t="s">
        <v>142</v>
      </c>
    </row>
    <row r="177" s="15" customFormat="1">
      <c r="A177" s="15"/>
      <c r="B177" s="257"/>
      <c r="C177" s="258"/>
      <c r="D177" s="237" t="s">
        <v>150</v>
      </c>
      <c r="E177" s="259" t="s">
        <v>1</v>
      </c>
      <c r="F177" s="260" t="s">
        <v>153</v>
      </c>
      <c r="G177" s="258"/>
      <c r="H177" s="261">
        <v>12</v>
      </c>
      <c r="I177" s="262"/>
      <c r="J177" s="262"/>
      <c r="K177" s="258"/>
      <c r="L177" s="258"/>
      <c r="M177" s="263"/>
      <c r="N177" s="264"/>
      <c r="O177" s="265"/>
      <c r="P177" s="265"/>
      <c r="Q177" s="265"/>
      <c r="R177" s="265"/>
      <c r="S177" s="265"/>
      <c r="T177" s="265"/>
      <c r="U177" s="265"/>
      <c r="V177" s="265"/>
      <c r="W177" s="265"/>
      <c r="X177" s="266"/>
      <c r="Y177" s="15"/>
      <c r="Z177" s="15"/>
      <c r="AA177" s="15"/>
      <c r="AB177" s="15"/>
      <c r="AC177" s="15"/>
      <c r="AD177" s="15"/>
      <c r="AE177" s="15"/>
      <c r="AT177" s="267" t="s">
        <v>150</v>
      </c>
      <c r="AU177" s="267" t="s">
        <v>85</v>
      </c>
      <c r="AV177" s="15" t="s">
        <v>149</v>
      </c>
      <c r="AW177" s="15" t="s">
        <v>5</v>
      </c>
      <c r="AX177" s="15" t="s">
        <v>83</v>
      </c>
      <c r="AY177" s="267" t="s">
        <v>142</v>
      </c>
    </row>
    <row r="178" s="2" customFormat="1" ht="24.15" customHeight="1">
      <c r="A178" s="38"/>
      <c r="B178" s="39"/>
      <c r="C178" s="221" t="s">
        <v>227</v>
      </c>
      <c r="D178" s="221" t="s">
        <v>144</v>
      </c>
      <c r="E178" s="222" t="s">
        <v>642</v>
      </c>
      <c r="F178" s="223" t="s">
        <v>643</v>
      </c>
      <c r="G178" s="224" t="s">
        <v>390</v>
      </c>
      <c r="H178" s="225">
        <v>259.25</v>
      </c>
      <c r="I178" s="226"/>
      <c r="J178" s="226"/>
      <c r="K178" s="227">
        <f>ROUND(P178*H178,2)</f>
        <v>0</v>
      </c>
      <c r="L178" s="223" t="s">
        <v>148</v>
      </c>
      <c r="M178" s="44"/>
      <c r="N178" s="228" t="s">
        <v>1</v>
      </c>
      <c r="O178" s="229" t="s">
        <v>38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149</v>
      </c>
      <c r="AT178" s="233" t="s">
        <v>144</v>
      </c>
      <c r="AU178" s="233" t="s">
        <v>85</v>
      </c>
      <c r="AY178" s="17" t="s">
        <v>142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83</v>
      </c>
      <c r="BK178" s="234">
        <f>ROUND(P178*H178,2)</f>
        <v>0</v>
      </c>
      <c r="BL178" s="17" t="s">
        <v>149</v>
      </c>
      <c r="BM178" s="233" t="s">
        <v>230</v>
      </c>
    </row>
    <row r="179" s="13" customFormat="1">
      <c r="A179" s="13"/>
      <c r="B179" s="235"/>
      <c r="C179" s="236"/>
      <c r="D179" s="237" t="s">
        <v>150</v>
      </c>
      <c r="E179" s="238" t="s">
        <v>1</v>
      </c>
      <c r="F179" s="239" t="s">
        <v>644</v>
      </c>
      <c r="G179" s="236"/>
      <c r="H179" s="240">
        <v>55.25</v>
      </c>
      <c r="I179" s="241"/>
      <c r="J179" s="241"/>
      <c r="K179" s="236"/>
      <c r="L179" s="236"/>
      <c r="M179" s="242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5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85</v>
      </c>
      <c r="AV179" s="13" t="s">
        <v>85</v>
      </c>
      <c r="AW179" s="13" t="s">
        <v>5</v>
      </c>
      <c r="AX179" s="13" t="s">
        <v>75</v>
      </c>
      <c r="AY179" s="246" t="s">
        <v>142</v>
      </c>
    </row>
    <row r="180" s="13" customFormat="1">
      <c r="A180" s="13"/>
      <c r="B180" s="235"/>
      <c r="C180" s="236"/>
      <c r="D180" s="237" t="s">
        <v>150</v>
      </c>
      <c r="E180" s="238" t="s">
        <v>1</v>
      </c>
      <c r="F180" s="239" t="s">
        <v>645</v>
      </c>
      <c r="G180" s="236"/>
      <c r="H180" s="240">
        <v>81</v>
      </c>
      <c r="I180" s="241"/>
      <c r="J180" s="241"/>
      <c r="K180" s="236"/>
      <c r="L180" s="236"/>
      <c r="M180" s="242"/>
      <c r="N180" s="243"/>
      <c r="O180" s="244"/>
      <c r="P180" s="244"/>
      <c r="Q180" s="244"/>
      <c r="R180" s="244"/>
      <c r="S180" s="244"/>
      <c r="T180" s="244"/>
      <c r="U180" s="244"/>
      <c r="V180" s="244"/>
      <c r="W180" s="244"/>
      <c r="X180" s="245"/>
      <c r="Y180" s="13"/>
      <c r="Z180" s="13"/>
      <c r="AA180" s="13"/>
      <c r="AB180" s="13"/>
      <c r="AC180" s="13"/>
      <c r="AD180" s="13"/>
      <c r="AE180" s="13"/>
      <c r="AT180" s="246" t="s">
        <v>150</v>
      </c>
      <c r="AU180" s="246" t="s">
        <v>85</v>
      </c>
      <c r="AV180" s="13" t="s">
        <v>85</v>
      </c>
      <c r="AW180" s="13" t="s">
        <v>5</v>
      </c>
      <c r="AX180" s="13" t="s">
        <v>75</v>
      </c>
      <c r="AY180" s="246" t="s">
        <v>142</v>
      </c>
    </row>
    <row r="181" s="14" customFormat="1">
      <c r="A181" s="14"/>
      <c r="B181" s="247"/>
      <c r="C181" s="248"/>
      <c r="D181" s="237" t="s">
        <v>150</v>
      </c>
      <c r="E181" s="249" t="s">
        <v>1</v>
      </c>
      <c r="F181" s="250" t="s">
        <v>646</v>
      </c>
      <c r="G181" s="248"/>
      <c r="H181" s="249" t="s">
        <v>1</v>
      </c>
      <c r="I181" s="251"/>
      <c r="J181" s="251"/>
      <c r="K181" s="248"/>
      <c r="L181" s="248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4"/>
      <c r="Z181" s="14"/>
      <c r="AA181" s="14"/>
      <c r="AB181" s="14"/>
      <c r="AC181" s="14"/>
      <c r="AD181" s="14"/>
      <c r="AE181" s="14"/>
      <c r="AT181" s="256" t="s">
        <v>150</v>
      </c>
      <c r="AU181" s="256" t="s">
        <v>85</v>
      </c>
      <c r="AV181" s="14" t="s">
        <v>83</v>
      </c>
      <c r="AW181" s="14" t="s">
        <v>5</v>
      </c>
      <c r="AX181" s="14" t="s">
        <v>75</v>
      </c>
      <c r="AY181" s="256" t="s">
        <v>142</v>
      </c>
    </row>
    <row r="182" s="13" customFormat="1">
      <c r="A182" s="13"/>
      <c r="B182" s="235"/>
      <c r="C182" s="236"/>
      <c r="D182" s="237" t="s">
        <v>150</v>
      </c>
      <c r="E182" s="238" t="s">
        <v>1</v>
      </c>
      <c r="F182" s="239" t="s">
        <v>435</v>
      </c>
      <c r="G182" s="236"/>
      <c r="H182" s="240">
        <v>67</v>
      </c>
      <c r="I182" s="241"/>
      <c r="J182" s="241"/>
      <c r="K182" s="236"/>
      <c r="L182" s="236"/>
      <c r="M182" s="242"/>
      <c r="N182" s="243"/>
      <c r="O182" s="244"/>
      <c r="P182" s="244"/>
      <c r="Q182" s="244"/>
      <c r="R182" s="244"/>
      <c r="S182" s="244"/>
      <c r="T182" s="244"/>
      <c r="U182" s="244"/>
      <c r="V182" s="244"/>
      <c r="W182" s="244"/>
      <c r="X182" s="245"/>
      <c r="Y182" s="13"/>
      <c r="Z182" s="13"/>
      <c r="AA182" s="13"/>
      <c r="AB182" s="13"/>
      <c r="AC182" s="13"/>
      <c r="AD182" s="13"/>
      <c r="AE182" s="13"/>
      <c r="AT182" s="246" t="s">
        <v>150</v>
      </c>
      <c r="AU182" s="246" t="s">
        <v>85</v>
      </c>
      <c r="AV182" s="13" t="s">
        <v>85</v>
      </c>
      <c r="AW182" s="13" t="s">
        <v>5</v>
      </c>
      <c r="AX182" s="13" t="s">
        <v>75</v>
      </c>
      <c r="AY182" s="246" t="s">
        <v>142</v>
      </c>
    </row>
    <row r="183" s="14" customFormat="1">
      <c r="A183" s="14"/>
      <c r="B183" s="247"/>
      <c r="C183" s="248"/>
      <c r="D183" s="237" t="s">
        <v>150</v>
      </c>
      <c r="E183" s="249" t="s">
        <v>1</v>
      </c>
      <c r="F183" s="250" t="s">
        <v>647</v>
      </c>
      <c r="G183" s="248"/>
      <c r="H183" s="249" t="s">
        <v>1</v>
      </c>
      <c r="I183" s="251"/>
      <c r="J183" s="251"/>
      <c r="K183" s="248"/>
      <c r="L183" s="248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4"/>
      <c r="Z183" s="14"/>
      <c r="AA183" s="14"/>
      <c r="AB183" s="14"/>
      <c r="AC183" s="14"/>
      <c r="AD183" s="14"/>
      <c r="AE183" s="14"/>
      <c r="AT183" s="256" t="s">
        <v>150</v>
      </c>
      <c r="AU183" s="256" t="s">
        <v>85</v>
      </c>
      <c r="AV183" s="14" t="s">
        <v>83</v>
      </c>
      <c r="AW183" s="14" t="s">
        <v>5</v>
      </c>
      <c r="AX183" s="14" t="s">
        <v>75</v>
      </c>
      <c r="AY183" s="256" t="s">
        <v>142</v>
      </c>
    </row>
    <row r="184" s="13" customFormat="1">
      <c r="A184" s="13"/>
      <c r="B184" s="235"/>
      <c r="C184" s="236"/>
      <c r="D184" s="237" t="s">
        <v>150</v>
      </c>
      <c r="E184" s="238" t="s">
        <v>1</v>
      </c>
      <c r="F184" s="239" t="s">
        <v>283</v>
      </c>
      <c r="G184" s="236"/>
      <c r="H184" s="240">
        <v>56</v>
      </c>
      <c r="I184" s="241"/>
      <c r="J184" s="241"/>
      <c r="K184" s="236"/>
      <c r="L184" s="236"/>
      <c r="M184" s="242"/>
      <c r="N184" s="243"/>
      <c r="O184" s="244"/>
      <c r="P184" s="244"/>
      <c r="Q184" s="244"/>
      <c r="R184" s="244"/>
      <c r="S184" s="244"/>
      <c r="T184" s="244"/>
      <c r="U184" s="244"/>
      <c r="V184" s="244"/>
      <c r="W184" s="244"/>
      <c r="X184" s="245"/>
      <c r="Y184" s="13"/>
      <c r="Z184" s="13"/>
      <c r="AA184" s="13"/>
      <c r="AB184" s="13"/>
      <c r="AC184" s="13"/>
      <c r="AD184" s="13"/>
      <c r="AE184" s="13"/>
      <c r="AT184" s="246" t="s">
        <v>150</v>
      </c>
      <c r="AU184" s="246" t="s">
        <v>85</v>
      </c>
      <c r="AV184" s="13" t="s">
        <v>85</v>
      </c>
      <c r="AW184" s="13" t="s">
        <v>5</v>
      </c>
      <c r="AX184" s="13" t="s">
        <v>75</v>
      </c>
      <c r="AY184" s="246" t="s">
        <v>142</v>
      </c>
    </row>
    <row r="185" s="14" customFormat="1">
      <c r="A185" s="14"/>
      <c r="B185" s="247"/>
      <c r="C185" s="248"/>
      <c r="D185" s="237" t="s">
        <v>150</v>
      </c>
      <c r="E185" s="249" t="s">
        <v>1</v>
      </c>
      <c r="F185" s="250" t="s">
        <v>648</v>
      </c>
      <c r="G185" s="248"/>
      <c r="H185" s="249" t="s">
        <v>1</v>
      </c>
      <c r="I185" s="251"/>
      <c r="J185" s="251"/>
      <c r="K185" s="248"/>
      <c r="L185" s="248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4"/>
      <c r="Z185" s="14"/>
      <c r="AA185" s="14"/>
      <c r="AB185" s="14"/>
      <c r="AC185" s="14"/>
      <c r="AD185" s="14"/>
      <c r="AE185" s="14"/>
      <c r="AT185" s="256" t="s">
        <v>150</v>
      </c>
      <c r="AU185" s="256" t="s">
        <v>85</v>
      </c>
      <c r="AV185" s="14" t="s">
        <v>83</v>
      </c>
      <c r="AW185" s="14" t="s">
        <v>5</v>
      </c>
      <c r="AX185" s="14" t="s">
        <v>75</v>
      </c>
      <c r="AY185" s="256" t="s">
        <v>142</v>
      </c>
    </row>
    <row r="186" s="14" customFormat="1">
      <c r="A186" s="14"/>
      <c r="B186" s="247"/>
      <c r="C186" s="248"/>
      <c r="D186" s="237" t="s">
        <v>150</v>
      </c>
      <c r="E186" s="249" t="s">
        <v>1</v>
      </c>
      <c r="F186" s="250" t="s">
        <v>239</v>
      </c>
      <c r="G186" s="248"/>
      <c r="H186" s="249" t="s">
        <v>1</v>
      </c>
      <c r="I186" s="251"/>
      <c r="J186" s="251"/>
      <c r="K186" s="248"/>
      <c r="L186" s="248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4"/>
      <c r="Z186" s="14"/>
      <c r="AA186" s="14"/>
      <c r="AB186" s="14"/>
      <c r="AC186" s="14"/>
      <c r="AD186" s="14"/>
      <c r="AE186" s="14"/>
      <c r="AT186" s="256" t="s">
        <v>150</v>
      </c>
      <c r="AU186" s="256" t="s">
        <v>85</v>
      </c>
      <c r="AV186" s="14" t="s">
        <v>83</v>
      </c>
      <c r="AW186" s="14" t="s">
        <v>5</v>
      </c>
      <c r="AX186" s="14" t="s">
        <v>75</v>
      </c>
      <c r="AY186" s="256" t="s">
        <v>142</v>
      </c>
    </row>
    <row r="187" s="15" customFormat="1">
      <c r="A187" s="15"/>
      <c r="B187" s="257"/>
      <c r="C187" s="258"/>
      <c r="D187" s="237" t="s">
        <v>150</v>
      </c>
      <c r="E187" s="259" t="s">
        <v>1</v>
      </c>
      <c r="F187" s="260" t="s">
        <v>153</v>
      </c>
      <c r="G187" s="258"/>
      <c r="H187" s="261">
        <v>259.25</v>
      </c>
      <c r="I187" s="262"/>
      <c r="J187" s="262"/>
      <c r="K187" s="258"/>
      <c r="L187" s="258"/>
      <c r="M187" s="263"/>
      <c r="N187" s="264"/>
      <c r="O187" s="265"/>
      <c r="P187" s="265"/>
      <c r="Q187" s="265"/>
      <c r="R187" s="265"/>
      <c r="S187" s="265"/>
      <c r="T187" s="265"/>
      <c r="U187" s="265"/>
      <c r="V187" s="265"/>
      <c r="W187" s="265"/>
      <c r="X187" s="266"/>
      <c r="Y187" s="15"/>
      <c r="Z187" s="15"/>
      <c r="AA187" s="15"/>
      <c r="AB187" s="15"/>
      <c r="AC187" s="15"/>
      <c r="AD187" s="15"/>
      <c r="AE187" s="15"/>
      <c r="AT187" s="267" t="s">
        <v>150</v>
      </c>
      <c r="AU187" s="267" t="s">
        <v>85</v>
      </c>
      <c r="AV187" s="15" t="s">
        <v>149</v>
      </c>
      <c r="AW187" s="15" t="s">
        <v>5</v>
      </c>
      <c r="AX187" s="15" t="s">
        <v>83</v>
      </c>
      <c r="AY187" s="267" t="s">
        <v>142</v>
      </c>
    </row>
    <row r="188" s="2" customFormat="1" ht="33" customHeight="1">
      <c r="A188" s="38"/>
      <c r="B188" s="39"/>
      <c r="C188" s="268" t="s">
        <v>151</v>
      </c>
      <c r="D188" s="268" t="s">
        <v>172</v>
      </c>
      <c r="E188" s="269" t="s">
        <v>649</v>
      </c>
      <c r="F188" s="270" t="s">
        <v>650</v>
      </c>
      <c r="G188" s="271" t="s">
        <v>390</v>
      </c>
      <c r="H188" s="272">
        <v>259.25</v>
      </c>
      <c r="I188" s="273"/>
      <c r="J188" s="274"/>
      <c r="K188" s="275">
        <f>ROUND(P188*H188,2)</f>
        <v>0</v>
      </c>
      <c r="L188" s="270" t="s">
        <v>1</v>
      </c>
      <c r="M188" s="276"/>
      <c r="N188" s="277" t="s">
        <v>1</v>
      </c>
      <c r="O188" s="229" t="s">
        <v>38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91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38"/>
      <c r="Z188" s="38"/>
      <c r="AA188" s="38"/>
      <c r="AB188" s="38"/>
      <c r="AC188" s="38"/>
      <c r="AD188" s="38"/>
      <c r="AE188" s="38"/>
      <c r="AR188" s="233" t="s">
        <v>164</v>
      </c>
      <c r="AT188" s="233" t="s">
        <v>172</v>
      </c>
      <c r="AU188" s="233" t="s">
        <v>85</v>
      </c>
      <c r="AY188" s="17" t="s">
        <v>142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7" t="s">
        <v>83</v>
      </c>
      <c r="BK188" s="234">
        <f>ROUND(P188*H188,2)</f>
        <v>0</v>
      </c>
      <c r="BL188" s="17" t="s">
        <v>149</v>
      </c>
      <c r="BM188" s="233" t="s">
        <v>235</v>
      </c>
    </row>
    <row r="189" s="2" customFormat="1" ht="16.5" customHeight="1">
      <c r="A189" s="38"/>
      <c r="B189" s="39"/>
      <c r="C189" s="221" t="s">
        <v>240</v>
      </c>
      <c r="D189" s="221" t="s">
        <v>144</v>
      </c>
      <c r="E189" s="222" t="s">
        <v>651</v>
      </c>
      <c r="F189" s="223" t="s">
        <v>652</v>
      </c>
      <c r="G189" s="224" t="s">
        <v>205</v>
      </c>
      <c r="H189" s="225">
        <v>304.81</v>
      </c>
      <c r="I189" s="226"/>
      <c r="J189" s="226"/>
      <c r="K189" s="227">
        <f>ROUND(P189*H189,2)</f>
        <v>0</v>
      </c>
      <c r="L189" s="223" t="s">
        <v>1</v>
      </c>
      <c r="M189" s="44"/>
      <c r="N189" s="228" t="s">
        <v>1</v>
      </c>
      <c r="O189" s="229" t="s">
        <v>38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91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38"/>
      <c r="Z189" s="38"/>
      <c r="AA189" s="38"/>
      <c r="AB189" s="38"/>
      <c r="AC189" s="38"/>
      <c r="AD189" s="38"/>
      <c r="AE189" s="38"/>
      <c r="AR189" s="233" t="s">
        <v>149</v>
      </c>
      <c r="AT189" s="233" t="s">
        <v>144</v>
      </c>
      <c r="AU189" s="233" t="s">
        <v>85</v>
      </c>
      <c r="AY189" s="17" t="s">
        <v>142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7" t="s">
        <v>83</v>
      </c>
      <c r="BK189" s="234">
        <f>ROUND(P189*H189,2)</f>
        <v>0</v>
      </c>
      <c r="BL189" s="17" t="s">
        <v>149</v>
      </c>
      <c r="BM189" s="233" t="s">
        <v>243</v>
      </c>
    </row>
    <row r="190" s="13" customFormat="1">
      <c r="A190" s="13"/>
      <c r="B190" s="235"/>
      <c r="C190" s="236"/>
      <c r="D190" s="237" t="s">
        <v>150</v>
      </c>
      <c r="E190" s="238" t="s">
        <v>1</v>
      </c>
      <c r="F190" s="239" t="s">
        <v>653</v>
      </c>
      <c r="G190" s="236"/>
      <c r="H190" s="240">
        <v>222</v>
      </c>
      <c r="I190" s="241"/>
      <c r="J190" s="241"/>
      <c r="K190" s="236"/>
      <c r="L190" s="236"/>
      <c r="M190" s="242"/>
      <c r="N190" s="243"/>
      <c r="O190" s="244"/>
      <c r="P190" s="244"/>
      <c r="Q190" s="244"/>
      <c r="R190" s="244"/>
      <c r="S190" s="244"/>
      <c r="T190" s="244"/>
      <c r="U190" s="244"/>
      <c r="V190" s="244"/>
      <c r="W190" s="244"/>
      <c r="X190" s="245"/>
      <c r="Y190" s="13"/>
      <c r="Z190" s="13"/>
      <c r="AA190" s="13"/>
      <c r="AB190" s="13"/>
      <c r="AC190" s="13"/>
      <c r="AD190" s="13"/>
      <c r="AE190" s="13"/>
      <c r="AT190" s="246" t="s">
        <v>150</v>
      </c>
      <c r="AU190" s="246" t="s">
        <v>85</v>
      </c>
      <c r="AV190" s="13" t="s">
        <v>85</v>
      </c>
      <c r="AW190" s="13" t="s">
        <v>5</v>
      </c>
      <c r="AX190" s="13" t="s">
        <v>75</v>
      </c>
      <c r="AY190" s="246" t="s">
        <v>142</v>
      </c>
    </row>
    <row r="191" s="14" customFormat="1">
      <c r="A191" s="14"/>
      <c r="B191" s="247"/>
      <c r="C191" s="248"/>
      <c r="D191" s="237" t="s">
        <v>150</v>
      </c>
      <c r="E191" s="249" t="s">
        <v>1</v>
      </c>
      <c r="F191" s="250" t="s">
        <v>654</v>
      </c>
      <c r="G191" s="248"/>
      <c r="H191" s="249" t="s">
        <v>1</v>
      </c>
      <c r="I191" s="251"/>
      <c r="J191" s="251"/>
      <c r="K191" s="248"/>
      <c r="L191" s="248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4"/>
      <c r="Z191" s="14"/>
      <c r="AA191" s="14"/>
      <c r="AB191" s="14"/>
      <c r="AC191" s="14"/>
      <c r="AD191" s="14"/>
      <c r="AE191" s="14"/>
      <c r="AT191" s="256" t="s">
        <v>150</v>
      </c>
      <c r="AU191" s="256" t="s">
        <v>85</v>
      </c>
      <c r="AV191" s="14" t="s">
        <v>83</v>
      </c>
      <c r="AW191" s="14" t="s">
        <v>5</v>
      </c>
      <c r="AX191" s="14" t="s">
        <v>75</v>
      </c>
      <c r="AY191" s="256" t="s">
        <v>142</v>
      </c>
    </row>
    <row r="192" s="13" customFormat="1">
      <c r="A192" s="13"/>
      <c r="B192" s="235"/>
      <c r="C192" s="236"/>
      <c r="D192" s="237" t="s">
        <v>150</v>
      </c>
      <c r="E192" s="238" t="s">
        <v>1</v>
      </c>
      <c r="F192" s="239" t="s">
        <v>655</v>
      </c>
      <c r="G192" s="236"/>
      <c r="H192" s="240">
        <v>82.810000000000002</v>
      </c>
      <c r="I192" s="241"/>
      <c r="J192" s="241"/>
      <c r="K192" s="236"/>
      <c r="L192" s="236"/>
      <c r="M192" s="242"/>
      <c r="N192" s="243"/>
      <c r="O192" s="244"/>
      <c r="P192" s="244"/>
      <c r="Q192" s="244"/>
      <c r="R192" s="244"/>
      <c r="S192" s="244"/>
      <c r="T192" s="244"/>
      <c r="U192" s="244"/>
      <c r="V192" s="244"/>
      <c r="W192" s="244"/>
      <c r="X192" s="245"/>
      <c r="Y192" s="13"/>
      <c r="Z192" s="13"/>
      <c r="AA192" s="13"/>
      <c r="AB192" s="13"/>
      <c r="AC192" s="13"/>
      <c r="AD192" s="13"/>
      <c r="AE192" s="13"/>
      <c r="AT192" s="246" t="s">
        <v>150</v>
      </c>
      <c r="AU192" s="246" t="s">
        <v>85</v>
      </c>
      <c r="AV192" s="13" t="s">
        <v>85</v>
      </c>
      <c r="AW192" s="13" t="s">
        <v>5</v>
      </c>
      <c r="AX192" s="13" t="s">
        <v>75</v>
      </c>
      <c r="AY192" s="246" t="s">
        <v>142</v>
      </c>
    </row>
    <row r="193" s="14" customFormat="1">
      <c r="A193" s="14"/>
      <c r="B193" s="247"/>
      <c r="C193" s="248"/>
      <c r="D193" s="237" t="s">
        <v>150</v>
      </c>
      <c r="E193" s="249" t="s">
        <v>1</v>
      </c>
      <c r="F193" s="250" t="s">
        <v>656</v>
      </c>
      <c r="G193" s="248"/>
      <c r="H193" s="249" t="s">
        <v>1</v>
      </c>
      <c r="I193" s="251"/>
      <c r="J193" s="251"/>
      <c r="K193" s="248"/>
      <c r="L193" s="248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4"/>
      <c r="Z193" s="14"/>
      <c r="AA193" s="14"/>
      <c r="AB193" s="14"/>
      <c r="AC193" s="14"/>
      <c r="AD193" s="14"/>
      <c r="AE193" s="14"/>
      <c r="AT193" s="256" t="s">
        <v>150</v>
      </c>
      <c r="AU193" s="256" t="s">
        <v>85</v>
      </c>
      <c r="AV193" s="14" t="s">
        <v>83</v>
      </c>
      <c r="AW193" s="14" t="s">
        <v>5</v>
      </c>
      <c r="AX193" s="14" t="s">
        <v>75</v>
      </c>
      <c r="AY193" s="256" t="s">
        <v>142</v>
      </c>
    </row>
    <row r="194" s="15" customFormat="1">
      <c r="A194" s="15"/>
      <c r="B194" s="257"/>
      <c r="C194" s="258"/>
      <c r="D194" s="237" t="s">
        <v>150</v>
      </c>
      <c r="E194" s="259" t="s">
        <v>1</v>
      </c>
      <c r="F194" s="260" t="s">
        <v>153</v>
      </c>
      <c r="G194" s="258"/>
      <c r="H194" s="261">
        <v>304.81</v>
      </c>
      <c r="I194" s="262"/>
      <c r="J194" s="262"/>
      <c r="K194" s="258"/>
      <c r="L194" s="258"/>
      <c r="M194" s="263"/>
      <c r="N194" s="264"/>
      <c r="O194" s="265"/>
      <c r="P194" s="265"/>
      <c r="Q194" s="265"/>
      <c r="R194" s="265"/>
      <c r="S194" s="265"/>
      <c r="T194" s="265"/>
      <c r="U194" s="265"/>
      <c r="V194" s="265"/>
      <c r="W194" s="265"/>
      <c r="X194" s="266"/>
      <c r="Y194" s="15"/>
      <c r="Z194" s="15"/>
      <c r="AA194" s="15"/>
      <c r="AB194" s="15"/>
      <c r="AC194" s="15"/>
      <c r="AD194" s="15"/>
      <c r="AE194" s="15"/>
      <c r="AT194" s="267" t="s">
        <v>150</v>
      </c>
      <c r="AU194" s="267" t="s">
        <v>85</v>
      </c>
      <c r="AV194" s="15" t="s">
        <v>149</v>
      </c>
      <c r="AW194" s="15" t="s">
        <v>5</v>
      </c>
      <c r="AX194" s="15" t="s">
        <v>83</v>
      </c>
      <c r="AY194" s="267" t="s">
        <v>142</v>
      </c>
    </row>
    <row r="195" s="12" customFormat="1" ht="22.8" customHeight="1">
      <c r="A195" s="12"/>
      <c r="B195" s="204"/>
      <c r="C195" s="205"/>
      <c r="D195" s="206" t="s">
        <v>74</v>
      </c>
      <c r="E195" s="219" t="s">
        <v>149</v>
      </c>
      <c r="F195" s="219" t="s">
        <v>246</v>
      </c>
      <c r="G195" s="205"/>
      <c r="H195" s="205"/>
      <c r="I195" s="208"/>
      <c r="J195" s="208"/>
      <c r="K195" s="220">
        <f>BK195</f>
        <v>0</v>
      </c>
      <c r="L195" s="205"/>
      <c r="M195" s="210"/>
      <c r="N195" s="211"/>
      <c r="O195" s="212"/>
      <c r="P195" s="212"/>
      <c r="Q195" s="213">
        <f>SUM(Q196:Q199)</f>
        <v>0</v>
      </c>
      <c r="R195" s="213">
        <f>SUM(R196:R199)</f>
        <v>0</v>
      </c>
      <c r="S195" s="212"/>
      <c r="T195" s="214">
        <f>SUM(T196:T199)</f>
        <v>0</v>
      </c>
      <c r="U195" s="212"/>
      <c r="V195" s="214">
        <f>SUM(V196:V199)</f>
        <v>0</v>
      </c>
      <c r="W195" s="212"/>
      <c r="X195" s="215">
        <f>SUM(X196:X199)</f>
        <v>0</v>
      </c>
      <c r="Y195" s="12"/>
      <c r="Z195" s="12"/>
      <c r="AA195" s="12"/>
      <c r="AB195" s="12"/>
      <c r="AC195" s="12"/>
      <c r="AD195" s="12"/>
      <c r="AE195" s="12"/>
      <c r="AR195" s="216" t="s">
        <v>83</v>
      </c>
      <c r="AT195" s="217" t="s">
        <v>74</v>
      </c>
      <c r="AU195" s="217" t="s">
        <v>83</v>
      </c>
      <c r="AY195" s="216" t="s">
        <v>142</v>
      </c>
      <c r="BK195" s="218">
        <f>SUM(BK196:BK199)</f>
        <v>0</v>
      </c>
    </row>
    <row r="196" s="2" customFormat="1" ht="37.8" customHeight="1">
      <c r="A196" s="38"/>
      <c r="B196" s="39"/>
      <c r="C196" s="221" t="s">
        <v>194</v>
      </c>
      <c r="D196" s="221" t="s">
        <v>144</v>
      </c>
      <c r="E196" s="222" t="s">
        <v>247</v>
      </c>
      <c r="F196" s="223" t="s">
        <v>248</v>
      </c>
      <c r="G196" s="224" t="s">
        <v>205</v>
      </c>
      <c r="H196" s="225">
        <v>42</v>
      </c>
      <c r="I196" s="226"/>
      <c r="J196" s="226"/>
      <c r="K196" s="227">
        <f>ROUND(P196*H196,2)</f>
        <v>0</v>
      </c>
      <c r="L196" s="223" t="s">
        <v>148</v>
      </c>
      <c r="M196" s="44"/>
      <c r="N196" s="228" t="s">
        <v>1</v>
      </c>
      <c r="O196" s="229" t="s">
        <v>38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149</v>
      </c>
      <c r="AT196" s="233" t="s">
        <v>144</v>
      </c>
      <c r="AU196" s="233" t="s">
        <v>85</v>
      </c>
      <c r="AY196" s="17" t="s">
        <v>142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83</v>
      </c>
      <c r="BK196" s="234">
        <f>ROUND(P196*H196,2)</f>
        <v>0</v>
      </c>
      <c r="BL196" s="17" t="s">
        <v>149</v>
      </c>
      <c r="BM196" s="233" t="s">
        <v>249</v>
      </c>
    </row>
    <row r="197" s="13" customFormat="1">
      <c r="A197" s="13"/>
      <c r="B197" s="235"/>
      <c r="C197" s="236"/>
      <c r="D197" s="237" t="s">
        <v>150</v>
      </c>
      <c r="E197" s="238" t="s">
        <v>1</v>
      </c>
      <c r="F197" s="239" t="s">
        <v>253</v>
      </c>
      <c r="G197" s="236"/>
      <c r="H197" s="240">
        <v>42</v>
      </c>
      <c r="I197" s="241"/>
      <c r="J197" s="241"/>
      <c r="K197" s="236"/>
      <c r="L197" s="236"/>
      <c r="M197" s="242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5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85</v>
      </c>
      <c r="AV197" s="13" t="s">
        <v>85</v>
      </c>
      <c r="AW197" s="13" t="s">
        <v>5</v>
      </c>
      <c r="AX197" s="13" t="s">
        <v>75</v>
      </c>
      <c r="AY197" s="246" t="s">
        <v>142</v>
      </c>
    </row>
    <row r="198" s="14" customFormat="1">
      <c r="A198" s="14"/>
      <c r="B198" s="247"/>
      <c r="C198" s="248"/>
      <c r="D198" s="237" t="s">
        <v>150</v>
      </c>
      <c r="E198" s="249" t="s">
        <v>1</v>
      </c>
      <c r="F198" s="250" t="s">
        <v>239</v>
      </c>
      <c r="G198" s="248"/>
      <c r="H198" s="249" t="s">
        <v>1</v>
      </c>
      <c r="I198" s="251"/>
      <c r="J198" s="251"/>
      <c r="K198" s="248"/>
      <c r="L198" s="248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4"/>
      <c r="Z198" s="14"/>
      <c r="AA198" s="14"/>
      <c r="AB198" s="14"/>
      <c r="AC198" s="14"/>
      <c r="AD198" s="14"/>
      <c r="AE198" s="14"/>
      <c r="AT198" s="256" t="s">
        <v>150</v>
      </c>
      <c r="AU198" s="256" t="s">
        <v>85</v>
      </c>
      <c r="AV198" s="14" t="s">
        <v>83</v>
      </c>
      <c r="AW198" s="14" t="s">
        <v>5</v>
      </c>
      <c r="AX198" s="14" t="s">
        <v>75</v>
      </c>
      <c r="AY198" s="256" t="s">
        <v>142</v>
      </c>
    </row>
    <row r="199" s="15" customFormat="1">
      <c r="A199" s="15"/>
      <c r="B199" s="257"/>
      <c r="C199" s="258"/>
      <c r="D199" s="237" t="s">
        <v>150</v>
      </c>
      <c r="E199" s="259" t="s">
        <v>1</v>
      </c>
      <c r="F199" s="260" t="s">
        <v>153</v>
      </c>
      <c r="G199" s="258"/>
      <c r="H199" s="261">
        <v>42</v>
      </c>
      <c r="I199" s="262"/>
      <c r="J199" s="262"/>
      <c r="K199" s="258"/>
      <c r="L199" s="258"/>
      <c r="M199" s="263"/>
      <c r="N199" s="264"/>
      <c r="O199" s="265"/>
      <c r="P199" s="265"/>
      <c r="Q199" s="265"/>
      <c r="R199" s="265"/>
      <c r="S199" s="265"/>
      <c r="T199" s="265"/>
      <c r="U199" s="265"/>
      <c r="V199" s="265"/>
      <c r="W199" s="265"/>
      <c r="X199" s="266"/>
      <c r="Y199" s="15"/>
      <c r="Z199" s="15"/>
      <c r="AA199" s="15"/>
      <c r="AB199" s="15"/>
      <c r="AC199" s="15"/>
      <c r="AD199" s="15"/>
      <c r="AE199" s="15"/>
      <c r="AT199" s="267" t="s">
        <v>150</v>
      </c>
      <c r="AU199" s="267" t="s">
        <v>85</v>
      </c>
      <c r="AV199" s="15" t="s">
        <v>149</v>
      </c>
      <c r="AW199" s="15" t="s">
        <v>5</v>
      </c>
      <c r="AX199" s="15" t="s">
        <v>83</v>
      </c>
      <c r="AY199" s="267" t="s">
        <v>142</v>
      </c>
    </row>
    <row r="200" s="12" customFormat="1" ht="22.8" customHeight="1">
      <c r="A200" s="12"/>
      <c r="B200" s="204"/>
      <c r="C200" s="205"/>
      <c r="D200" s="206" t="s">
        <v>74</v>
      </c>
      <c r="E200" s="219" t="s">
        <v>166</v>
      </c>
      <c r="F200" s="219" t="s">
        <v>256</v>
      </c>
      <c r="G200" s="205"/>
      <c r="H200" s="205"/>
      <c r="I200" s="208"/>
      <c r="J200" s="208"/>
      <c r="K200" s="220">
        <f>BK200</f>
        <v>0</v>
      </c>
      <c r="L200" s="205"/>
      <c r="M200" s="210"/>
      <c r="N200" s="211"/>
      <c r="O200" s="212"/>
      <c r="P200" s="212"/>
      <c r="Q200" s="213">
        <f>SUM(Q201:Q210)</f>
        <v>0</v>
      </c>
      <c r="R200" s="213">
        <f>SUM(R201:R210)</f>
        <v>0</v>
      </c>
      <c r="S200" s="212"/>
      <c r="T200" s="214">
        <f>SUM(T201:T210)</f>
        <v>0</v>
      </c>
      <c r="U200" s="212"/>
      <c r="V200" s="214">
        <f>SUM(V201:V210)</f>
        <v>0</v>
      </c>
      <c r="W200" s="212"/>
      <c r="X200" s="215">
        <f>SUM(X201:X210)</f>
        <v>0</v>
      </c>
      <c r="Y200" s="12"/>
      <c r="Z200" s="12"/>
      <c r="AA200" s="12"/>
      <c r="AB200" s="12"/>
      <c r="AC200" s="12"/>
      <c r="AD200" s="12"/>
      <c r="AE200" s="12"/>
      <c r="AR200" s="216" t="s">
        <v>83</v>
      </c>
      <c r="AT200" s="217" t="s">
        <v>74</v>
      </c>
      <c r="AU200" s="217" t="s">
        <v>83</v>
      </c>
      <c r="AY200" s="216" t="s">
        <v>142</v>
      </c>
      <c r="BK200" s="218">
        <f>SUM(BK201:BK210)</f>
        <v>0</v>
      </c>
    </row>
    <row r="201" s="2" customFormat="1" ht="49.05" customHeight="1">
      <c r="A201" s="38"/>
      <c r="B201" s="39"/>
      <c r="C201" s="221" t="s">
        <v>8</v>
      </c>
      <c r="D201" s="221" t="s">
        <v>144</v>
      </c>
      <c r="E201" s="222" t="s">
        <v>657</v>
      </c>
      <c r="F201" s="223" t="s">
        <v>658</v>
      </c>
      <c r="G201" s="224" t="s">
        <v>205</v>
      </c>
      <c r="H201" s="225">
        <v>42</v>
      </c>
      <c r="I201" s="226"/>
      <c r="J201" s="226"/>
      <c r="K201" s="227">
        <f>ROUND(P201*H201,2)</f>
        <v>0</v>
      </c>
      <c r="L201" s="223" t="s">
        <v>148</v>
      </c>
      <c r="M201" s="44"/>
      <c r="N201" s="228" t="s">
        <v>1</v>
      </c>
      <c r="O201" s="229" t="s">
        <v>38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91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38"/>
      <c r="Z201" s="38"/>
      <c r="AA201" s="38"/>
      <c r="AB201" s="38"/>
      <c r="AC201" s="38"/>
      <c r="AD201" s="38"/>
      <c r="AE201" s="38"/>
      <c r="AR201" s="233" t="s">
        <v>149</v>
      </c>
      <c r="AT201" s="233" t="s">
        <v>144</v>
      </c>
      <c r="AU201" s="233" t="s">
        <v>85</v>
      </c>
      <c r="AY201" s="17" t="s">
        <v>142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7" t="s">
        <v>83</v>
      </c>
      <c r="BK201" s="234">
        <f>ROUND(P201*H201,2)</f>
        <v>0</v>
      </c>
      <c r="BL201" s="17" t="s">
        <v>149</v>
      </c>
      <c r="BM201" s="233" t="s">
        <v>253</v>
      </c>
    </row>
    <row r="202" s="13" customFormat="1">
      <c r="A202" s="13"/>
      <c r="B202" s="235"/>
      <c r="C202" s="236"/>
      <c r="D202" s="237" t="s">
        <v>150</v>
      </c>
      <c r="E202" s="238" t="s">
        <v>1</v>
      </c>
      <c r="F202" s="239" t="s">
        <v>659</v>
      </c>
      <c r="G202" s="236"/>
      <c r="H202" s="240">
        <v>13</v>
      </c>
      <c r="I202" s="241"/>
      <c r="J202" s="241"/>
      <c r="K202" s="236"/>
      <c r="L202" s="236"/>
      <c r="M202" s="242"/>
      <c r="N202" s="243"/>
      <c r="O202" s="244"/>
      <c r="P202" s="244"/>
      <c r="Q202" s="244"/>
      <c r="R202" s="244"/>
      <c r="S202" s="244"/>
      <c r="T202" s="244"/>
      <c r="U202" s="244"/>
      <c r="V202" s="244"/>
      <c r="W202" s="244"/>
      <c r="X202" s="245"/>
      <c r="Y202" s="13"/>
      <c r="Z202" s="13"/>
      <c r="AA202" s="13"/>
      <c r="AB202" s="13"/>
      <c r="AC202" s="13"/>
      <c r="AD202" s="13"/>
      <c r="AE202" s="13"/>
      <c r="AT202" s="246" t="s">
        <v>150</v>
      </c>
      <c r="AU202" s="246" t="s">
        <v>85</v>
      </c>
      <c r="AV202" s="13" t="s">
        <v>85</v>
      </c>
      <c r="AW202" s="13" t="s">
        <v>5</v>
      </c>
      <c r="AX202" s="13" t="s">
        <v>75</v>
      </c>
      <c r="AY202" s="246" t="s">
        <v>142</v>
      </c>
    </row>
    <row r="203" s="14" customFormat="1">
      <c r="A203" s="14"/>
      <c r="B203" s="247"/>
      <c r="C203" s="248"/>
      <c r="D203" s="237" t="s">
        <v>150</v>
      </c>
      <c r="E203" s="249" t="s">
        <v>1</v>
      </c>
      <c r="F203" s="250" t="s">
        <v>660</v>
      </c>
      <c r="G203" s="248"/>
      <c r="H203" s="249" t="s">
        <v>1</v>
      </c>
      <c r="I203" s="251"/>
      <c r="J203" s="251"/>
      <c r="K203" s="248"/>
      <c r="L203" s="248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4"/>
      <c r="Z203" s="14"/>
      <c r="AA203" s="14"/>
      <c r="AB203" s="14"/>
      <c r="AC203" s="14"/>
      <c r="AD203" s="14"/>
      <c r="AE203" s="14"/>
      <c r="AT203" s="256" t="s">
        <v>150</v>
      </c>
      <c r="AU203" s="256" t="s">
        <v>85</v>
      </c>
      <c r="AV203" s="14" t="s">
        <v>83</v>
      </c>
      <c r="AW203" s="14" t="s">
        <v>5</v>
      </c>
      <c r="AX203" s="14" t="s">
        <v>75</v>
      </c>
      <c r="AY203" s="256" t="s">
        <v>142</v>
      </c>
    </row>
    <row r="204" s="13" customFormat="1">
      <c r="A204" s="13"/>
      <c r="B204" s="235"/>
      <c r="C204" s="236"/>
      <c r="D204" s="237" t="s">
        <v>150</v>
      </c>
      <c r="E204" s="238" t="s">
        <v>1</v>
      </c>
      <c r="F204" s="239" t="s">
        <v>661</v>
      </c>
      <c r="G204" s="236"/>
      <c r="H204" s="240">
        <v>14</v>
      </c>
      <c r="I204" s="241"/>
      <c r="J204" s="241"/>
      <c r="K204" s="236"/>
      <c r="L204" s="236"/>
      <c r="M204" s="242"/>
      <c r="N204" s="243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13"/>
      <c r="Z204" s="13"/>
      <c r="AA204" s="13"/>
      <c r="AB204" s="13"/>
      <c r="AC204" s="13"/>
      <c r="AD204" s="13"/>
      <c r="AE204" s="13"/>
      <c r="AT204" s="246" t="s">
        <v>150</v>
      </c>
      <c r="AU204" s="246" t="s">
        <v>85</v>
      </c>
      <c r="AV204" s="13" t="s">
        <v>85</v>
      </c>
      <c r="AW204" s="13" t="s">
        <v>5</v>
      </c>
      <c r="AX204" s="13" t="s">
        <v>75</v>
      </c>
      <c r="AY204" s="246" t="s">
        <v>142</v>
      </c>
    </row>
    <row r="205" s="14" customFormat="1">
      <c r="A205" s="14"/>
      <c r="B205" s="247"/>
      <c r="C205" s="248"/>
      <c r="D205" s="237" t="s">
        <v>150</v>
      </c>
      <c r="E205" s="249" t="s">
        <v>1</v>
      </c>
      <c r="F205" s="250" t="s">
        <v>640</v>
      </c>
      <c r="G205" s="248"/>
      <c r="H205" s="249" t="s">
        <v>1</v>
      </c>
      <c r="I205" s="251"/>
      <c r="J205" s="251"/>
      <c r="K205" s="248"/>
      <c r="L205" s="248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4"/>
      <c r="Z205" s="14"/>
      <c r="AA205" s="14"/>
      <c r="AB205" s="14"/>
      <c r="AC205" s="14"/>
      <c r="AD205" s="14"/>
      <c r="AE205" s="14"/>
      <c r="AT205" s="256" t="s">
        <v>150</v>
      </c>
      <c r="AU205" s="256" t="s">
        <v>85</v>
      </c>
      <c r="AV205" s="14" t="s">
        <v>83</v>
      </c>
      <c r="AW205" s="14" t="s">
        <v>5</v>
      </c>
      <c r="AX205" s="14" t="s">
        <v>75</v>
      </c>
      <c r="AY205" s="256" t="s">
        <v>142</v>
      </c>
    </row>
    <row r="206" s="13" customFormat="1">
      <c r="A206" s="13"/>
      <c r="B206" s="235"/>
      <c r="C206" s="236"/>
      <c r="D206" s="237" t="s">
        <v>150</v>
      </c>
      <c r="E206" s="238" t="s">
        <v>1</v>
      </c>
      <c r="F206" s="239" t="s">
        <v>662</v>
      </c>
      <c r="G206" s="236"/>
      <c r="H206" s="240">
        <v>15</v>
      </c>
      <c r="I206" s="241"/>
      <c r="J206" s="241"/>
      <c r="K206" s="236"/>
      <c r="L206" s="236"/>
      <c r="M206" s="242"/>
      <c r="N206" s="243"/>
      <c r="O206" s="244"/>
      <c r="P206" s="244"/>
      <c r="Q206" s="244"/>
      <c r="R206" s="244"/>
      <c r="S206" s="244"/>
      <c r="T206" s="244"/>
      <c r="U206" s="244"/>
      <c r="V206" s="244"/>
      <c r="W206" s="244"/>
      <c r="X206" s="245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85</v>
      </c>
      <c r="AV206" s="13" t="s">
        <v>85</v>
      </c>
      <c r="AW206" s="13" t="s">
        <v>5</v>
      </c>
      <c r="AX206" s="13" t="s">
        <v>75</v>
      </c>
      <c r="AY206" s="246" t="s">
        <v>142</v>
      </c>
    </row>
    <row r="207" s="14" customFormat="1">
      <c r="A207" s="14"/>
      <c r="B207" s="247"/>
      <c r="C207" s="248"/>
      <c r="D207" s="237" t="s">
        <v>150</v>
      </c>
      <c r="E207" s="249" t="s">
        <v>1</v>
      </c>
      <c r="F207" s="250" t="s">
        <v>663</v>
      </c>
      <c r="G207" s="248"/>
      <c r="H207" s="249" t="s">
        <v>1</v>
      </c>
      <c r="I207" s="251"/>
      <c r="J207" s="251"/>
      <c r="K207" s="248"/>
      <c r="L207" s="248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4"/>
      <c r="Z207" s="14"/>
      <c r="AA207" s="14"/>
      <c r="AB207" s="14"/>
      <c r="AC207" s="14"/>
      <c r="AD207" s="14"/>
      <c r="AE207" s="14"/>
      <c r="AT207" s="256" t="s">
        <v>150</v>
      </c>
      <c r="AU207" s="256" t="s">
        <v>85</v>
      </c>
      <c r="AV207" s="14" t="s">
        <v>83</v>
      </c>
      <c r="AW207" s="14" t="s">
        <v>5</v>
      </c>
      <c r="AX207" s="14" t="s">
        <v>75</v>
      </c>
      <c r="AY207" s="256" t="s">
        <v>142</v>
      </c>
    </row>
    <row r="208" s="14" customFormat="1">
      <c r="A208" s="14"/>
      <c r="B208" s="247"/>
      <c r="C208" s="248"/>
      <c r="D208" s="237" t="s">
        <v>150</v>
      </c>
      <c r="E208" s="249" t="s">
        <v>1</v>
      </c>
      <c r="F208" s="250" t="s">
        <v>239</v>
      </c>
      <c r="G208" s="248"/>
      <c r="H208" s="249" t="s">
        <v>1</v>
      </c>
      <c r="I208" s="251"/>
      <c r="J208" s="251"/>
      <c r="K208" s="248"/>
      <c r="L208" s="248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4"/>
      <c r="Z208" s="14"/>
      <c r="AA208" s="14"/>
      <c r="AB208" s="14"/>
      <c r="AC208" s="14"/>
      <c r="AD208" s="14"/>
      <c r="AE208" s="14"/>
      <c r="AT208" s="256" t="s">
        <v>150</v>
      </c>
      <c r="AU208" s="256" t="s">
        <v>85</v>
      </c>
      <c r="AV208" s="14" t="s">
        <v>83</v>
      </c>
      <c r="AW208" s="14" t="s">
        <v>5</v>
      </c>
      <c r="AX208" s="14" t="s">
        <v>75</v>
      </c>
      <c r="AY208" s="256" t="s">
        <v>142</v>
      </c>
    </row>
    <row r="209" s="15" customFormat="1">
      <c r="A209" s="15"/>
      <c r="B209" s="257"/>
      <c r="C209" s="258"/>
      <c r="D209" s="237" t="s">
        <v>150</v>
      </c>
      <c r="E209" s="259" t="s">
        <v>1</v>
      </c>
      <c r="F209" s="260" t="s">
        <v>153</v>
      </c>
      <c r="G209" s="258"/>
      <c r="H209" s="261">
        <v>42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5"/>
      <c r="Z209" s="15"/>
      <c r="AA209" s="15"/>
      <c r="AB209" s="15"/>
      <c r="AC209" s="15"/>
      <c r="AD209" s="15"/>
      <c r="AE209" s="15"/>
      <c r="AT209" s="267" t="s">
        <v>150</v>
      </c>
      <c r="AU209" s="267" t="s">
        <v>85</v>
      </c>
      <c r="AV209" s="15" t="s">
        <v>149</v>
      </c>
      <c r="AW209" s="15" t="s">
        <v>5</v>
      </c>
      <c r="AX209" s="15" t="s">
        <v>83</v>
      </c>
      <c r="AY209" s="267" t="s">
        <v>142</v>
      </c>
    </row>
    <row r="210" s="2" customFormat="1" ht="37.8" customHeight="1">
      <c r="A210" s="38"/>
      <c r="B210" s="39"/>
      <c r="C210" s="221" t="s">
        <v>200</v>
      </c>
      <c r="D210" s="221" t="s">
        <v>144</v>
      </c>
      <c r="E210" s="222" t="s">
        <v>352</v>
      </c>
      <c r="F210" s="223" t="s">
        <v>353</v>
      </c>
      <c r="G210" s="224" t="s">
        <v>205</v>
      </c>
      <c r="H210" s="225">
        <v>42</v>
      </c>
      <c r="I210" s="226"/>
      <c r="J210" s="226"/>
      <c r="K210" s="227">
        <f>ROUND(P210*H210,2)</f>
        <v>0</v>
      </c>
      <c r="L210" s="223" t="s">
        <v>148</v>
      </c>
      <c r="M210" s="44"/>
      <c r="N210" s="228" t="s">
        <v>1</v>
      </c>
      <c r="O210" s="229" t="s">
        <v>38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91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38"/>
      <c r="Z210" s="38"/>
      <c r="AA210" s="38"/>
      <c r="AB210" s="38"/>
      <c r="AC210" s="38"/>
      <c r="AD210" s="38"/>
      <c r="AE210" s="38"/>
      <c r="AR210" s="233" t="s">
        <v>149</v>
      </c>
      <c r="AT210" s="233" t="s">
        <v>144</v>
      </c>
      <c r="AU210" s="233" t="s">
        <v>85</v>
      </c>
      <c r="AY210" s="17" t="s">
        <v>142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7" t="s">
        <v>83</v>
      </c>
      <c r="BK210" s="234">
        <f>ROUND(P210*H210,2)</f>
        <v>0</v>
      </c>
      <c r="BL210" s="17" t="s">
        <v>149</v>
      </c>
      <c r="BM210" s="233" t="s">
        <v>259</v>
      </c>
    </row>
    <row r="211" s="12" customFormat="1" ht="22.8" customHeight="1">
      <c r="A211" s="12"/>
      <c r="B211" s="204"/>
      <c r="C211" s="205"/>
      <c r="D211" s="206" t="s">
        <v>74</v>
      </c>
      <c r="E211" s="219" t="s">
        <v>188</v>
      </c>
      <c r="F211" s="219" t="s">
        <v>355</v>
      </c>
      <c r="G211" s="205"/>
      <c r="H211" s="205"/>
      <c r="I211" s="208"/>
      <c r="J211" s="208"/>
      <c r="K211" s="220">
        <f>BK211</f>
        <v>0</v>
      </c>
      <c r="L211" s="205"/>
      <c r="M211" s="210"/>
      <c r="N211" s="211"/>
      <c r="O211" s="212"/>
      <c r="P211" s="212"/>
      <c r="Q211" s="213">
        <f>SUM(Q212:Q330)</f>
        <v>0</v>
      </c>
      <c r="R211" s="213">
        <f>SUM(R212:R330)</f>
        <v>0</v>
      </c>
      <c r="S211" s="212"/>
      <c r="T211" s="214">
        <f>SUM(T212:T330)</f>
        <v>0</v>
      </c>
      <c r="U211" s="212"/>
      <c r="V211" s="214">
        <f>SUM(V212:V330)</f>
        <v>0</v>
      </c>
      <c r="W211" s="212"/>
      <c r="X211" s="215">
        <f>SUM(X212:X330)</f>
        <v>0</v>
      </c>
      <c r="Y211" s="12"/>
      <c r="Z211" s="12"/>
      <c r="AA211" s="12"/>
      <c r="AB211" s="12"/>
      <c r="AC211" s="12"/>
      <c r="AD211" s="12"/>
      <c r="AE211" s="12"/>
      <c r="AR211" s="216" t="s">
        <v>83</v>
      </c>
      <c r="AT211" s="217" t="s">
        <v>74</v>
      </c>
      <c r="AU211" s="217" t="s">
        <v>83</v>
      </c>
      <c r="AY211" s="216" t="s">
        <v>142</v>
      </c>
      <c r="BK211" s="218">
        <f>SUM(BK212:BK330)</f>
        <v>0</v>
      </c>
    </row>
    <row r="212" s="2" customFormat="1" ht="24.15" customHeight="1">
      <c r="A212" s="38"/>
      <c r="B212" s="39"/>
      <c r="C212" s="221" t="s">
        <v>262</v>
      </c>
      <c r="D212" s="221" t="s">
        <v>144</v>
      </c>
      <c r="E212" s="222" t="s">
        <v>664</v>
      </c>
      <c r="F212" s="223" t="s">
        <v>665</v>
      </c>
      <c r="G212" s="224" t="s">
        <v>358</v>
      </c>
      <c r="H212" s="225">
        <v>6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264</v>
      </c>
    </row>
    <row r="213" s="13" customFormat="1">
      <c r="A213" s="13"/>
      <c r="B213" s="235"/>
      <c r="C213" s="236"/>
      <c r="D213" s="237" t="s">
        <v>150</v>
      </c>
      <c r="E213" s="238" t="s">
        <v>1</v>
      </c>
      <c r="F213" s="239" t="s">
        <v>161</v>
      </c>
      <c r="G213" s="236"/>
      <c r="H213" s="240">
        <v>6</v>
      </c>
      <c r="I213" s="241"/>
      <c r="J213" s="241"/>
      <c r="K213" s="236"/>
      <c r="L213" s="236"/>
      <c r="M213" s="242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5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85</v>
      </c>
      <c r="AV213" s="13" t="s">
        <v>85</v>
      </c>
      <c r="AW213" s="13" t="s">
        <v>5</v>
      </c>
      <c r="AX213" s="13" t="s">
        <v>75</v>
      </c>
      <c r="AY213" s="246" t="s">
        <v>142</v>
      </c>
    </row>
    <row r="214" s="14" customFormat="1">
      <c r="A214" s="14"/>
      <c r="B214" s="247"/>
      <c r="C214" s="248"/>
      <c r="D214" s="237" t="s">
        <v>150</v>
      </c>
      <c r="E214" s="249" t="s">
        <v>1</v>
      </c>
      <c r="F214" s="250" t="s">
        <v>239</v>
      </c>
      <c r="G214" s="248"/>
      <c r="H214" s="249" t="s">
        <v>1</v>
      </c>
      <c r="I214" s="251"/>
      <c r="J214" s="251"/>
      <c r="K214" s="248"/>
      <c r="L214" s="248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4"/>
      <c r="Z214" s="14"/>
      <c r="AA214" s="14"/>
      <c r="AB214" s="14"/>
      <c r="AC214" s="14"/>
      <c r="AD214" s="14"/>
      <c r="AE214" s="14"/>
      <c r="AT214" s="256" t="s">
        <v>150</v>
      </c>
      <c r="AU214" s="256" t="s">
        <v>85</v>
      </c>
      <c r="AV214" s="14" t="s">
        <v>83</v>
      </c>
      <c r="AW214" s="14" t="s">
        <v>5</v>
      </c>
      <c r="AX214" s="14" t="s">
        <v>75</v>
      </c>
      <c r="AY214" s="256" t="s">
        <v>142</v>
      </c>
    </row>
    <row r="215" s="15" customFormat="1">
      <c r="A215" s="15"/>
      <c r="B215" s="257"/>
      <c r="C215" s="258"/>
      <c r="D215" s="237" t="s">
        <v>150</v>
      </c>
      <c r="E215" s="259" t="s">
        <v>1</v>
      </c>
      <c r="F215" s="260" t="s">
        <v>153</v>
      </c>
      <c r="G215" s="258"/>
      <c r="H215" s="261">
        <v>6</v>
      </c>
      <c r="I215" s="262"/>
      <c r="J215" s="262"/>
      <c r="K215" s="258"/>
      <c r="L215" s="258"/>
      <c r="M215" s="263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6"/>
      <c r="Y215" s="15"/>
      <c r="Z215" s="15"/>
      <c r="AA215" s="15"/>
      <c r="AB215" s="15"/>
      <c r="AC215" s="15"/>
      <c r="AD215" s="15"/>
      <c r="AE215" s="15"/>
      <c r="AT215" s="267" t="s">
        <v>150</v>
      </c>
      <c r="AU215" s="267" t="s">
        <v>85</v>
      </c>
      <c r="AV215" s="15" t="s">
        <v>149</v>
      </c>
      <c r="AW215" s="15" t="s">
        <v>5</v>
      </c>
      <c r="AX215" s="15" t="s">
        <v>83</v>
      </c>
      <c r="AY215" s="267" t="s">
        <v>142</v>
      </c>
    </row>
    <row r="216" s="2" customFormat="1" ht="49.05" customHeight="1">
      <c r="A216" s="38"/>
      <c r="B216" s="39"/>
      <c r="C216" s="221" t="s">
        <v>206</v>
      </c>
      <c r="D216" s="221" t="s">
        <v>144</v>
      </c>
      <c r="E216" s="222" t="s">
        <v>666</v>
      </c>
      <c r="F216" s="223" t="s">
        <v>667</v>
      </c>
      <c r="G216" s="224" t="s">
        <v>390</v>
      </c>
      <c r="H216" s="225">
        <v>97</v>
      </c>
      <c r="I216" s="226"/>
      <c r="J216" s="226"/>
      <c r="K216" s="227">
        <f>ROUND(P216*H216,2)</f>
        <v>0</v>
      </c>
      <c r="L216" s="223" t="s">
        <v>148</v>
      </c>
      <c r="M216" s="44"/>
      <c r="N216" s="228" t="s">
        <v>1</v>
      </c>
      <c r="O216" s="229" t="s">
        <v>38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91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38"/>
      <c r="Z216" s="38"/>
      <c r="AA216" s="38"/>
      <c r="AB216" s="38"/>
      <c r="AC216" s="38"/>
      <c r="AD216" s="38"/>
      <c r="AE216" s="38"/>
      <c r="AR216" s="233" t="s">
        <v>149</v>
      </c>
      <c r="AT216" s="233" t="s">
        <v>144</v>
      </c>
      <c r="AU216" s="233" t="s">
        <v>85</v>
      </c>
      <c r="AY216" s="17" t="s">
        <v>142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7" t="s">
        <v>83</v>
      </c>
      <c r="BK216" s="234">
        <f>ROUND(P216*H216,2)</f>
        <v>0</v>
      </c>
      <c r="BL216" s="17" t="s">
        <v>149</v>
      </c>
      <c r="BM216" s="233" t="s">
        <v>250</v>
      </c>
    </row>
    <row r="217" s="13" customFormat="1">
      <c r="A217" s="13"/>
      <c r="B217" s="235"/>
      <c r="C217" s="236"/>
      <c r="D217" s="237" t="s">
        <v>150</v>
      </c>
      <c r="E217" s="238" t="s">
        <v>1</v>
      </c>
      <c r="F217" s="239" t="s">
        <v>217</v>
      </c>
      <c r="G217" s="236"/>
      <c r="H217" s="240">
        <v>28</v>
      </c>
      <c r="I217" s="241"/>
      <c r="J217" s="241"/>
      <c r="K217" s="236"/>
      <c r="L217" s="236"/>
      <c r="M217" s="242"/>
      <c r="N217" s="243"/>
      <c r="O217" s="244"/>
      <c r="P217" s="244"/>
      <c r="Q217" s="244"/>
      <c r="R217" s="244"/>
      <c r="S217" s="244"/>
      <c r="T217" s="244"/>
      <c r="U217" s="244"/>
      <c r="V217" s="244"/>
      <c r="W217" s="244"/>
      <c r="X217" s="245"/>
      <c r="Y217" s="13"/>
      <c r="Z217" s="13"/>
      <c r="AA217" s="13"/>
      <c r="AB217" s="13"/>
      <c r="AC217" s="13"/>
      <c r="AD217" s="13"/>
      <c r="AE217" s="13"/>
      <c r="AT217" s="246" t="s">
        <v>150</v>
      </c>
      <c r="AU217" s="246" t="s">
        <v>85</v>
      </c>
      <c r="AV217" s="13" t="s">
        <v>85</v>
      </c>
      <c r="AW217" s="13" t="s">
        <v>5</v>
      </c>
      <c r="AX217" s="13" t="s">
        <v>75</v>
      </c>
      <c r="AY217" s="246" t="s">
        <v>142</v>
      </c>
    </row>
    <row r="218" s="14" customFormat="1">
      <c r="A218" s="14"/>
      <c r="B218" s="247"/>
      <c r="C218" s="248"/>
      <c r="D218" s="237" t="s">
        <v>150</v>
      </c>
      <c r="E218" s="249" t="s">
        <v>1</v>
      </c>
      <c r="F218" s="250" t="s">
        <v>668</v>
      </c>
      <c r="G218" s="248"/>
      <c r="H218" s="249" t="s">
        <v>1</v>
      </c>
      <c r="I218" s="251"/>
      <c r="J218" s="251"/>
      <c r="K218" s="248"/>
      <c r="L218" s="248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4"/>
      <c r="Z218" s="14"/>
      <c r="AA218" s="14"/>
      <c r="AB218" s="14"/>
      <c r="AC218" s="14"/>
      <c r="AD218" s="14"/>
      <c r="AE218" s="14"/>
      <c r="AT218" s="256" t="s">
        <v>150</v>
      </c>
      <c r="AU218" s="256" t="s">
        <v>85</v>
      </c>
      <c r="AV218" s="14" t="s">
        <v>83</v>
      </c>
      <c r="AW218" s="14" t="s">
        <v>5</v>
      </c>
      <c r="AX218" s="14" t="s">
        <v>75</v>
      </c>
      <c r="AY218" s="256" t="s">
        <v>142</v>
      </c>
    </row>
    <row r="219" s="13" customFormat="1">
      <c r="A219" s="13"/>
      <c r="B219" s="235"/>
      <c r="C219" s="236"/>
      <c r="D219" s="237" t="s">
        <v>150</v>
      </c>
      <c r="E219" s="238" t="s">
        <v>1</v>
      </c>
      <c r="F219" s="239" t="s">
        <v>323</v>
      </c>
      <c r="G219" s="236"/>
      <c r="H219" s="240">
        <v>37</v>
      </c>
      <c r="I219" s="241"/>
      <c r="J219" s="241"/>
      <c r="K219" s="236"/>
      <c r="L219" s="236"/>
      <c r="M219" s="242"/>
      <c r="N219" s="243"/>
      <c r="O219" s="244"/>
      <c r="P219" s="244"/>
      <c r="Q219" s="244"/>
      <c r="R219" s="244"/>
      <c r="S219" s="244"/>
      <c r="T219" s="244"/>
      <c r="U219" s="244"/>
      <c r="V219" s="244"/>
      <c r="W219" s="244"/>
      <c r="X219" s="245"/>
      <c r="Y219" s="13"/>
      <c r="Z219" s="13"/>
      <c r="AA219" s="13"/>
      <c r="AB219" s="13"/>
      <c r="AC219" s="13"/>
      <c r="AD219" s="13"/>
      <c r="AE219" s="13"/>
      <c r="AT219" s="246" t="s">
        <v>150</v>
      </c>
      <c r="AU219" s="246" t="s">
        <v>85</v>
      </c>
      <c r="AV219" s="13" t="s">
        <v>85</v>
      </c>
      <c r="AW219" s="13" t="s">
        <v>5</v>
      </c>
      <c r="AX219" s="13" t="s">
        <v>75</v>
      </c>
      <c r="AY219" s="246" t="s">
        <v>142</v>
      </c>
    </row>
    <row r="220" s="14" customFormat="1">
      <c r="A220" s="14"/>
      <c r="B220" s="247"/>
      <c r="C220" s="248"/>
      <c r="D220" s="237" t="s">
        <v>150</v>
      </c>
      <c r="E220" s="249" t="s">
        <v>1</v>
      </c>
      <c r="F220" s="250" t="s">
        <v>669</v>
      </c>
      <c r="G220" s="248"/>
      <c r="H220" s="249" t="s">
        <v>1</v>
      </c>
      <c r="I220" s="251"/>
      <c r="J220" s="251"/>
      <c r="K220" s="248"/>
      <c r="L220" s="248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4"/>
      <c r="Z220" s="14"/>
      <c r="AA220" s="14"/>
      <c r="AB220" s="14"/>
      <c r="AC220" s="14"/>
      <c r="AD220" s="14"/>
      <c r="AE220" s="14"/>
      <c r="AT220" s="256" t="s">
        <v>150</v>
      </c>
      <c r="AU220" s="256" t="s">
        <v>85</v>
      </c>
      <c r="AV220" s="14" t="s">
        <v>83</v>
      </c>
      <c r="AW220" s="14" t="s">
        <v>5</v>
      </c>
      <c r="AX220" s="14" t="s">
        <v>75</v>
      </c>
      <c r="AY220" s="256" t="s">
        <v>142</v>
      </c>
    </row>
    <row r="221" s="13" customFormat="1">
      <c r="A221" s="13"/>
      <c r="B221" s="235"/>
      <c r="C221" s="236"/>
      <c r="D221" s="237" t="s">
        <v>150</v>
      </c>
      <c r="E221" s="238" t="s">
        <v>1</v>
      </c>
      <c r="F221" s="239" t="s">
        <v>226</v>
      </c>
      <c r="G221" s="236"/>
      <c r="H221" s="240">
        <v>32</v>
      </c>
      <c r="I221" s="241"/>
      <c r="J221" s="241"/>
      <c r="K221" s="236"/>
      <c r="L221" s="236"/>
      <c r="M221" s="242"/>
      <c r="N221" s="243"/>
      <c r="O221" s="244"/>
      <c r="P221" s="244"/>
      <c r="Q221" s="244"/>
      <c r="R221" s="244"/>
      <c r="S221" s="244"/>
      <c r="T221" s="244"/>
      <c r="U221" s="244"/>
      <c r="V221" s="244"/>
      <c r="W221" s="244"/>
      <c r="X221" s="245"/>
      <c r="Y221" s="13"/>
      <c r="Z221" s="13"/>
      <c r="AA221" s="13"/>
      <c r="AB221" s="13"/>
      <c r="AC221" s="13"/>
      <c r="AD221" s="13"/>
      <c r="AE221" s="13"/>
      <c r="AT221" s="246" t="s">
        <v>150</v>
      </c>
      <c r="AU221" s="246" t="s">
        <v>85</v>
      </c>
      <c r="AV221" s="13" t="s">
        <v>85</v>
      </c>
      <c r="AW221" s="13" t="s">
        <v>5</v>
      </c>
      <c r="AX221" s="13" t="s">
        <v>75</v>
      </c>
      <c r="AY221" s="246" t="s">
        <v>142</v>
      </c>
    </row>
    <row r="222" s="14" customFormat="1">
      <c r="A222" s="14"/>
      <c r="B222" s="247"/>
      <c r="C222" s="248"/>
      <c r="D222" s="237" t="s">
        <v>150</v>
      </c>
      <c r="E222" s="249" t="s">
        <v>1</v>
      </c>
      <c r="F222" s="250" t="s">
        <v>663</v>
      </c>
      <c r="G222" s="248"/>
      <c r="H222" s="249" t="s">
        <v>1</v>
      </c>
      <c r="I222" s="251"/>
      <c r="J222" s="251"/>
      <c r="K222" s="248"/>
      <c r="L222" s="248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4"/>
      <c r="Z222" s="14"/>
      <c r="AA222" s="14"/>
      <c r="AB222" s="14"/>
      <c r="AC222" s="14"/>
      <c r="AD222" s="14"/>
      <c r="AE222" s="14"/>
      <c r="AT222" s="256" t="s">
        <v>150</v>
      </c>
      <c r="AU222" s="256" t="s">
        <v>85</v>
      </c>
      <c r="AV222" s="14" t="s">
        <v>83</v>
      </c>
      <c r="AW222" s="14" t="s">
        <v>5</v>
      </c>
      <c r="AX222" s="14" t="s">
        <v>75</v>
      </c>
      <c r="AY222" s="256" t="s">
        <v>142</v>
      </c>
    </row>
    <row r="223" s="14" customFormat="1">
      <c r="A223" s="14"/>
      <c r="B223" s="247"/>
      <c r="C223" s="248"/>
      <c r="D223" s="237" t="s">
        <v>150</v>
      </c>
      <c r="E223" s="249" t="s">
        <v>1</v>
      </c>
      <c r="F223" s="250" t="s">
        <v>239</v>
      </c>
      <c r="G223" s="248"/>
      <c r="H223" s="249" t="s">
        <v>1</v>
      </c>
      <c r="I223" s="251"/>
      <c r="J223" s="251"/>
      <c r="K223" s="248"/>
      <c r="L223" s="248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4"/>
      <c r="Z223" s="14"/>
      <c r="AA223" s="14"/>
      <c r="AB223" s="14"/>
      <c r="AC223" s="14"/>
      <c r="AD223" s="14"/>
      <c r="AE223" s="14"/>
      <c r="AT223" s="256" t="s">
        <v>150</v>
      </c>
      <c r="AU223" s="256" t="s">
        <v>85</v>
      </c>
      <c r="AV223" s="14" t="s">
        <v>83</v>
      </c>
      <c r="AW223" s="14" t="s">
        <v>5</v>
      </c>
      <c r="AX223" s="14" t="s">
        <v>75</v>
      </c>
      <c r="AY223" s="256" t="s">
        <v>142</v>
      </c>
    </row>
    <row r="224" s="15" customFormat="1">
      <c r="A224" s="15"/>
      <c r="B224" s="257"/>
      <c r="C224" s="258"/>
      <c r="D224" s="237" t="s">
        <v>150</v>
      </c>
      <c r="E224" s="259" t="s">
        <v>1</v>
      </c>
      <c r="F224" s="260" t="s">
        <v>153</v>
      </c>
      <c r="G224" s="258"/>
      <c r="H224" s="261">
        <v>97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5"/>
      <c r="Z224" s="15"/>
      <c r="AA224" s="15"/>
      <c r="AB224" s="15"/>
      <c r="AC224" s="15"/>
      <c r="AD224" s="15"/>
      <c r="AE224" s="15"/>
      <c r="AT224" s="267" t="s">
        <v>150</v>
      </c>
      <c r="AU224" s="267" t="s">
        <v>85</v>
      </c>
      <c r="AV224" s="15" t="s">
        <v>149</v>
      </c>
      <c r="AW224" s="15" t="s">
        <v>5</v>
      </c>
      <c r="AX224" s="15" t="s">
        <v>83</v>
      </c>
      <c r="AY224" s="267" t="s">
        <v>142</v>
      </c>
    </row>
    <row r="225" s="2" customFormat="1" ht="24.15" customHeight="1">
      <c r="A225" s="38"/>
      <c r="B225" s="39"/>
      <c r="C225" s="268" t="s">
        <v>268</v>
      </c>
      <c r="D225" s="268" t="s">
        <v>172</v>
      </c>
      <c r="E225" s="269" t="s">
        <v>670</v>
      </c>
      <c r="F225" s="270" t="s">
        <v>671</v>
      </c>
      <c r="G225" s="271" t="s">
        <v>390</v>
      </c>
      <c r="H225" s="272">
        <v>97.969999999999999</v>
      </c>
      <c r="I225" s="273"/>
      <c r="J225" s="274"/>
      <c r="K225" s="275">
        <f>ROUND(P225*H225,2)</f>
        <v>0</v>
      </c>
      <c r="L225" s="270" t="s">
        <v>148</v>
      </c>
      <c r="M225" s="276"/>
      <c r="N225" s="277" t="s">
        <v>1</v>
      </c>
      <c r="O225" s="229" t="s">
        <v>38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164</v>
      </c>
      <c r="AT225" s="233" t="s">
        <v>172</v>
      </c>
      <c r="AU225" s="233" t="s">
        <v>85</v>
      </c>
      <c r="AY225" s="17" t="s">
        <v>142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83</v>
      </c>
      <c r="BK225" s="234">
        <f>ROUND(P225*H225,2)</f>
        <v>0</v>
      </c>
      <c r="BL225" s="17" t="s">
        <v>149</v>
      </c>
      <c r="BM225" s="233" t="s">
        <v>271</v>
      </c>
    </row>
    <row r="226" s="13" customFormat="1">
      <c r="A226" s="13"/>
      <c r="B226" s="235"/>
      <c r="C226" s="236"/>
      <c r="D226" s="237" t="s">
        <v>150</v>
      </c>
      <c r="E226" s="238" t="s">
        <v>1</v>
      </c>
      <c r="F226" s="239" t="s">
        <v>672</v>
      </c>
      <c r="G226" s="236"/>
      <c r="H226" s="240">
        <v>97.969999999999999</v>
      </c>
      <c r="I226" s="241"/>
      <c r="J226" s="241"/>
      <c r="K226" s="236"/>
      <c r="L226" s="236"/>
      <c r="M226" s="242"/>
      <c r="N226" s="243"/>
      <c r="O226" s="244"/>
      <c r="P226" s="244"/>
      <c r="Q226" s="244"/>
      <c r="R226" s="244"/>
      <c r="S226" s="244"/>
      <c r="T226" s="244"/>
      <c r="U226" s="244"/>
      <c r="V226" s="244"/>
      <c r="W226" s="244"/>
      <c r="X226" s="245"/>
      <c r="Y226" s="13"/>
      <c r="Z226" s="13"/>
      <c r="AA226" s="13"/>
      <c r="AB226" s="13"/>
      <c r="AC226" s="13"/>
      <c r="AD226" s="13"/>
      <c r="AE226" s="13"/>
      <c r="AT226" s="246" t="s">
        <v>150</v>
      </c>
      <c r="AU226" s="246" t="s">
        <v>85</v>
      </c>
      <c r="AV226" s="13" t="s">
        <v>85</v>
      </c>
      <c r="AW226" s="13" t="s">
        <v>5</v>
      </c>
      <c r="AX226" s="13" t="s">
        <v>75</v>
      </c>
      <c r="AY226" s="246" t="s">
        <v>142</v>
      </c>
    </row>
    <row r="227" s="15" customFormat="1">
      <c r="A227" s="15"/>
      <c r="B227" s="257"/>
      <c r="C227" s="258"/>
      <c r="D227" s="237" t="s">
        <v>150</v>
      </c>
      <c r="E227" s="259" t="s">
        <v>1</v>
      </c>
      <c r="F227" s="260" t="s">
        <v>153</v>
      </c>
      <c r="G227" s="258"/>
      <c r="H227" s="261">
        <v>97.969999999999999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5"/>
      <c r="Z227" s="15"/>
      <c r="AA227" s="15"/>
      <c r="AB227" s="15"/>
      <c r="AC227" s="15"/>
      <c r="AD227" s="15"/>
      <c r="AE227" s="15"/>
      <c r="AT227" s="267" t="s">
        <v>150</v>
      </c>
      <c r="AU227" s="267" t="s">
        <v>85</v>
      </c>
      <c r="AV227" s="15" t="s">
        <v>149</v>
      </c>
      <c r="AW227" s="15" t="s">
        <v>5</v>
      </c>
      <c r="AX227" s="15" t="s">
        <v>83</v>
      </c>
      <c r="AY227" s="267" t="s">
        <v>142</v>
      </c>
    </row>
    <row r="228" s="2" customFormat="1" ht="24.15" customHeight="1">
      <c r="A228" s="38"/>
      <c r="B228" s="39"/>
      <c r="C228" s="221" t="s">
        <v>212</v>
      </c>
      <c r="D228" s="221" t="s">
        <v>144</v>
      </c>
      <c r="E228" s="222" t="s">
        <v>673</v>
      </c>
      <c r="F228" s="223" t="s">
        <v>674</v>
      </c>
      <c r="G228" s="224" t="s">
        <v>205</v>
      </c>
      <c r="H228" s="225">
        <v>192</v>
      </c>
      <c r="I228" s="226"/>
      <c r="J228" s="226"/>
      <c r="K228" s="227">
        <f>ROUND(P228*H228,2)</f>
        <v>0</v>
      </c>
      <c r="L228" s="223" t="s">
        <v>148</v>
      </c>
      <c r="M228" s="44"/>
      <c r="N228" s="228" t="s">
        <v>1</v>
      </c>
      <c r="O228" s="229" t="s">
        <v>38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91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38"/>
      <c r="Z228" s="38"/>
      <c r="AA228" s="38"/>
      <c r="AB228" s="38"/>
      <c r="AC228" s="38"/>
      <c r="AD228" s="38"/>
      <c r="AE228" s="38"/>
      <c r="AR228" s="233" t="s">
        <v>149</v>
      </c>
      <c r="AT228" s="233" t="s">
        <v>144</v>
      </c>
      <c r="AU228" s="233" t="s">
        <v>85</v>
      </c>
      <c r="AY228" s="17" t="s">
        <v>142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7" t="s">
        <v>83</v>
      </c>
      <c r="BK228" s="234">
        <f>ROUND(P228*H228,2)</f>
        <v>0</v>
      </c>
      <c r="BL228" s="17" t="s">
        <v>149</v>
      </c>
      <c r="BM228" s="233" t="s">
        <v>275</v>
      </c>
    </row>
    <row r="229" s="13" customFormat="1">
      <c r="A229" s="13"/>
      <c r="B229" s="235"/>
      <c r="C229" s="236"/>
      <c r="D229" s="237" t="s">
        <v>150</v>
      </c>
      <c r="E229" s="238" t="s">
        <v>1</v>
      </c>
      <c r="F229" s="239" t="s">
        <v>675</v>
      </c>
      <c r="G229" s="236"/>
      <c r="H229" s="240">
        <v>192</v>
      </c>
      <c r="I229" s="241"/>
      <c r="J229" s="241"/>
      <c r="K229" s="236"/>
      <c r="L229" s="236"/>
      <c r="M229" s="242"/>
      <c r="N229" s="243"/>
      <c r="O229" s="244"/>
      <c r="P229" s="244"/>
      <c r="Q229" s="244"/>
      <c r="R229" s="244"/>
      <c r="S229" s="244"/>
      <c r="T229" s="244"/>
      <c r="U229" s="244"/>
      <c r="V229" s="244"/>
      <c r="W229" s="244"/>
      <c r="X229" s="245"/>
      <c r="Y229" s="13"/>
      <c r="Z229" s="13"/>
      <c r="AA229" s="13"/>
      <c r="AB229" s="13"/>
      <c r="AC229" s="13"/>
      <c r="AD229" s="13"/>
      <c r="AE229" s="13"/>
      <c r="AT229" s="246" t="s">
        <v>150</v>
      </c>
      <c r="AU229" s="246" t="s">
        <v>85</v>
      </c>
      <c r="AV229" s="13" t="s">
        <v>85</v>
      </c>
      <c r="AW229" s="13" t="s">
        <v>5</v>
      </c>
      <c r="AX229" s="13" t="s">
        <v>75</v>
      </c>
      <c r="AY229" s="246" t="s">
        <v>142</v>
      </c>
    </row>
    <row r="230" s="14" customFormat="1">
      <c r="A230" s="14"/>
      <c r="B230" s="247"/>
      <c r="C230" s="248"/>
      <c r="D230" s="237" t="s">
        <v>150</v>
      </c>
      <c r="E230" s="249" t="s">
        <v>1</v>
      </c>
      <c r="F230" s="250" t="s">
        <v>239</v>
      </c>
      <c r="G230" s="248"/>
      <c r="H230" s="249" t="s">
        <v>1</v>
      </c>
      <c r="I230" s="251"/>
      <c r="J230" s="251"/>
      <c r="K230" s="248"/>
      <c r="L230" s="248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4"/>
      <c r="Z230" s="14"/>
      <c r="AA230" s="14"/>
      <c r="AB230" s="14"/>
      <c r="AC230" s="14"/>
      <c r="AD230" s="14"/>
      <c r="AE230" s="14"/>
      <c r="AT230" s="256" t="s">
        <v>150</v>
      </c>
      <c r="AU230" s="256" t="s">
        <v>85</v>
      </c>
      <c r="AV230" s="14" t="s">
        <v>83</v>
      </c>
      <c r="AW230" s="14" t="s">
        <v>5</v>
      </c>
      <c r="AX230" s="14" t="s">
        <v>75</v>
      </c>
      <c r="AY230" s="256" t="s">
        <v>142</v>
      </c>
    </row>
    <row r="231" s="15" customFormat="1">
      <c r="A231" s="15"/>
      <c r="B231" s="257"/>
      <c r="C231" s="258"/>
      <c r="D231" s="237" t="s">
        <v>150</v>
      </c>
      <c r="E231" s="259" t="s">
        <v>1</v>
      </c>
      <c r="F231" s="260" t="s">
        <v>153</v>
      </c>
      <c r="G231" s="258"/>
      <c r="H231" s="261">
        <v>192</v>
      </c>
      <c r="I231" s="262"/>
      <c r="J231" s="262"/>
      <c r="K231" s="258"/>
      <c r="L231" s="258"/>
      <c r="M231" s="263"/>
      <c r="N231" s="264"/>
      <c r="O231" s="265"/>
      <c r="P231" s="265"/>
      <c r="Q231" s="265"/>
      <c r="R231" s="265"/>
      <c r="S231" s="265"/>
      <c r="T231" s="265"/>
      <c r="U231" s="265"/>
      <c r="V231" s="265"/>
      <c r="W231" s="265"/>
      <c r="X231" s="266"/>
      <c r="Y231" s="15"/>
      <c r="Z231" s="15"/>
      <c r="AA231" s="15"/>
      <c r="AB231" s="15"/>
      <c r="AC231" s="15"/>
      <c r="AD231" s="15"/>
      <c r="AE231" s="15"/>
      <c r="AT231" s="267" t="s">
        <v>150</v>
      </c>
      <c r="AU231" s="267" t="s">
        <v>85</v>
      </c>
      <c r="AV231" s="15" t="s">
        <v>149</v>
      </c>
      <c r="AW231" s="15" t="s">
        <v>5</v>
      </c>
      <c r="AX231" s="15" t="s">
        <v>83</v>
      </c>
      <c r="AY231" s="267" t="s">
        <v>142</v>
      </c>
    </row>
    <row r="232" s="2" customFormat="1" ht="33" customHeight="1">
      <c r="A232" s="38"/>
      <c r="B232" s="39"/>
      <c r="C232" s="221" t="s">
        <v>278</v>
      </c>
      <c r="D232" s="221" t="s">
        <v>144</v>
      </c>
      <c r="E232" s="222" t="s">
        <v>676</v>
      </c>
      <c r="F232" s="223" t="s">
        <v>677</v>
      </c>
      <c r="G232" s="224" t="s">
        <v>205</v>
      </c>
      <c r="H232" s="225">
        <v>120</v>
      </c>
      <c r="I232" s="226"/>
      <c r="J232" s="226"/>
      <c r="K232" s="227">
        <f>ROUND(P232*H232,2)</f>
        <v>0</v>
      </c>
      <c r="L232" s="223" t="s">
        <v>148</v>
      </c>
      <c r="M232" s="44"/>
      <c r="N232" s="228" t="s">
        <v>1</v>
      </c>
      <c r="O232" s="229" t="s">
        <v>38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91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38"/>
      <c r="Z232" s="38"/>
      <c r="AA232" s="38"/>
      <c r="AB232" s="38"/>
      <c r="AC232" s="38"/>
      <c r="AD232" s="38"/>
      <c r="AE232" s="38"/>
      <c r="AR232" s="233" t="s">
        <v>149</v>
      </c>
      <c r="AT232" s="233" t="s">
        <v>144</v>
      </c>
      <c r="AU232" s="233" t="s">
        <v>85</v>
      </c>
      <c r="AY232" s="17" t="s">
        <v>142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7" t="s">
        <v>83</v>
      </c>
      <c r="BK232" s="234">
        <f>ROUND(P232*H232,2)</f>
        <v>0</v>
      </c>
      <c r="BL232" s="17" t="s">
        <v>149</v>
      </c>
      <c r="BM232" s="233" t="s">
        <v>279</v>
      </c>
    </row>
    <row r="233" s="13" customFormat="1">
      <c r="A233" s="13"/>
      <c r="B233" s="235"/>
      <c r="C233" s="236"/>
      <c r="D233" s="237" t="s">
        <v>150</v>
      </c>
      <c r="E233" s="238" t="s">
        <v>1</v>
      </c>
      <c r="F233" s="239" t="s">
        <v>411</v>
      </c>
      <c r="G233" s="236"/>
      <c r="H233" s="240">
        <v>120</v>
      </c>
      <c r="I233" s="241"/>
      <c r="J233" s="241"/>
      <c r="K233" s="236"/>
      <c r="L233" s="236"/>
      <c r="M233" s="242"/>
      <c r="N233" s="243"/>
      <c r="O233" s="244"/>
      <c r="P233" s="244"/>
      <c r="Q233" s="244"/>
      <c r="R233" s="244"/>
      <c r="S233" s="244"/>
      <c r="T233" s="244"/>
      <c r="U233" s="244"/>
      <c r="V233" s="244"/>
      <c r="W233" s="244"/>
      <c r="X233" s="245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85</v>
      </c>
      <c r="AV233" s="13" t="s">
        <v>85</v>
      </c>
      <c r="AW233" s="13" t="s">
        <v>5</v>
      </c>
      <c r="AX233" s="13" t="s">
        <v>75</v>
      </c>
      <c r="AY233" s="246" t="s">
        <v>142</v>
      </c>
    </row>
    <row r="234" s="14" customFormat="1">
      <c r="A234" s="14"/>
      <c r="B234" s="247"/>
      <c r="C234" s="248"/>
      <c r="D234" s="237" t="s">
        <v>150</v>
      </c>
      <c r="E234" s="249" t="s">
        <v>1</v>
      </c>
      <c r="F234" s="250" t="s">
        <v>239</v>
      </c>
      <c r="G234" s="248"/>
      <c r="H234" s="249" t="s">
        <v>1</v>
      </c>
      <c r="I234" s="251"/>
      <c r="J234" s="251"/>
      <c r="K234" s="248"/>
      <c r="L234" s="248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4"/>
      <c r="Z234" s="14"/>
      <c r="AA234" s="14"/>
      <c r="AB234" s="14"/>
      <c r="AC234" s="14"/>
      <c r="AD234" s="14"/>
      <c r="AE234" s="14"/>
      <c r="AT234" s="256" t="s">
        <v>150</v>
      </c>
      <c r="AU234" s="256" t="s">
        <v>85</v>
      </c>
      <c r="AV234" s="14" t="s">
        <v>83</v>
      </c>
      <c r="AW234" s="14" t="s">
        <v>5</v>
      </c>
      <c r="AX234" s="14" t="s">
        <v>75</v>
      </c>
      <c r="AY234" s="256" t="s">
        <v>142</v>
      </c>
    </row>
    <row r="235" s="15" customFormat="1">
      <c r="A235" s="15"/>
      <c r="B235" s="257"/>
      <c r="C235" s="258"/>
      <c r="D235" s="237" t="s">
        <v>150</v>
      </c>
      <c r="E235" s="259" t="s">
        <v>1</v>
      </c>
      <c r="F235" s="260" t="s">
        <v>153</v>
      </c>
      <c r="G235" s="258"/>
      <c r="H235" s="261">
        <v>120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5"/>
      <c r="Z235" s="15"/>
      <c r="AA235" s="15"/>
      <c r="AB235" s="15"/>
      <c r="AC235" s="15"/>
      <c r="AD235" s="15"/>
      <c r="AE235" s="15"/>
      <c r="AT235" s="267" t="s">
        <v>150</v>
      </c>
      <c r="AU235" s="267" t="s">
        <v>85</v>
      </c>
      <c r="AV235" s="15" t="s">
        <v>149</v>
      </c>
      <c r="AW235" s="15" t="s">
        <v>5</v>
      </c>
      <c r="AX235" s="15" t="s">
        <v>83</v>
      </c>
      <c r="AY235" s="267" t="s">
        <v>142</v>
      </c>
    </row>
    <row r="236" s="2" customFormat="1" ht="44.25" customHeight="1">
      <c r="A236" s="38"/>
      <c r="B236" s="39"/>
      <c r="C236" s="221" t="s">
        <v>217</v>
      </c>
      <c r="D236" s="221" t="s">
        <v>144</v>
      </c>
      <c r="E236" s="222" t="s">
        <v>678</v>
      </c>
      <c r="F236" s="223" t="s">
        <v>679</v>
      </c>
      <c r="G236" s="224" t="s">
        <v>205</v>
      </c>
      <c r="H236" s="225">
        <v>600</v>
      </c>
      <c r="I236" s="226"/>
      <c r="J236" s="226"/>
      <c r="K236" s="227">
        <f>ROUND(P236*H236,2)</f>
        <v>0</v>
      </c>
      <c r="L236" s="223" t="s">
        <v>148</v>
      </c>
      <c r="M236" s="44"/>
      <c r="N236" s="228" t="s">
        <v>1</v>
      </c>
      <c r="O236" s="229" t="s">
        <v>38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149</v>
      </c>
      <c r="AT236" s="233" t="s">
        <v>144</v>
      </c>
      <c r="AU236" s="233" t="s">
        <v>85</v>
      </c>
      <c r="AY236" s="17" t="s">
        <v>142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83</v>
      </c>
      <c r="BK236" s="234">
        <f>ROUND(P236*H236,2)</f>
        <v>0</v>
      </c>
      <c r="BL236" s="17" t="s">
        <v>149</v>
      </c>
      <c r="BM236" s="233" t="s">
        <v>283</v>
      </c>
    </row>
    <row r="237" s="13" customFormat="1">
      <c r="A237" s="13"/>
      <c r="B237" s="235"/>
      <c r="C237" s="236"/>
      <c r="D237" s="237" t="s">
        <v>150</v>
      </c>
      <c r="E237" s="238" t="s">
        <v>1</v>
      </c>
      <c r="F237" s="239" t="s">
        <v>680</v>
      </c>
      <c r="G237" s="236"/>
      <c r="H237" s="240">
        <v>600</v>
      </c>
      <c r="I237" s="241"/>
      <c r="J237" s="241"/>
      <c r="K237" s="236"/>
      <c r="L237" s="236"/>
      <c r="M237" s="242"/>
      <c r="N237" s="243"/>
      <c r="O237" s="244"/>
      <c r="P237" s="244"/>
      <c r="Q237" s="244"/>
      <c r="R237" s="244"/>
      <c r="S237" s="244"/>
      <c r="T237" s="244"/>
      <c r="U237" s="244"/>
      <c r="V237" s="244"/>
      <c r="W237" s="244"/>
      <c r="X237" s="245"/>
      <c r="Y237" s="13"/>
      <c r="Z237" s="13"/>
      <c r="AA237" s="13"/>
      <c r="AB237" s="13"/>
      <c r="AC237" s="13"/>
      <c r="AD237" s="13"/>
      <c r="AE237" s="13"/>
      <c r="AT237" s="246" t="s">
        <v>150</v>
      </c>
      <c r="AU237" s="246" t="s">
        <v>85</v>
      </c>
      <c r="AV237" s="13" t="s">
        <v>85</v>
      </c>
      <c r="AW237" s="13" t="s">
        <v>5</v>
      </c>
      <c r="AX237" s="13" t="s">
        <v>75</v>
      </c>
      <c r="AY237" s="246" t="s">
        <v>142</v>
      </c>
    </row>
    <row r="238" s="14" customFormat="1">
      <c r="A238" s="14"/>
      <c r="B238" s="247"/>
      <c r="C238" s="248"/>
      <c r="D238" s="237" t="s">
        <v>150</v>
      </c>
      <c r="E238" s="249" t="s">
        <v>1</v>
      </c>
      <c r="F238" s="250" t="s">
        <v>239</v>
      </c>
      <c r="G238" s="248"/>
      <c r="H238" s="249" t="s">
        <v>1</v>
      </c>
      <c r="I238" s="251"/>
      <c r="J238" s="251"/>
      <c r="K238" s="248"/>
      <c r="L238" s="248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4"/>
      <c r="Z238" s="14"/>
      <c r="AA238" s="14"/>
      <c r="AB238" s="14"/>
      <c r="AC238" s="14"/>
      <c r="AD238" s="14"/>
      <c r="AE238" s="14"/>
      <c r="AT238" s="256" t="s">
        <v>150</v>
      </c>
      <c r="AU238" s="256" t="s">
        <v>85</v>
      </c>
      <c r="AV238" s="14" t="s">
        <v>83</v>
      </c>
      <c r="AW238" s="14" t="s">
        <v>5</v>
      </c>
      <c r="AX238" s="14" t="s">
        <v>75</v>
      </c>
      <c r="AY238" s="256" t="s">
        <v>142</v>
      </c>
    </row>
    <row r="239" s="15" customFormat="1">
      <c r="A239" s="15"/>
      <c r="B239" s="257"/>
      <c r="C239" s="258"/>
      <c r="D239" s="237" t="s">
        <v>150</v>
      </c>
      <c r="E239" s="259" t="s">
        <v>1</v>
      </c>
      <c r="F239" s="260" t="s">
        <v>153</v>
      </c>
      <c r="G239" s="258"/>
      <c r="H239" s="261">
        <v>600</v>
      </c>
      <c r="I239" s="262"/>
      <c r="J239" s="262"/>
      <c r="K239" s="258"/>
      <c r="L239" s="258"/>
      <c r="M239" s="263"/>
      <c r="N239" s="264"/>
      <c r="O239" s="265"/>
      <c r="P239" s="265"/>
      <c r="Q239" s="265"/>
      <c r="R239" s="265"/>
      <c r="S239" s="265"/>
      <c r="T239" s="265"/>
      <c r="U239" s="265"/>
      <c r="V239" s="265"/>
      <c r="W239" s="265"/>
      <c r="X239" s="266"/>
      <c r="Y239" s="15"/>
      <c r="Z239" s="15"/>
      <c r="AA239" s="15"/>
      <c r="AB239" s="15"/>
      <c r="AC239" s="15"/>
      <c r="AD239" s="15"/>
      <c r="AE239" s="15"/>
      <c r="AT239" s="267" t="s">
        <v>150</v>
      </c>
      <c r="AU239" s="267" t="s">
        <v>85</v>
      </c>
      <c r="AV239" s="15" t="s">
        <v>149</v>
      </c>
      <c r="AW239" s="15" t="s">
        <v>5</v>
      </c>
      <c r="AX239" s="15" t="s">
        <v>83</v>
      </c>
      <c r="AY239" s="267" t="s">
        <v>142</v>
      </c>
    </row>
    <row r="240" s="2" customFormat="1" ht="49.05" customHeight="1">
      <c r="A240" s="38"/>
      <c r="B240" s="39"/>
      <c r="C240" s="221" t="s">
        <v>285</v>
      </c>
      <c r="D240" s="221" t="s">
        <v>144</v>
      </c>
      <c r="E240" s="222" t="s">
        <v>681</v>
      </c>
      <c r="F240" s="223" t="s">
        <v>682</v>
      </c>
      <c r="G240" s="224" t="s">
        <v>205</v>
      </c>
      <c r="H240" s="225">
        <v>36000</v>
      </c>
      <c r="I240" s="226"/>
      <c r="J240" s="226"/>
      <c r="K240" s="227">
        <f>ROUND(P240*H240,2)</f>
        <v>0</v>
      </c>
      <c r="L240" s="223" t="s">
        <v>148</v>
      </c>
      <c r="M240" s="44"/>
      <c r="N240" s="228" t="s">
        <v>1</v>
      </c>
      <c r="O240" s="229" t="s">
        <v>38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91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38"/>
      <c r="Z240" s="38"/>
      <c r="AA240" s="38"/>
      <c r="AB240" s="38"/>
      <c r="AC240" s="38"/>
      <c r="AD240" s="38"/>
      <c r="AE240" s="38"/>
      <c r="AR240" s="233" t="s">
        <v>149</v>
      </c>
      <c r="AT240" s="233" t="s">
        <v>144</v>
      </c>
      <c r="AU240" s="233" t="s">
        <v>85</v>
      </c>
      <c r="AY240" s="17" t="s">
        <v>142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7" t="s">
        <v>83</v>
      </c>
      <c r="BK240" s="234">
        <f>ROUND(P240*H240,2)</f>
        <v>0</v>
      </c>
      <c r="BL240" s="17" t="s">
        <v>149</v>
      </c>
      <c r="BM240" s="233" t="s">
        <v>288</v>
      </c>
    </row>
    <row r="241" s="13" customFormat="1">
      <c r="A241" s="13"/>
      <c r="B241" s="235"/>
      <c r="C241" s="236"/>
      <c r="D241" s="237" t="s">
        <v>150</v>
      </c>
      <c r="E241" s="238" t="s">
        <v>1</v>
      </c>
      <c r="F241" s="239" t="s">
        <v>683</v>
      </c>
      <c r="G241" s="236"/>
      <c r="H241" s="240">
        <v>36000</v>
      </c>
      <c r="I241" s="241"/>
      <c r="J241" s="241"/>
      <c r="K241" s="236"/>
      <c r="L241" s="236"/>
      <c r="M241" s="242"/>
      <c r="N241" s="243"/>
      <c r="O241" s="244"/>
      <c r="P241" s="244"/>
      <c r="Q241" s="244"/>
      <c r="R241" s="244"/>
      <c r="S241" s="244"/>
      <c r="T241" s="244"/>
      <c r="U241" s="244"/>
      <c r="V241" s="244"/>
      <c r="W241" s="244"/>
      <c r="X241" s="245"/>
      <c r="Y241" s="13"/>
      <c r="Z241" s="13"/>
      <c r="AA241" s="13"/>
      <c r="AB241" s="13"/>
      <c r="AC241" s="13"/>
      <c r="AD241" s="13"/>
      <c r="AE241" s="13"/>
      <c r="AT241" s="246" t="s">
        <v>150</v>
      </c>
      <c r="AU241" s="246" t="s">
        <v>85</v>
      </c>
      <c r="AV241" s="13" t="s">
        <v>85</v>
      </c>
      <c r="AW241" s="13" t="s">
        <v>5</v>
      </c>
      <c r="AX241" s="13" t="s">
        <v>75</v>
      </c>
      <c r="AY241" s="246" t="s">
        <v>142</v>
      </c>
    </row>
    <row r="242" s="15" customFormat="1">
      <c r="A242" s="15"/>
      <c r="B242" s="257"/>
      <c r="C242" s="258"/>
      <c r="D242" s="237" t="s">
        <v>150</v>
      </c>
      <c r="E242" s="259" t="s">
        <v>1</v>
      </c>
      <c r="F242" s="260" t="s">
        <v>153</v>
      </c>
      <c r="G242" s="258"/>
      <c r="H242" s="261">
        <v>36000</v>
      </c>
      <c r="I242" s="262"/>
      <c r="J242" s="262"/>
      <c r="K242" s="258"/>
      <c r="L242" s="258"/>
      <c r="M242" s="263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6"/>
      <c r="Y242" s="15"/>
      <c r="Z242" s="15"/>
      <c r="AA242" s="15"/>
      <c r="AB242" s="15"/>
      <c r="AC242" s="15"/>
      <c r="AD242" s="15"/>
      <c r="AE242" s="15"/>
      <c r="AT242" s="267" t="s">
        <v>150</v>
      </c>
      <c r="AU242" s="267" t="s">
        <v>85</v>
      </c>
      <c r="AV242" s="15" t="s">
        <v>149</v>
      </c>
      <c r="AW242" s="15" t="s">
        <v>5</v>
      </c>
      <c r="AX242" s="15" t="s">
        <v>83</v>
      </c>
      <c r="AY242" s="267" t="s">
        <v>142</v>
      </c>
    </row>
    <row r="243" s="2" customFormat="1" ht="66.75" customHeight="1">
      <c r="A243" s="38"/>
      <c r="B243" s="39"/>
      <c r="C243" s="221" t="s">
        <v>222</v>
      </c>
      <c r="D243" s="221" t="s">
        <v>144</v>
      </c>
      <c r="E243" s="222" t="s">
        <v>684</v>
      </c>
      <c r="F243" s="223" t="s">
        <v>685</v>
      </c>
      <c r="G243" s="224" t="s">
        <v>358</v>
      </c>
      <c r="H243" s="225">
        <v>4</v>
      </c>
      <c r="I243" s="226"/>
      <c r="J243" s="226"/>
      <c r="K243" s="227">
        <f>ROUND(P243*H243,2)</f>
        <v>0</v>
      </c>
      <c r="L243" s="223" t="s">
        <v>148</v>
      </c>
      <c r="M243" s="44"/>
      <c r="N243" s="228" t="s">
        <v>1</v>
      </c>
      <c r="O243" s="229" t="s">
        <v>38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91"/>
      <c r="T243" s="231">
        <f>S243*H243</f>
        <v>0</v>
      </c>
      <c r="U243" s="231">
        <v>0</v>
      </c>
      <c r="V243" s="231">
        <f>U243*H243</f>
        <v>0</v>
      </c>
      <c r="W243" s="231">
        <v>0</v>
      </c>
      <c r="X243" s="232">
        <f>W243*H243</f>
        <v>0</v>
      </c>
      <c r="Y243" s="38"/>
      <c r="Z243" s="38"/>
      <c r="AA243" s="38"/>
      <c r="AB243" s="38"/>
      <c r="AC243" s="38"/>
      <c r="AD243" s="38"/>
      <c r="AE243" s="38"/>
      <c r="AR243" s="233" t="s">
        <v>149</v>
      </c>
      <c r="AT243" s="233" t="s">
        <v>144</v>
      </c>
      <c r="AU243" s="233" t="s">
        <v>85</v>
      </c>
      <c r="AY243" s="17" t="s">
        <v>142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7" t="s">
        <v>83</v>
      </c>
      <c r="BK243" s="234">
        <f>ROUND(P243*H243,2)</f>
        <v>0</v>
      </c>
      <c r="BL243" s="17" t="s">
        <v>149</v>
      </c>
      <c r="BM243" s="233" t="s">
        <v>292</v>
      </c>
    </row>
    <row r="244" s="2" customFormat="1" ht="44.25" customHeight="1">
      <c r="A244" s="38"/>
      <c r="B244" s="39"/>
      <c r="C244" s="221" t="s">
        <v>294</v>
      </c>
      <c r="D244" s="221" t="s">
        <v>144</v>
      </c>
      <c r="E244" s="222" t="s">
        <v>686</v>
      </c>
      <c r="F244" s="223" t="s">
        <v>687</v>
      </c>
      <c r="G244" s="224" t="s">
        <v>205</v>
      </c>
      <c r="H244" s="225">
        <v>600</v>
      </c>
      <c r="I244" s="226"/>
      <c r="J244" s="226"/>
      <c r="K244" s="227">
        <f>ROUND(P244*H244,2)</f>
        <v>0</v>
      </c>
      <c r="L244" s="223" t="s">
        <v>148</v>
      </c>
      <c r="M244" s="44"/>
      <c r="N244" s="228" t="s">
        <v>1</v>
      </c>
      <c r="O244" s="229" t="s">
        <v>38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91"/>
      <c r="T244" s="231">
        <f>S244*H244</f>
        <v>0</v>
      </c>
      <c r="U244" s="231">
        <v>0</v>
      </c>
      <c r="V244" s="231">
        <f>U244*H244</f>
        <v>0</v>
      </c>
      <c r="W244" s="231">
        <v>0</v>
      </c>
      <c r="X244" s="232">
        <f>W244*H244</f>
        <v>0</v>
      </c>
      <c r="Y244" s="38"/>
      <c r="Z244" s="38"/>
      <c r="AA244" s="38"/>
      <c r="AB244" s="38"/>
      <c r="AC244" s="38"/>
      <c r="AD244" s="38"/>
      <c r="AE244" s="38"/>
      <c r="AR244" s="233" t="s">
        <v>149</v>
      </c>
      <c r="AT244" s="233" t="s">
        <v>144</v>
      </c>
      <c r="AU244" s="233" t="s">
        <v>85</v>
      </c>
      <c r="AY244" s="17" t="s">
        <v>142</v>
      </c>
      <c r="BE244" s="234">
        <f>IF(O244="základní",K244,0)</f>
        <v>0</v>
      </c>
      <c r="BF244" s="234">
        <f>IF(O244="snížená",K244,0)</f>
        <v>0</v>
      </c>
      <c r="BG244" s="234">
        <f>IF(O244="zákl. přenesená",K244,0)</f>
        <v>0</v>
      </c>
      <c r="BH244" s="234">
        <f>IF(O244="sníž. přenesená",K244,0)</f>
        <v>0</v>
      </c>
      <c r="BI244" s="234">
        <f>IF(O244="nulová",K244,0)</f>
        <v>0</v>
      </c>
      <c r="BJ244" s="17" t="s">
        <v>83</v>
      </c>
      <c r="BK244" s="234">
        <f>ROUND(P244*H244,2)</f>
        <v>0</v>
      </c>
      <c r="BL244" s="17" t="s">
        <v>149</v>
      </c>
      <c r="BM244" s="233" t="s">
        <v>297</v>
      </c>
    </row>
    <row r="245" s="2" customFormat="1" ht="24.15" customHeight="1">
      <c r="A245" s="38"/>
      <c r="B245" s="39"/>
      <c r="C245" s="221" t="s">
        <v>226</v>
      </c>
      <c r="D245" s="221" t="s">
        <v>144</v>
      </c>
      <c r="E245" s="222" t="s">
        <v>688</v>
      </c>
      <c r="F245" s="223" t="s">
        <v>689</v>
      </c>
      <c r="G245" s="224" t="s">
        <v>205</v>
      </c>
      <c r="H245" s="225">
        <v>600</v>
      </c>
      <c r="I245" s="226"/>
      <c r="J245" s="226"/>
      <c r="K245" s="227">
        <f>ROUND(P245*H245,2)</f>
        <v>0</v>
      </c>
      <c r="L245" s="223" t="s">
        <v>148</v>
      </c>
      <c r="M245" s="44"/>
      <c r="N245" s="228" t="s">
        <v>1</v>
      </c>
      <c r="O245" s="229" t="s">
        <v>38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91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38"/>
      <c r="Z245" s="38"/>
      <c r="AA245" s="38"/>
      <c r="AB245" s="38"/>
      <c r="AC245" s="38"/>
      <c r="AD245" s="38"/>
      <c r="AE245" s="38"/>
      <c r="AR245" s="233" t="s">
        <v>149</v>
      </c>
      <c r="AT245" s="233" t="s">
        <v>144</v>
      </c>
      <c r="AU245" s="233" t="s">
        <v>85</v>
      </c>
      <c r="AY245" s="17" t="s">
        <v>142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7" t="s">
        <v>83</v>
      </c>
      <c r="BK245" s="234">
        <f>ROUND(P245*H245,2)</f>
        <v>0</v>
      </c>
      <c r="BL245" s="17" t="s">
        <v>149</v>
      </c>
      <c r="BM245" s="233" t="s">
        <v>301</v>
      </c>
    </row>
    <row r="246" s="2" customFormat="1" ht="24.15" customHeight="1">
      <c r="A246" s="38"/>
      <c r="B246" s="39"/>
      <c r="C246" s="221" t="s">
        <v>305</v>
      </c>
      <c r="D246" s="221" t="s">
        <v>144</v>
      </c>
      <c r="E246" s="222" t="s">
        <v>690</v>
      </c>
      <c r="F246" s="223" t="s">
        <v>691</v>
      </c>
      <c r="G246" s="224" t="s">
        <v>205</v>
      </c>
      <c r="H246" s="225">
        <v>36000</v>
      </c>
      <c r="I246" s="226"/>
      <c r="J246" s="226"/>
      <c r="K246" s="227">
        <f>ROUND(P246*H246,2)</f>
        <v>0</v>
      </c>
      <c r="L246" s="223" t="s">
        <v>148</v>
      </c>
      <c r="M246" s="44"/>
      <c r="N246" s="228" t="s">
        <v>1</v>
      </c>
      <c r="O246" s="229" t="s">
        <v>38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91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38"/>
      <c r="Z246" s="38"/>
      <c r="AA246" s="38"/>
      <c r="AB246" s="38"/>
      <c r="AC246" s="38"/>
      <c r="AD246" s="38"/>
      <c r="AE246" s="38"/>
      <c r="AR246" s="233" t="s">
        <v>149</v>
      </c>
      <c r="AT246" s="233" t="s">
        <v>144</v>
      </c>
      <c r="AU246" s="233" t="s">
        <v>85</v>
      </c>
      <c r="AY246" s="17" t="s">
        <v>142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7" t="s">
        <v>83</v>
      </c>
      <c r="BK246" s="234">
        <f>ROUND(P246*H246,2)</f>
        <v>0</v>
      </c>
      <c r="BL246" s="17" t="s">
        <v>149</v>
      </c>
      <c r="BM246" s="233" t="s">
        <v>308</v>
      </c>
    </row>
    <row r="247" s="13" customFormat="1">
      <c r="A247" s="13"/>
      <c r="B247" s="235"/>
      <c r="C247" s="236"/>
      <c r="D247" s="237" t="s">
        <v>150</v>
      </c>
      <c r="E247" s="238" t="s">
        <v>1</v>
      </c>
      <c r="F247" s="239" t="s">
        <v>683</v>
      </c>
      <c r="G247" s="236"/>
      <c r="H247" s="240">
        <v>36000</v>
      </c>
      <c r="I247" s="241"/>
      <c r="J247" s="241"/>
      <c r="K247" s="236"/>
      <c r="L247" s="236"/>
      <c r="M247" s="242"/>
      <c r="N247" s="243"/>
      <c r="O247" s="244"/>
      <c r="P247" s="244"/>
      <c r="Q247" s="244"/>
      <c r="R247" s="244"/>
      <c r="S247" s="244"/>
      <c r="T247" s="244"/>
      <c r="U247" s="244"/>
      <c r="V247" s="244"/>
      <c r="W247" s="244"/>
      <c r="X247" s="245"/>
      <c r="Y247" s="13"/>
      <c r="Z247" s="13"/>
      <c r="AA247" s="13"/>
      <c r="AB247" s="13"/>
      <c r="AC247" s="13"/>
      <c r="AD247" s="13"/>
      <c r="AE247" s="13"/>
      <c r="AT247" s="246" t="s">
        <v>150</v>
      </c>
      <c r="AU247" s="246" t="s">
        <v>85</v>
      </c>
      <c r="AV247" s="13" t="s">
        <v>85</v>
      </c>
      <c r="AW247" s="13" t="s">
        <v>5</v>
      </c>
      <c r="AX247" s="13" t="s">
        <v>75</v>
      </c>
      <c r="AY247" s="246" t="s">
        <v>142</v>
      </c>
    </row>
    <row r="248" s="15" customFormat="1">
      <c r="A248" s="15"/>
      <c r="B248" s="257"/>
      <c r="C248" s="258"/>
      <c r="D248" s="237" t="s">
        <v>150</v>
      </c>
      <c r="E248" s="259" t="s">
        <v>1</v>
      </c>
      <c r="F248" s="260" t="s">
        <v>153</v>
      </c>
      <c r="G248" s="258"/>
      <c r="H248" s="261">
        <v>36000</v>
      </c>
      <c r="I248" s="262"/>
      <c r="J248" s="262"/>
      <c r="K248" s="258"/>
      <c r="L248" s="258"/>
      <c r="M248" s="263"/>
      <c r="N248" s="264"/>
      <c r="O248" s="265"/>
      <c r="P248" s="265"/>
      <c r="Q248" s="265"/>
      <c r="R248" s="265"/>
      <c r="S248" s="265"/>
      <c r="T248" s="265"/>
      <c r="U248" s="265"/>
      <c r="V248" s="265"/>
      <c r="W248" s="265"/>
      <c r="X248" s="266"/>
      <c r="Y248" s="15"/>
      <c r="Z248" s="15"/>
      <c r="AA248" s="15"/>
      <c r="AB248" s="15"/>
      <c r="AC248" s="15"/>
      <c r="AD248" s="15"/>
      <c r="AE248" s="15"/>
      <c r="AT248" s="267" t="s">
        <v>150</v>
      </c>
      <c r="AU248" s="267" t="s">
        <v>85</v>
      </c>
      <c r="AV248" s="15" t="s">
        <v>149</v>
      </c>
      <c r="AW248" s="15" t="s">
        <v>5</v>
      </c>
      <c r="AX248" s="15" t="s">
        <v>83</v>
      </c>
      <c r="AY248" s="267" t="s">
        <v>142</v>
      </c>
    </row>
    <row r="249" s="2" customFormat="1" ht="24.15" customHeight="1">
      <c r="A249" s="38"/>
      <c r="B249" s="39"/>
      <c r="C249" s="221" t="s">
        <v>230</v>
      </c>
      <c r="D249" s="221" t="s">
        <v>144</v>
      </c>
      <c r="E249" s="222" t="s">
        <v>692</v>
      </c>
      <c r="F249" s="223" t="s">
        <v>693</v>
      </c>
      <c r="G249" s="224" t="s">
        <v>205</v>
      </c>
      <c r="H249" s="225">
        <v>600</v>
      </c>
      <c r="I249" s="226"/>
      <c r="J249" s="226"/>
      <c r="K249" s="227">
        <f>ROUND(P249*H249,2)</f>
        <v>0</v>
      </c>
      <c r="L249" s="223" t="s">
        <v>148</v>
      </c>
      <c r="M249" s="44"/>
      <c r="N249" s="228" t="s">
        <v>1</v>
      </c>
      <c r="O249" s="229" t="s">
        <v>38</v>
      </c>
      <c r="P249" s="230">
        <f>I249+J249</f>
        <v>0</v>
      </c>
      <c r="Q249" s="230">
        <f>ROUND(I249*H249,2)</f>
        <v>0</v>
      </c>
      <c r="R249" s="230">
        <f>ROUND(J249*H249,2)</f>
        <v>0</v>
      </c>
      <c r="S249" s="91"/>
      <c r="T249" s="231">
        <f>S249*H249</f>
        <v>0</v>
      </c>
      <c r="U249" s="231">
        <v>0</v>
      </c>
      <c r="V249" s="231">
        <f>U249*H249</f>
        <v>0</v>
      </c>
      <c r="W249" s="231">
        <v>0</v>
      </c>
      <c r="X249" s="232">
        <f>W249*H249</f>
        <v>0</v>
      </c>
      <c r="Y249" s="38"/>
      <c r="Z249" s="38"/>
      <c r="AA249" s="38"/>
      <c r="AB249" s="38"/>
      <c r="AC249" s="38"/>
      <c r="AD249" s="38"/>
      <c r="AE249" s="38"/>
      <c r="AR249" s="233" t="s">
        <v>149</v>
      </c>
      <c r="AT249" s="233" t="s">
        <v>144</v>
      </c>
      <c r="AU249" s="233" t="s">
        <v>85</v>
      </c>
      <c r="AY249" s="17" t="s">
        <v>142</v>
      </c>
      <c r="BE249" s="234">
        <f>IF(O249="základní",K249,0)</f>
        <v>0</v>
      </c>
      <c r="BF249" s="234">
        <f>IF(O249="snížená",K249,0)</f>
        <v>0</v>
      </c>
      <c r="BG249" s="234">
        <f>IF(O249="zákl. přenesená",K249,0)</f>
        <v>0</v>
      </c>
      <c r="BH249" s="234">
        <f>IF(O249="sníž. přenesená",K249,0)</f>
        <v>0</v>
      </c>
      <c r="BI249" s="234">
        <f>IF(O249="nulová",K249,0)</f>
        <v>0</v>
      </c>
      <c r="BJ249" s="17" t="s">
        <v>83</v>
      </c>
      <c r="BK249" s="234">
        <f>ROUND(P249*H249,2)</f>
        <v>0</v>
      </c>
      <c r="BL249" s="17" t="s">
        <v>149</v>
      </c>
      <c r="BM249" s="233" t="s">
        <v>313</v>
      </c>
    </row>
    <row r="250" s="2" customFormat="1" ht="33" customHeight="1">
      <c r="A250" s="38"/>
      <c r="B250" s="39"/>
      <c r="C250" s="221" t="s">
        <v>314</v>
      </c>
      <c r="D250" s="221" t="s">
        <v>144</v>
      </c>
      <c r="E250" s="222" t="s">
        <v>694</v>
      </c>
      <c r="F250" s="223" t="s">
        <v>695</v>
      </c>
      <c r="G250" s="224" t="s">
        <v>390</v>
      </c>
      <c r="H250" s="225">
        <v>250</v>
      </c>
      <c r="I250" s="226"/>
      <c r="J250" s="226"/>
      <c r="K250" s="227">
        <f>ROUND(P250*H250,2)</f>
        <v>0</v>
      </c>
      <c r="L250" s="223" t="s">
        <v>148</v>
      </c>
      <c r="M250" s="44"/>
      <c r="N250" s="228" t="s">
        <v>1</v>
      </c>
      <c r="O250" s="229" t="s">
        <v>38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91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38"/>
      <c r="Z250" s="38"/>
      <c r="AA250" s="38"/>
      <c r="AB250" s="38"/>
      <c r="AC250" s="38"/>
      <c r="AD250" s="38"/>
      <c r="AE250" s="38"/>
      <c r="AR250" s="233" t="s">
        <v>149</v>
      </c>
      <c r="AT250" s="233" t="s">
        <v>144</v>
      </c>
      <c r="AU250" s="233" t="s">
        <v>85</v>
      </c>
      <c r="AY250" s="17" t="s">
        <v>142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7" t="s">
        <v>83</v>
      </c>
      <c r="BK250" s="234">
        <f>ROUND(P250*H250,2)</f>
        <v>0</v>
      </c>
      <c r="BL250" s="17" t="s">
        <v>149</v>
      </c>
      <c r="BM250" s="233" t="s">
        <v>317</v>
      </c>
    </row>
    <row r="251" s="13" customFormat="1">
      <c r="A251" s="13"/>
      <c r="B251" s="235"/>
      <c r="C251" s="236"/>
      <c r="D251" s="237" t="s">
        <v>150</v>
      </c>
      <c r="E251" s="238" t="s">
        <v>1</v>
      </c>
      <c r="F251" s="239" t="s">
        <v>696</v>
      </c>
      <c r="G251" s="236"/>
      <c r="H251" s="240">
        <v>250</v>
      </c>
      <c r="I251" s="241"/>
      <c r="J251" s="241"/>
      <c r="K251" s="236"/>
      <c r="L251" s="236"/>
      <c r="M251" s="242"/>
      <c r="N251" s="243"/>
      <c r="O251" s="244"/>
      <c r="P251" s="244"/>
      <c r="Q251" s="244"/>
      <c r="R251" s="244"/>
      <c r="S251" s="244"/>
      <c r="T251" s="244"/>
      <c r="U251" s="244"/>
      <c r="V251" s="244"/>
      <c r="W251" s="244"/>
      <c r="X251" s="245"/>
      <c r="Y251" s="13"/>
      <c r="Z251" s="13"/>
      <c r="AA251" s="13"/>
      <c r="AB251" s="13"/>
      <c r="AC251" s="13"/>
      <c r="AD251" s="13"/>
      <c r="AE251" s="13"/>
      <c r="AT251" s="246" t="s">
        <v>150</v>
      </c>
      <c r="AU251" s="246" t="s">
        <v>85</v>
      </c>
      <c r="AV251" s="13" t="s">
        <v>85</v>
      </c>
      <c r="AW251" s="13" t="s">
        <v>5</v>
      </c>
      <c r="AX251" s="13" t="s">
        <v>75</v>
      </c>
      <c r="AY251" s="246" t="s">
        <v>142</v>
      </c>
    </row>
    <row r="252" s="15" customFormat="1">
      <c r="A252" s="15"/>
      <c r="B252" s="257"/>
      <c r="C252" s="258"/>
      <c r="D252" s="237" t="s">
        <v>150</v>
      </c>
      <c r="E252" s="259" t="s">
        <v>1</v>
      </c>
      <c r="F252" s="260" t="s">
        <v>153</v>
      </c>
      <c r="G252" s="258"/>
      <c r="H252" s="261">
        <v>250</v>
      </c>
      <c r="I252" s="262"/>
      <c r="J252" s="262"/>
      <c r="K252" s="258"/>
      <c r="L252" s="258"/>
      <c r="M252" s="263"/>
      <c r="N252" s="264"/>
      <c r="O252" s="265"/>
      <c r="P252" s="265"/>
      <c r="Q252" s="265"/>
      <c r="R252" s="265"/>
      <c r="S252" s="265"/>
      <c r="T252" s="265"/>
      <c r="U252" s="265"/>
      <c r="V252" s="265"/>
      <c r="W252" s="265"/>
      <c r="X252" s="266"/>
      <c r="Y252" s="15"/>
      <c r="Z252" s="15"/>
      <c r="AA252" s="15"/>
      <c r="AB252" s="15"/>
      <c r="AC252" s="15"/>
      <c r="AD252" s="15"/>
      <c r="AE252" s="15"/>
      <c r="AT252" s="267" t="s">
        <v>150</v>
      </c>
      <c r="AU252" s="267" t="s">
        <v>85</v>
      </c>
      <c r="AV252" s="15" t="s">
        <v>149</v>
      </c>
      <c r="AW252" s="15" t="s">
        <v>5</v>
      </c>
      <c r="AX252" s="15" t="s">
        <v>83</v>
      </c>
      <c r="AY252" s="267" t="s">
        <v>142</v>
      </c>
    </row>
    <row r="253" s="2" customFormat="1" ht="33" customHeight="1">
      <c r="A253" s="38"/>
      <c r="B253" s="39"/>
      <c r="C253" s="221" t="s">
        <v>235</v>
      </c>
      <c r="D253" s="221" t="s">
        <v>144</v>
      </c>
      <c r="E253" s="222" t="s">
        <v>697</v>
      </c>
      <c r="F253" s="223" t="s">
        <v>698</v>
      </c>
      <c r="G253" s="224" t="s">
        <v>390</v>
      </c>
      <c r="H253" s="225">
        <v>250</v>
      </c>
      <c r="I253" s="226"/>
      <c r="J253" s="226"/>
      <c r="K253" s="227">
        <f>ROUND(P253*H253,2)</f>
        <v>0</v>
      </c>
      <c r="L253" s="223" t="s">
        <v>148</v>
      </c>
      <c r="M253" s="44"/>
      <c r="N253" s="228" t="s">
        <v>1</v>
      </c>
      <c r="O253" s="229" t="s">
        <v>38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91"/>
      <c r="T253" s="231">
        <f>S253*H253</f>
        <v>0</v>
      </c>
      <c r="U253" s="231">
        <v>0</v>
      </c>
      <c r="V253" s="231">
        <f>U253*H253</f>
        <v>0</v>
      </c>
      <c r="W253" s="231">
        <v>0</v>
      </c>
      <c r="X253" s="232">
        <f>W253*H253</f>
        <v>0</v>
      </c>
      <c r="Y253" s="38"/>
      <c r="Z253" s="38"/>
      <c r="AA253" s="38"/>
      <c r="AB253" s="38"/>
      <c r="AC253" s="38"/>
      <c r="AD253" s="38"/>
      <c r="AE253" s="38"/>
      <c r="AR253" s="233" t="s">
        <v>149</v>
      </c>
      <c r="AT253" s="233" t="s">
        <v>144</v>
      </c>
      <c r="AU253" s="233" t="s">
        <v>85</v>
      </c>
      <c r="AY253" s="17" t="s">
        <v>142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7" t="s">
        <v>83</v>
      </c>
      <c r="BK253" s="234">
        <f>ROUND(P253*H253,2)</f>
        <v>0</v>
      </c>
      <c r="BL253" s="17" t="s">
        <v>149</v>
      </c>
      <c r="BM253" s="233" t="s">
        <v>321</v>
      </c>
    </row>
    <row r="254" s="2" customFormat="1" ht="24.15" customHeight="1">
      <c r="A254" s="38"/>
      <c r="B254" s="39"/>
      <c r="C254" s="221" t="s">
        <v>323</v>
      </c>
      <c r="D254" s="221" t="s">
        <v>144</v>
      </c>
      <c r="E254" s="222" t="s">
        <v>699</v>
      </c>
      <c r="F254" s="223" t="s">
        <v>700</v>
      </c>
      <c r="G254" s="224" t="s">
        <v>147</v>
      </c>
      <c r="H254" s="225">
        <v>63.649999999999999</v>
      </c>
      <c r="I254" s="226"/>
      <c r="J254" s="226"/>
      <c r="K254" s="227">
        <f>ROUND(P254*H254,2)</f>
        <v>0</v>
      </c>
      <c r="L254" s="223" t="s">
        <v>148</v>
      </c>
      <c r="M254" s="44"/>
      <c r="N254" s="228" t="s">
        <v>1</v>
      </c>
      <c r="O254" s="229" t="s">
        <v>38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91"/>
      <c r="T254" s="231">
        <f>S254*H254</f>
        <v>0</v>
      </c>
      <c r="U254" s="231">
        <v>0</v>
      </c>
      <c r="V254" s="231">
        <f>U254*H254</f>
        <v>0</v>
      </c>
      <c r="W254" s="231">
        <v>0</v>
      </c>
      <c r="X254" s="232">
        <f>W254*H254</f>
        <v>0</v>
      </c>
      <c r="Y254" s="38"/>
      <c r="Z254" s="38"/>
      <c r="AA254" s="38"/>
      <c r="AB254" s="38"/>
      <c r="AC254" s="38"/>
      <c r="AD254" s="38"/>
      <c r="AE254" s="38"/>
      <c r="AR254" s="233" t="s">
        <v>149</v>
      </c>
      <c r="AT254" s="233" t="s">
        <v>144</v>
      </c>
      <c r="AU254" s="233" t="s">
        <v>85</v>
      </c>
      <c r="AY254" s="17" t="s">
        <v>142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7" t="s">
        <v>83</v>
      </c>
      <c r="BK254" s="234">
        <f>ROUND(P254*H254,2)</f>
        <v>0</v>
      </c>
      <c r="BL254" s="17" t="s">
        <v>149</v>
      </c>
      <c r="BM254" s="233" t="s">
        <v>326</v>
      </c>
    </row>
    <row r="255" s="13" customFormat="1">
      <c r="A255" s="13"/>
      <c r="B255" s="235"/>
      <c r="C255" s="236"/>
      <c r="D255" s="237" t="s">
        <v>150</v>
      </c>
      <c r="E255" s="238" t="s">
        <v>1</v>
      </c>
      <c r="F255" s="239" t="s">
        <v>701</v>
      </c>
      <c r="G255" s="236"/>
      <c r="H255" s="240">
        <v>19.908000000000001</v>
      </c>
      <c r="I255" s="241"/>
      <c r="J255" s="241"/>
      <c r="K255" s="236"/>
      <c r="L255" s="236"/>
      <c r="M255" s="242"/>
      <c r="N255" s="243"/>
      <c r="O255" s="244"/>
      <c r="P255" s="244"/>
      <c r="Q255" s="244"/>
      <c r="R255" s="244"/>
      <c r="S255" s="244"/>
      <c r="T255" s="244"/>
      <c r="U255" s="244"/>
      <c r="V255" s="244"/>
      <c r="W255" s="244"/>
      <c r="X255" s="245"/>
      <c r="Y255" s="13"/>
      <c r="Z255" s="13"/>
      <c r="AA255" s="13"/>
      <c r="AB255" s="13"/>
      <c r="AC255" s="13"/>
      <c r="AD255" s="13"/>
      <c r="AE255" s="13"/>
      <c r="AT255" s="246" t="s">
        <v>150</v>
      </c>
      <c r="AU255" s="246" t="s">
        <v>85</v>
      </c>
      <c r="AV255" s="13" t="s">
        <v>85</v>
      </c>
      <c r="AW255" s="13" t="s">
        <v>5</v>
      </c>
      <c r="AX255" s="13" t="s">
        <v>75</v>
      </c>
      <c r="AY255" s="246" t="s">
        <v>142</v>
      </c>
    </row>
    <row r="256" s="13" customFormat="1">
      <c r="A256" s="13"/>
      <c r="B256" s="235"/>
      <c r="C256" s="236"/>
      <c r="D256" s="237" t="s">
        <v>150</v>
      </c>
      <c r="E256" s="238" t="s">
        <v>1</v>
      </c>
      <c r="F256" s="239" t="s">
        <v>702</v>
      </c>
      <c r="G256" s="236"/>
      <c r="H256" s="240">
        <v>23.742000000000001</v>
      </c>
      <c r="I256" s="241"/>
      <c r="J256" s="241"/>
      <c r="K256" s="236"/>
      <c r="L256" s="236"/>
      <c r="M256" s="242"/>
      <c r="N256" s="243"/>
      <c r="O256" s="244"/>
      <c r="P256" s="244"/>
      <c r="Q256" s="244"/>
      <c r="R256" s="244"/>
      <c r="S256" s="244"/>
      <c r="T256" s="244"/>
      <c r="U256" s="244"/>
      <c r="V256" s="244"/>
      <c r="W256" s="244"/>
      <c r="X256" s="245"/>
      <c r="Y256" s="13"/>
      <c r="Z256" s="13"/>
      <c r="AA256" s="13"/>
      <c r="AB256" s="13"/>
      <c r="AC256" s="13"/>
      <c r="AD256" s="13"/>
      <c r="AE256" s="13"/>
      <c r="AT256" s="246" t="s">
        <v>150</v>
      </c>
      <c r="AU256" s="246" t="s">
        <v>85</v>
      </c>
      <c r="AV256" s="13" t="s">
        <v>85</v>
      </c>
      <c r="AW256" s="13" t="s">
        <v>5</v>
      </c>
      <c r="AX256" s="13" t="s">
        <v>75</v>
      </c>
      <c r="AY256" s="246" t="s">
        <v>142</v>
      </c>
    </row>
    <row r="257" s="14" customFormat="1">
      <c r="A257" s="14"/>
      <c r="B257" s="247"/>
      <c r="C257" s="248"/>
      <c r="D257" s="237" t="s">
        <v>150</v>
      </c>
      <c r="E257" s="249" t="s">
        <v>1</v>
      </c>
      <c r="F257" s="250" t="s">
        <v>703</v>
      </c>
      <c r="G257" s="248"/>
      <c r="H257" s="249" t="s">
        <v>1</v>
      </c>
      <c r="I257" s="251"/>
      <c r="J257" s="251"/>
      <c r="K257" s="248"/>
      <c r="L257" s="248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4"/>
      <c r="Z257" s="14"/>
      <c r="AA257" s="14"/>
      <c r="AB257" s="14"/>
      <c r="AC257" s="14"/>
      <c r="AD257" s="14"/>
      <c r="AE257" s="14"/>
      <c r="AT257" s="256" t="s">
        <v>150</v>
      </c>
      <c r="AU257" s="256" t="s">
        <v>85</v>
      </c>
      <c r="AV257" s="14" t="s">
        <v>83</v>
      </c>
      <c r="AW257" s="14" t="s">
        <v>5</v>
      </c>
      <c r="AX257" s="14" t="s">
        <v>75</v>
      </c>
      <c r="AY257" s="256" t="s">
        <v>142</v>
      </c>
    </row>
    <row r="258" s="13" customFormat="1">
      <c r="A258" s="13"/>
      <c r="B258" s="235"/>
      <c r="C258" s="236"/>
      <c r="D258" s="237" t="s">
        <v>150</v>
      </c>
      <c r="E258" s="238" t="s">
        <v>1</v>
      </c>
      <c r="F258" s="239" t="s">
        <v>194</v>
      </c>
      <c r="G258" s="236"/>
      <c r="H258" s="240">
        <v>20</v>
      </c>
      <c r="I258" s="241"/>
      <c r="J258" s="241"/>
      <c r="K258" s="236"/>
      <c r="L258" s="236"/>
      <c r="M258" s="242"/>
      <c r="N258" s="243"/>
      <c r="O258" s="244"/>
      <c r="P258" s="244"/>
      <c r="Q258" s="244"/>
      <c r="R258" s="244"/>
      <c r="S258" s="244"/>
      <c r="T258" s="244"/>
      <c r="U258" s="244"/>
      <c r="V258" s="244"/>
      <c r="W258" s="244"/>
      <c r="X258" s="245"/>
      <c r="Y258" s="13"/>
      <c r="Z258" s="13"/>
      <c r="AA258" s="13"/>
      <c r="AB258" s="13"/>
      <c r="AC258" s="13"/>
      <c r="AD258" s="13"/>
      <c r="AE258" s="13"/>
      <c r="AT258" s="246" t="s">
        <v>150</v>
      </c>
      <c r="AU258" s="246" t="s">
        <v>85</v>
      </c>
      <c r="AV258" s="13" t="s">
        <v>85</v>
      </c>
      <c r="AW258" s="13" t="s">
        <v>5</v>
      </c>
      <c r="AX258" s="13" t="s">
        <v>75</v>
      </c>
      <c r="AY258" s="246" t="s">
        <v>142</v>
      </c>
    </row>
    <row r="259" s="14" customFormat="1">
      <c r="A259" s="14"/>
      <c r="B259" s="247"/>
      <c r="C259" s="248"/>
      <c r="D259" s="237" t="s">
        <v>150</v>
      </c>
      <c r="E259" s="249" t="s">
        <v>1</v>
      </c>
      <c r="F259" s="250" t="s">
        <v>239</v>
      </c>
      <c r="G259" s="248"/>
      <c r="H259" s="249" t="s">
        <v>1</v>
      </c>
      <c r="I259" s="251"/>
      <c r="J259" s="251"/>
      <c r="K259" s="248"/>
      <c r="L259" s="248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4"/>
      <c r="Z259" s="14"/>
      <c r="AA259" s="14"/>
      <c r="AB259" s="14"/>
      <c r="AC259" s="14"/>
      <c r="AD259" s="14"/>
      <c r="AE259" s="14"/>
      <c r="AT259" s="256" t="s">
        <v>150</v>
      </c>
      <c r="AU259" s="256" t="s">
        <v>85</v>
      </c>
      <c r="AV259" s="14" t="s">
        <v>83</v>
      </c>
      <c r="AW259" s="14" t="s">
        <v>5</v>
      </c>
      <c r="AX259" s="14" t="s">
        <v>75</v>
      </c>
      <c r="AY259" s="256" t="s">
        <v>142</v>
      </c>
    </row>
    <row r="260" s="15" customFormat="1">
      <c r="A260" s="15"/>
      <c r="B260" s="257"/>
      <c r="C260" s="258"/>
      <c r="D260" s="237" t="s">
        <v>150</v>
      </c>
      <c r="E260" s="259" t="s">
        <v>1</v>
      </c>
      <c r="F260" s="260" t="s">
        <v>153</v>
      </c>
      <c r="G260" s="258"/>
      <c r="H260" s="261">
        <v>63.650000000000006</v>
      </c>
      <c r="I260" s="262"/>
      <c r="J260" s="262"/>
      <c r="K260" s="258"/>
      <c r="L260" s="258"/>
      <c r="M260" s="263"/>
      <c r="N260" s="264"/>
      <c r="O260" s="265"/>
      <c r="P260" s="265"/>
      <c r="Q260" s="265"/>
      <c r="R260" s="265"/>
      <c r="S260" s="265"/>
      <c r="T260" s="265"/>
      <c r="U260" s="265"/>
      <c r="V260" s="265"/>
      <c r="W260" s="265"/>
      <c r="X260" s="266"/>
      <c r="Y260" s="15"/>
      <c r="Z260" s="15"/>
      <c r="AA260" s="15"/>
      <c r="AB260" s="15"/>
      <c r="AC260" s="15"/>
      <c r="AD260" s="15"/>
      <c r="AE260" s="15"/>
      <c r="AT260" s="267" t="s">
        <v>150</v>
      </c>
      <c r="AU260" s="267" t="s">
        <v>85</v>
      </c>
      <c r="AV260" s="15" t="s">
        <v>149</v>
      </c>
      <c r="AW260" s="15" t="s">
        <v>5</v>
      </c>
      <c r="AX260" s="15" t="s">
        <v>83</v>
      </c>
      <c r="AY260" s="267" t="s">
        <v>142</v>
      </c>
    </row>
    <row r="261" s="2" customFormat="1" ht="78" customHeight="1">
      <c r="A261" s="38"/>
      <c r="B261" s="39"/>
      <c r="C261" s="221" t="s">
        <v>243</v>
      </c>
      <c r="D261" s="221" t="s">
        <v>144</v>
      </c>
      <c r="E261" s="222" t="s">
        <v>704</v>
      </c>
      <c r="F261" s="223" t="s">
        <v>705</v>
      </c>
      <c r="G261" s="224" t="s">
        <v>390</v>
      </c>
      <c r="H261" s="225">
        <v>204</v>
      </c>
      <c r="I261" s="226"/>
      <c r="J261" s="226"/>
      <c r="K261" s="227">
        <f>ROUND(P261*H261,2)</f>
        <v>0</v>
      </c>
      <c r="L261" s="223" t="s">
        <v>148</v>
      </c>
      <c r="M261" s="44"/>
      <c r="N261" s="228" t="s">
        <v>1</v>
      </c>
      <c r="O261" s="229" t="s">
        <v>38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91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38"/>
      <c r="Z261" s="38"/>
      <c r="AA261" s="38"/>
      <c r="AB261" s="38"/>
      <c r="AC261" s="38"/>
      <c r="AD261" s="38"/>
      <c r="AE261" s="38"/>
      <c r="AR261" s="233" t="s">
        <v>149</v>
      </c>
      <c r="AT261" s="233" t="s">
        <v>144</v>
      </c>
      <c r="AU261" s="233" t="s">
        <v>85</v>
      </c>
      <c r="AY261" s="17" t="s">
        <v>142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7" t="s">
        <v>83</v>
      </c>
      <c r="BK261" s="234">
        <f>ROUND(P261*H261,2)</f>
        <v>0</v>
      </c>
      <c r="BL261" s="17" t="s">
        <v>149</v>
      </c>
      <c r="BM261" s="233" t="s">
        <v>327</v>
      </c>
    </row>
    <row r="262" s="13" customFormat="1">
      <c r="A262" s="13"/>
      <c r="B262" s="235"/>
      <c r="C262" s="236"/>
      <c r="D262" s="237" t="s">
        <v>150</v>
      </c>
      <c r="E262" s="238" t="s">
        <v>1</v>
      </c>
      <c r="F262" s="239" t="s">
        <v>706</v>
      </c>
      <c r="G262" s="236"/>
      <c r="H262" s="240">
        <v>204</v>
      </c>
      <c r="I262" s="241"/>
      <c r="J262" s="241"/>
      <c r="K262" s="236"/>
      <c r="L262" s="236"/>
      <c r="M262" s="242"/>
      <c r="N262" s="243"/>
      <c r="O262" s="244"/>
      <c r="P262" s="244"/>
      <c r="Q262" s="244"/>
      <c r="R262" s="244"/>
      <c r="S262" s="244"/>
      <c r="T262" s="244"/>
      <c r="U262" s="244"/>
      <c r="V262" s="244"/>
      <c r="W262" s="244"/>
      <c r="X262" s="245"/>
      <c r="Y262" s="13"/>
      <c r="Z262" s="13"/>
      <c r="AA262" s="13"/>
      <c r="AB262" s="13"/>
      <c r="AC262" s="13"/>
      <c r="AD262" s="13"/>
      <c r="AE262" s="13"/>
      <c r="AT262" s="246" t="s">
        <v>150</v>
      </c>
      <c r="AU262" s="246" t="s">
        <v>85</v>
      </c>
      <c r="AV262" s="13" t="s">
        <v>85</v>
      </c>
      <c r="AW262" s="13" t="s">
        <v>5</v>
      </c>
      <c r="AX262" s="13" t="s">
        <v>75</v>
      </c>
      <c r="AY262" s="246" t="s">
        <v>142</v>
      </c>
    </row>
    <row r="263" s="14" customFormat="1">
      <c r="A263" s="14"/>
      <c r="B263" s="247"/>
      <c r="C263" s="248"/>
      <c r="D263" s="237" t="s">
        <v>150</v>
      </c>
      <c r="E263" s="249" t="s">
        <v>1</v>
      </c>
      <c r="F263" s="250" t="s">
        <v>239</v>
      </c>
      <c r="G263" s="248"/>
      <c r="H263" s="249" t="s">
        <v>1</v>
      </c>
      <c r="I263" s="251"/>
      <c r="J263" s="251"/>
      <c r="K263" s="248"/>
      <c r="L263" s="248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4"/>
      <c r="Z263" s="14"/>
      <c r="AA263" s="14"/>
      <c r="AB263" s="14"/>
      <c r="AC263" s="14"/>
      <c r="AD263" s="14"/>
      <c r="AE263" s="14"/>
      <c r="AT263" s="256" t="s">
        <v>150</v>
      </c>
      <c r="AU263" s="256" t="s">
        <v>85</v>
      </c>
      <c r="AV263" s="14" t="s">
        <v>83</v>
      </c>
      <c r="AW263" s="14" t="s">
        <v>5</v>
      </c>
      <c r="AX263" s="14" t="s">
        <v>75</v>
      </c>
      <c r="AY263" s="256" t="s">
        <v>142</v>
      </c>
    </row>
    <row r="264" s="15" customFormat="1">
      <c r="A264" s="15"/>
      <c r="B264" s="257"/>
      <c r="C264" s="258"/>
      <c r="D264" s="237" t="s">
        <v>150</v>
      </c>
      <c r="E264" s="259" t="s">
        <v>1</v>
      </c>
      <c r="F264" s="260" t="s">
        <v>153</v>
      </c>
      <c r="G264" s="258"/>
      <c r="H264" s="261">
        <v>204</v>
      </c>
      <c r="I264" s="262"/>
      <c r="J264" s="262"/>
      <c r="K264" s="258"/>
      <c r="L264" s="258"/>
      <c r="M264" s="263"/>
      <c r="N264" s="264"/>
      <c r="O264" s="265"/>
      <c r="P264" s="265"/>
      <c r="Q264" s="265"/>
      <c r="R264" s="265"/>
      <c r="S264" s="265"/>
      <c r="T264" s="265"/>
      <c r="U264" s="265"/>
      <c r="V264" s="265"/>
      <c r="W264" s="265"/>
      <c r="X264" s="266"/>
      <c r="Y264" s="15"/>
      <c r="Z264" s="15"/>
      <c r="AA264" s="15"/>
      <c r="AB264" s="15"/>
      <c r="AC264" s="15"/>
      <c r="AD264" s="15"/>
      <c r="AE264" s="15"/>
      <c r="AT264" s="267" t="s">
        <v>150</v>
      </c>
      <c r="AU264" s="267" t="s">
        <v>85</v>
      </c>
      <c r="AV264" s="15" t="s">
        <v>149</v>
      </c>
      <c r="AW264" s="15" t="s">
        <v>5</v>
      </c>
      <c r="AX264" s="15" t="s">
        <v>83</v>
      </c>
      <c r="AY264" s="267" t="s">
        <v>142</v>
      </c>
    </row>
    <row r="265" s="2" customFormat="1" ht="33" customHeight="1">
      <c r="A265" s="38"/>
      <c r="B265" s="39"/>
      <c r="C265" s="221" t="s">
        <v>329</v>
      </c>
      <c r="D265" s="221" t="s">
        <v>144</v>
      </c>
      <c r="E265" s="222" t="s">
        <v>707</v>
      </c>
      <c r="F265" s="223" t="s">
        <v>708</v>
      </c>
      <c r="G265" s="224" t="s">
        <v>390</v>
      </c>
      <c r="H265" s="225">
        <v>260.91000000000003</v>
      </c>
      <c r="I265" s="226"/>
      <c r="J265" s="226"/>
      <c r="K265" s="227">
        <f>ROUND(P265*H265,2)</f>
        <v>0</v>
      </c>
      <c r="L265" s="223" t="s">
        <v>148</v>
      </c>
      <c r="M265" s="44"/>
      <c r="N265" s="228" t="s">
        <v>1</v>
      </c>
      <c r="O265" s="229" t="s">
        <v>38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91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38"/>
      <c r="Z265" s="38"/>
      <c r="AA265" s="38"/>
      <c r="AB265" s="38"/>
      <c r="AC265" s="38"/>
      <c r="AD265" s="38"/>
      <c r="AE265" s="38"/>
      <c r="AR265" s="233" t="s">
        <v>149</v>
      </c>
      <c r="AT265" s="233" t="s">
        <v>144</v>
      </c>
      <c r="AU265" s="233" t="s">
        <v>85</v>
      </c>
      <c r="AY265" s="17" t="s">
        <v>142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7" t="s">
        <v>83</v>
      </c>
      <c r="BK265" s="234">
        <f>ROUND(P265*H265,2)</f>
        <v>0</v>
      </c>
      <c r="BL265" s="17" t="s">
        <v>149</v>
      </c>
      <c r="BM265" s="233" t="s">
        <v>330</v>
      </c>
    </row>
    <row r="266" s="13" customFormat="1">
      <c r="A266" s="13"/>
      <c r="B266" s="235"/>
      <c r="C266" s="236"/>
      <c r="D266" s="237" t="s">
        <v>150</v>
      </c>
      <c r="E266" s="238" t="s">
        <v>1</v>
      </c>
      <c r="F266" s="239" t="s">
        <v>706</v>
      </c>
      <c r="G266" s="236"/>
      <c r="H266" s="240">
        <v>204</v>
      </c>
      <c r="I266" s="241"/>
      <c r="J266" s="241"/>
      <c r="K266" s="236"/>
      <c r="L266" s="236"/>
      <c r="M266" s="242"/>
      <c r="N266" s="243"/>
      <c r="O266" s="244"/>
      <c r="P266" s="244"/>
      <c r="Q266" s="244"/>
      <c r="R266" s="244"/>
      <c r="S266" s="244"/>
      <c r="T266" s="244"/>
      <c r="U266" s="244"/>
      <c r="V266" s="244"/>
      <c r="W266" s="244"/>
      <c r="X266" s="245"/>
      <c r="Y266" s="13"/>
      <c r="Z266" s="13"/>
      <c r="AA266" s="13"/>
      <c r="AB266" s="13"/>
      <c r="AC266" s="13"/>
      <c r="AD266" s="13"/>
      <c r="AE266" s="13"/>
      <c r="AT266" s="246" t="s">
        <v>150</v>
      </c>
      <c r="AU266" s="246" t="s">
        <v>85</v>
      </c>
      <c r="AV266" s="13" t="s">
        <v>85</v>
      </c>
      <c r="AW266" s="13" t="s">
        <v>5</v>
      </c>
      <c r="AX266" s="13" t="s">
        <v>75</v>
      </c>
      <c r="AY266" s="246" t="s">
        <v>142</v>
      </c>
    </row>
    <row r="267" s="13" customFormat="1">
      <c r="A267" s="13"/>
      <c r="B267" s="235"/>
      <c r="C267" s="236"/>
      <c r="D267" s="237" t="s">
        <v>150</v>
      </c>
      <c r="E267" s="238" t="s">
        <v>1</v>
      </c>
      <c r="F267" s="239" t="s">
        <v>709</v>
      </c>
      <c r="G267" s="236"/>
      <c r="H267" s="240">
        <v>10.800000000000001</v>
      </c>
      <c r="I267" s="241"/>
      <c r="J267" s="241"/>
      <c r="K267" s="236"/>
      <c r="L267" s="236"/>
      <c r="M267" s="242"/>
      <c r="N267" s="243"/>
      <c r="O267" s="244"/>
      <c r="P267" s="244"/>
      <c r="Q267" s="244"/>
      <c r="R267" s="244"/>
      <c r="S267" s="244"/>
      <c r="T267" s="244"/>
      <c r="U267" s="244"/>
      <c r="V267" s="244"/>
      <c r="W267" s="244"/>
      <c r="X267" s="245"/>
      <c r="Y267" s="13"/>
      <c r="Z267" s="13"/>
      <c r="AA267" s="13"/>
      <c r="AB267" s="13"/>
      <c r="AC267" s="13"/>
      <c r="AD267" s="13"/>
      <c r="AE267" s="13"/>
      <c r="AT267" s="246" t="s">
        <v>150</v>
      </c>
      <c r="AU267" s="246" t="s">
        <v>85</v>
      </c>
      <c r="AV267" s="13" t="s">
        <v>85</v>
      </c>
      <c r="AW267" s="13" t="s">
        <v>5</v>
      </c>
      <c r="AX267" s="13" t="s">
        <v>75</v>
      </c>
      <c r="AY267" s="246" t="s">
        <v>142</v>
      </c>
    </row>
    <row r="268" s="14" customFormat="1">
      <c r="A268" s="14"/>
      <c r="B268" s="247"/>
      <c r="C268" s="248"/>
      <c r="D268" s="237" t="s">
        <v>150</v>
      </c>
      <c r="E268" s="249" t="s">
        <v>1</v>
      </c>
      <c r="F268" s="250" t="s">
        <v>710</v>
      </c>
      <c r="G268" s="248"/>
      <c r="H268" s="249" t="s">
        <v>1</v>
      </c>
      <c r="I268" s="251"/>
      <c r="J268" s="251"/>
      <c r="K268" s="248"/>
      <c r="L268" s="248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4"/>
      <c r="Z268" s="14"/>
      <c r="AA268" s="14"/>
      <c r="AB268" s="14"/>
      <c r="AC268" s="14"/>
      <c r="AD268" s="14"/>
      <c r="AE268" s="14"/>
      <c r="AT268" s="256" t="s">
        <v>150</v>
      </c>
      <c r="AU268" s="256" t="s">
        <v>85</v>
      </c>
      <c r="AV268" s="14" t="s">
        <v>83</v>
      </c>
      <c r="AW268" s="14" t="s">
        <v>5</v>
      </c>
      <c r="AX268" s="14" t="s">
        <v>75</v>
      </c>
      <c r="AY268" s="256" t="s">
        <v>142</v>
      </c>
    </row>
    <row r="269" s="13" customFormat="1">
      <c r="A269" s="13"/>
      <c r="B269" s="235"/>
      <c r="C269" s="236"/>
      <c r="D269" s="237" t="s">
        <v>150</v>
      </c>
      <c r="E269" s="238" t="s">
        <v>1</v>
      </c>
      <c r="F269" s="239" t="s">
        <v>164</v>
      </c>
      <c r="G269" s="236"/>
      <c r="H269" s="240">
        <v>8</v>
      </c>
      <c r="I269" s="241"/>
      <c r="J269" s="241"/>
      <c r="K269" s="236"/>
      <c r="L269" s="236"/>
      <c r="M269" s="242"/>
      <c r="N269" s="243"/>
      <c r="O269" s="244"/>
      <c r="P269" s="244"/>
      <c r="Q269" s="244"/>
      <c r="R269" s="244"/>
      <c r="S269" s="244"/>
      <c r="T269" s="244"/>
      <c r="U269" s="244"/>
      <c r="V269" s="244"/>
      <c r="W269" s="244"/>
      <c r="X269" s="245"/>
      <c r="Y269" s="13"/>
      <c r="Z269" s="13"/>
      <c r="AA269" s="13"/>
      <c r="AB269" s="13"/>
      <c r="AC269" s="13"/>
      <c r="AD269" s="13"/>
      <c r="AE269" s="13"/>
      <c r="AT269" s="246" t="s">
        <v>150</v>
      </c>
      <c r="AU269" s="246" t="s">
        <v>85</v>
      </c>
      <c r="AV269" s="13" t="s">
        <v>85</v>
      </c>
      <c r="AW269" s="13" t="s">
        <v>5</v>
      </c>
      <c r="AX269" s="13" t="s">
        <v>75</v>
      </c>
      <c r="AY269" s="246" t="s">
        <v>142</v>
      </c>
    </row>
    <row r="270" s="14" customFormat="1">
      <c r="A270" s="14"/>
      <c r="B270" s="247"/>
      <c r="C270" s="248"/>
      <c r="D270" s="237" t="s">
        <v>150</v>
      </c>
      <c r="E270" s="249" t="s">
        <v>1</v>
      </c>
      <c r="F270" s="250" t="s">
        <v>711</v>
      </c>
      <c r="G270" s="248"/>
      <c r="H270" s="249" t="s">
        <v>1</v>
      </c>
      <c r="I270" s="251"/>
      <c r="J270" s="251"/>
      <c r="K270" s="248"/>
      <c r="L270" s="248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4"/>
      <c r="Z270" s="14"/>
      <c r="AA270" s="14"/>
      <c r="AB270" s="14"/>
      <c r="AC270" s="14"/>
      <c r="AD270" s="14"/>
      <c r="AE270" s="14"/>
      <c r="AT270" s="256" t="s">
        <v>150</v>
      </c>
      <c r="AU270" s="256" t="s">
        <v>85</v>
      </c>
      <c r="AV270" s="14" t="s">
        <v>83</v>
      </c>
      <c r="AW270" s="14" t="s">
        <v>5</v>
      </c>
      <c r="AX270" s="14" t="s">
        <v>75</v>
      </c>
      <c r="AY270" s="256" t="s">
        <v>142</v>
      </c>
    </row>
    <row r="271" s="13" customFormat="1">
      <c r="A271" s="13"/>
      <c r="B271" s="235"/>
      <c r="C271" s="236"/>
      <c r="D271" s="237" t="s">
        <v>150</v>
      </c>
      <c r="E271" s="238" t="s">
        <v>1</v>
      </c>
      <c r="F271" s="239" t="s">
        <v>712</v>
      </c>
      <c r="G271" s="236"/>
      <c r="H271" s="240">
        <v>1.6599999999999999</v>
      </c>
      <c r="I271" s="241"/>
      <c r="J271" s="241"/>
      <c r="K271" s="236"/>
      <c r="L271" s="236"/>
      <c r="M271" s="242"/>
      <c r="N271" s="243"/>
      <c r="O271" s="244"/>
      <c r="P271" s="244"/>
      <c r="Q271" s="244"/>
      <c r="R271" s="244"/>
      <c r="S271" s="244"/>
      <c r="T271" s="244"/>
      <c r="U271" s="244"/>
      <c r="V271" s="244"/>
      <c r="W271" s="244"/>
      <c r="X271" s="245"/>
      <c r="Y271" s="13"/>
      <c r="Z271" s="13"/>
      <c r="AA271" s="13"/>
      <c r="AB271" s="13"/>
      <c r="AC271" s="13"/>
      <c r="AD271" s="13"/>
      <c r="AE271" s="13"/>
      <c r="AT271" s="246" t="s">
        <v>150</v>
      </c>
      <c r="AU271" s="246" t="s">
        <v>85</v>
      </c>
      <c r="AV271" s="13" t="s">
        <v>85</v>
      </c>
      <c r="AW271" s="13" t="s">
        <v>5</v>
      </c>
      <c r="AX271" s="13" t="s">
        <v>75</v>
      </c>
      <c r="AY271" s="246" t="s">
        <v>142</v>
      </c>
    </row>
    <row r="272" s="13" customFormat="1">
      <c r="A272" s="13"/>
      <c r="B272" s="235"/>
      <c r="C272" s="236"/>
      <c r="D272" s="237" t="s">
        <v>150</v>
      </c>
      <c r="E272" s="238" t="s">
        <v>1</v>
      </c>
      <c r="F272" s="239" t="s">
        <v>713</v>
      </c>
      <c r="G272" s="236"/>
      <c r="H272" s="240">
        <v>11.1</v>
      </c>
      <c r="I272" s="241"/>
      <c r="J272" s="241"/>
      <c r="K272" s="236"/>
      <c r="L272" s="236"/>
      <c r="M272" s="242"/>
      <c r="N272" s="243"/>
      <c r="O272" s="244"/>
      <c r="P272" s="244"/>
      <c r="Q272" s="244"/>
      <c r="R272" s="244"/>
      <c r="S272" s="244"/>
      <c r="T272" s="244"/>
      <c r="U272" s="244"/>
      <c r="V272" s="244"/>
      <c r="W272" s="244"/>
      <c r="X272" s="245"/>
      <c r="Y272" s="13"/>
      <c r="Z272" s="13"/>
      <c r="AA272" s="13"/>
      <c r="AB272" s="13"/>
      <c r="AC272" s="13"/>
      <c r="AD272" s="13"/>
      <c r="AE272" s="13"/>
      <c r="AT272" s="246" t="s">
        <v>150</v>
      </c>
      <c r="AU272" s="246" t="s">
        <v>85</v>
      </c>
      <c r="AV272" s="13" t="s">
        <v>85</v>
      </c>
      <c r="AW272" s="13" t="s">
        <v>5</v>
      </c>
      <c r="AX272" s="13" t="s">
        <v>75</v>
      </c>
      <c r="AY272" s="246" t="s">
        <v>142</v>
      </c>
    </row>
    <row r="273" s="14" customFormat="1">
      <c r="A273" s="14"/>
      <c r="B273" s="247"/>
      <c r="C273" s="248"/>
      <c r="D273" s="237" t="s">
        <v>150</v>
      </c>
      <c r="E273" s="249" t="s">
        <v>1</v>
      </c>
      <c r="F273" s="250" t="s">
        <v>714</v>
      </c>
      <c r="G273" s="248"/>
      <c r="H273" s="249" t="s">
        <v>1</v>
      </c>
      <c r="I273" s="251"/>
      <c r="J273" s="251"/>
      <c r="K273" s="248"/>
      <c r="L273" s="248"/>
      <c r="M273" s="252"/>
      <c r="N273" s="253"/>
      <c r="O273" s="254"/>
      <c r="P273" s="254"/>
      <c r="Q273" s="254"/>
      <c r="R273" s="254"/>
      <c r="S273" s="254"/>
      <c r="T273" s="254"/>
      <c r="U273" s="254"/>
      <c r="V273" s="254"/>
      <c r="W273" s="254"/>
      <c r="X273" s="255"/>
      <c r="Y273" s="14"/>
      <c r="Z273" s="14"/>
      <c r="AA273" s="14"/>
      <c r="AB273" s="14"/>
      <c r="AC273" s="14"/>
      <c r="AD273" s="14"/>
      <c r="AE273" s="14"/>
      <c r="AT273" s="256" t="s">
        <v>150</v>
      </c>
      <c r="AU273" s="256" t="s">
        <v>85</v>
      </c>
      <c r="AV273" s="14" t="s">
        <v>83</v>
      </c>
      <c r="AW273" s="14" t="s">
        <v>5</v>
      </c>
      <c r="AX273" s="14" t="s">
        <v>75</v>
      </c>
      <c r="AY273" s="256" t="s">
        <v>142</v>
      </c>
    </row>
    <row r="274" s="13" customFormat="1">
      <c r="A274" s="13"/>
      <c r="B274" s="235"/>
      <c r="C274" s="236"/>
      <c r="D274" s="237" t="s">
        <v>150</v>
      </c>
      <c r="E274" s="238" t="s">
        <v>1</v>
      </c>
      <c r="F274" s="239" t="s">
        <v>209</v>
      </c>
      <c r="G274" s="236"/>
      <c r="H274" s="240">
        <v>13</v>
      </c>
      <c r="I274" s="241"/>
      <c r="J274" s="241"/>
      <c r="K274" s="236"/>
      <c r="L274" s="236"/>
      <c r="M274" s="242"/>
      <c r="N274" s="243"/>
      <c r="O274" s="244"/>
      <c r="P274" s="244"/>
      <c r="Q274" s="244"/>
      <c r="R274" s="244"/>
      <c r="S274" s="244"/>
      <c r="T274" s="244"/>
      <c r="U274" s="244"/>
      <c r="V274" s="244"/>
      <c r="W274" s="244"/>
      <c r="X274" s="245"/>
      <c r="Y274" s="13"/>
      <c r="Z274" s="13"/>
      <c r="AA274" s="13"/>
      <c r="AB274" s="13"/>
      <c r="AC274" s="13"/>
      <c r="AD274" s="13"/>
      <c r="AE274" s="13"/>
      <c r="AT274" s="246" t="s">
        <v>150</v>
      </c>
      <c r="AU274" s="246" t="s">
        <v>85</v>
      </c>
      <c r="AV274" s="13" t="s">
        <v>85</v>
      </c>
      <c r="AW274" s="13" t="s">
        <v>5</v>
      </c>
      <c r="AX274" s="13" t="s">
        <v>75</v>
      </c>
      <c r="AY274" s="246" t="s">
        <v>142</v>
      </c>
    </row>
    <row r="275" s="14" customFormat="1">
      <c r="A275" s="14"/>
      <c r="B275" s="247"/>
      <c r="C275" s="248"/>
      <c r="D275" s="237" t="s">
        <v>150</v>
      </c>
      <c r="E275" s="249" t="s">
        <v>1</v>
      </c>
      <c r="F275" s="250" t="s">
        <v>715</v>
      </c>
      <c r="G275" s="248"/>
      <c r="H275" s="249" t="s">
        <v>1</v>
      </c>
      <c r="I275" s="251"/>
      <c r="J275" s="251"/>
      <c r="K275" s="248"/>
      <c r="L275" s="248"/>
      <c r="M275" s="252"/>
      <c r="N275" s="253"/>
      <c r="O275" s="254"/>
      <c r="P275" s="254"/>
      <c r="Q275" s="254"/>
      <c r="R275" s="254"/>
      <c r="S275" s="254"/>
      <c r="T275" s="254"/>
      <c r="U275" s="254"/>
      <c r="V275" s="254"/>
      <c r="W275" s="254"/>
      <c r="X275" s="255"/>
      <c r="Y275" s="14"/>
      <c r="Z275" s="14"/>
      <c r="AA275" s="14"/>
      <c r="AB275" s="14"/>
      <c r="AC275" s="14"/>
      <c r="AD275" s="14"/>
      <c r="AE275" s="14"/>
      <c r="AT275" s="256" t="s">
        <v>150</v>
      </c>
      <c r="AU275" s="256" t="s">
        <v>85</v>
      </c>
      <c r="AV275" s="14" t="s">
        <v>83</v>
      </c>
      <c r="AW275" s="14" t="s">
        <v>5</v>
      </c>
      <c r="AX275" s="14" t="s">
        <v>75</v>
      </c>
      <c r="AY275" s="256" t="s">
        <v>142</v>
      </c>
    </row>
    <row r="276" s="13" customFormat="1">
      <c r="A276" s="13"/>
      <c r="B276" s="235"/>
      <c r="C276" s="236"/>
      <c r="D276" s="237" t="s">
        <v>150</v>
      </c>
      <c r="E276" s="238" t="s">
        <v>1</v>
      </c>
      <c r="F276" s="239" t="s">
        <v>716</v>
      </c>
      <c r="G276" s="236"/>
      <c r="H276" s="240">
        <v>12.35</v>
      </c>
      <c r="I276" s="241"/>
      <c r="J276" s="241"/>
      <c r="K276" s="236"/>
      <c r="L276" s="236"/>
      <c r="M276" s="242"/>
      <c r="N276" s="243"/>
      <c r="O276" s="244"/>
      <c r="P276" s="244"/>
      <c r="Q276" s="244"/>
      <c r="R276" s="244"/>
      <c r="S276" s="244"/>
      <c r="T276" s="244"/>
      <c r="U276" s="244"/>
      <c r="V276" s="244"/>
      <c r="W276" s="244"/>
      <c r="X276" s="245"/>
      <c r="Y276" s="13"/>
      <c r="Z276" s="13"/>
      <c r="AA276" s="13"/>
      <c r="AB276" s="13"/>
      <c r="AC276" s="13"/>
      <c r="AD276" s="13"/>
      <c r="AE276" s="13"/>
      <c r="AT276" s="246" t="s">
        <v>150</v>
      </c>
      <c r="AU276" s="246" t="s">
        <v>85</v>
      </c>
      <c r="AV276" s="13" t="s">
        <v>85</v>
      </c>
      <c r="AW276" s="13" t="s">
        <v>5</v>
      </c>
      <c r="AX276" s="13" t="s">
        <v>75</v>
      </c>
      <c r="AY276" s="246" t="s">
        <v>142</v>
      </c>
    </row>
    <row r="277" s="14" customFormat="1">
      <c r="A277" s="14"/>
      <c r="B277" s="247"/>
      <c r="C277" s="248"/>
      <c r="D277" s="237" t="s">
        <v>150</v>
      </c>
      <c r="E277" s="249" t="s">
        <v>1</v>
      </c>
      <c r="F277" s="250" t="s">
        <v>717</v>
      </c>
      <c r="G277" s="248"/>
      <c r="H277" s="249" t="s">
        <v>1</v>
      </c>
      <c r="I277" s="251"/>
      <c r="J277" s="251"/>
      <c r="K277" s="248"/>
      <c r="L277" s="248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4"/>
      <c r="Z277" s="14"/>
      <c r="AA277" s="14"/>
      <c r="AB277" s="14"/>
      <c r="AC277" s="14"/>
      <c r="AD277" s="14"/>
      <c r="AE277" s="14"/>
      <c r="AT277" s="256" t="s">
        <v>150</v>
      </c>
      <c r="AU277" s="256" t="s">
        <v>85</v>
      </c>
      <c r="AV277" s="14" t="s">
        <v>83</v>
      </c>
      <c r="AW277" s="14" t="s">
        <v>5</v>
      </c>
      <c r="AX277" s="14" t="s">
        <v>75</v>
      </c>
      <c r="AY277" s="256" t="s">
        <v>142</v>
      </c>
    </row>
    <row r="278" s="15" customFormat="1">
      <c r="A278" s="15"/>
      <c r="B278" s="257"/>
      <c r="C278" s="258"/>
      <c r="D278" s="237" t="s">
        <v>150</v>
      </c>
      <c r="E278" s="259" t="s">
        <v>1</v>
      </c>
      <c r="F278" s="260" t="s">
        <v>153</v>
      </c>
      <c r="G278" s="258"/>
      <c r="H278" s="261">
        <v>260.91000000000003</v>
      </c>
      <c r="I278" s="262"/>
      <c r="J278" s="262"/>
      <c r="K278" s="258"/>
      <c r="L278" s="258"/>
      <c r="M278" s="263"/>
      <c r="N278" s="264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15"/>
      <c r="Z278" s="15"/>
      <c r="AA278" s="15"/>
      <c r="AB278" s="15"/>
      <c r="AC278" s="15"/>
      <c r="AD278" s="15"/>
      <c r="AE278" s="15"/>
      <c r="AT278" s="267" t="s">
        <v>150</v>
      </c>
      <c r="AU278" s="267" t="s">
        <v>85</v>
      </c>
      <c r="AV278" s="15" t="s">
        <v>149</v>
      </c>
      <c r="AW278" s="15" t="s">
        <v>5</v>
      </c>
      <c r="AX278" s="15" t="s">
        <v>83</v>
      </c>
      <c r="AY278" s="267" t="s">
        <v>142</v>
      </c>
    </row>
    <row r="279" s="2" customFormat="1" ht="24.15" customHeight="1">
      <c r="A279" s="38"/>
      <c r="B279" s="39"/>
      <c r="C279" s="221" t="s">
        <v>249</v>
      </c>
      <c r="D279" s="221" t="s">
        <v>144</v>
      </c>
      <c r="E279" s="222" t="s">
        <v>718</v>
      </c>
      <c r="F279" s="223" t="s">
        <v>719</v>
      </c>
      <c r="G279" s="224" t="s">
        <v>205</v>
      </c>
      <c r="H279" s="225">
        <v>46.619999999999997</v>
      </c>
      <c r="I279" s="226"/>
      <c r="J279" s="226"/>
      <c r="K279" s="227">
        <f>ROUND(P279*H279,2)</f>
        <v>0</v>
      </c>
      <c r="L279" s="223" t="s">
        <v>148</v>
      </c>
      <c r="M279" s="44"/>
      <c r="N279" s="228" t="s">
        <v>1</v>
      </c>
      <c r="O279" s="229" t="s">
        <v>38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91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38"/>
      <c r="Z279" s="38"/>
      <c r="AA279" s="38"/>
      <c r="AB279" s="38"/>
      <c r="AC279" s="38"/>
      <c r="AD279" s="38"/>
      <c r="AE279" s="38"/>
      <c r="AR279" s="233" t="s">
        <v>149</v>
      </c>
      <c r="AT279" s="233" t="s">
        <v>144</v>
      </c>
      <c r="AU279" s="233" t="s">
        <v>85</v>
      </c>
      <c r="AY279" s="17" t="s">
        <v>142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7" t="s">
        <v>83</v>
      </c>
      <c r="BK279" s="234">
        <f>ROUND(P279*H279,2)</f>
        <v>0</v>
      </c>
      <c r="BL279" s="17" t="s">
        <v>149</v>
      </c>
      <c r="BM279" s="233" t="s">
        <v>331</v>
      </c>
    </row>
    <row r="280" s="13" customFormat="1">
      <c r="A280" s="13"/>
      <c r="B280" s="235"/>
      <c r="C280" s="236"/>
      <c r="D280" s="237" t="s">
        <v>150</v>
      </c>
      <c r="E280" s="238" t="s">
        <v>1</v>
      </c>
      <c r="F280" s="239" t="s">
        <v>720</v>
      </c>
      <c r="G280" s="236"/>
      <c r="H280" s="240">
        <v>9.4499999999999993</v>
      </c>
      <c r="I280" s="241"/>
      <c r="J280" s="241"/>
      <c r="K280" s="236"/>
      <c r="L280" s="236"/>
      <c r="M280" s="242"/>
      <c r="N280" s="243"/>
      <c r="O280" s="244"/>
      <c r="P280" s="244"/>
      <c r="Q280" s="244"/>
      <c r="R280" s="244"/>
      <c r="S280" s="244"/>
      <c r="T280" s="244"/>
      <c r="U280" s="244"/>
      <c r="V280" s="244"/>
      <c r="W280" s="244"/>
      <c r="X280" s="245"/>
      <c r="Y280" s="13"/>
      <c r="Z280" s="13"/>
      <c r="AA280" s="13"/>
      <c r="AB280" s="13"/>
      <c r="AC280" s="13"/>
      <c r="AD280" s="13"/>
      <c r="AE280" s="13"/>
      <c r="AT280" s="246" t="s">
        <v>150</v>
      </c>
      <c r="AU280" s="246" t="s">
        <v>85</v>
      </c>
      <c r="AV280" s="13" t="s">
        <v>85</v>
      </c>
      <c r="AW280" s="13" t="s">
        <v>5</v>
      </c>
      <c r="AX280" s="13" t="s">
        <v>75</v>
      </c>
      <c r="AY280" s="246" t="s">
        <v>142</v>
      </c>
    </row>
    <row r="281" s="14" customFormat="1">
      <c r="A281" s="14"/>
      <c r="B281" s="247"/>
      <c r="C281" s="248"/>
      <c r="D281" s="237" t="s">
        <v>150</v>
      </c>
      <c r="E281" s="249" t="s">
        <v>1</v>
      </c>
      <c r="F281" s="250" t="s">
        <v>721</v>
      </c>
      <c r="G281" s="248"/>
      <c r="H281" s="249" t="s">
        <v>1</v>
      </c>
      <c r="I281" s="251"/>
      <c r="J281" s="251"/>
      <c r="K281" s="248"/>
      <c r="L281" s="248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4"/>
      <c r="Z281" s="14"/>
      <c r="AA281" s="14"/>
      <c r="AB281" s="14"/>
      <c r="AC281" s="14"/>
      <c r="AD281" s="14"/>
      <c r="AE281" s="14"/>
      <c r="AT281" s="256" t="s">
        <v>150</v>
      </c>
      <c r="AU281" s="256" t="s">
        <v>85</v>
      </c>
      <c r="AV281" s="14" t="s">
        <v>83</v>
      </c>
      <c r="AW281" s="14" t="s">
        <v>5</v>
      </c>
      <c r="AX281" s="14" t="s">
        <v>75</v>
      </c>
      <c r="AY281" s="256" t="s">
        <v>142</v>
      </c>
    </row>
    <row r="282" s="13" customFormat="1">
      <c r="A282" s="13"/>
      <c r="B282" s="235"/>
      <c r="C282" s="236"/>
      <c r="D282" s="237" t="s">
        <v>150</v>
      </c>
      <c r="E282" s="238" t="s">
        <v>1</v>
      </c>
      <c r="F282" s="239" t="s">
        <v>722</v>
      </c>
      <c r="G282" s="236"/>
      <c r="H282" s="240">
        <v>9.8699999999999992</v>
      </c>
      <c r="I282" s="241"/>
      <c r="J282" s="241"/>
      <c r="K282" s="236"/>
      <c r="L282" s="236"/>
      <c r="M282" s="242"/>
      <c r="N282" s="243"/>
      <c r="O282" s="244"/>
      <c r="P282" s="244"/>
      <c r="Q282" s="244"/>
      <c r="R282" s="244"/>
      <c r="S282" s="244"/>
      <c r="T282" s="244"/>
      <c r="U282" s="244"/>
      <c r="V282" s="244"/>
      <c r="W282" s="244"/>
      <c r="X282" s="245"/>
      <c r="Y282" s="13"/>
      <c r="Z282" s="13"/>
      <c r="AA282" s="13"/>
      <c r="AB282" s="13"/>
      <c r="AC282" s="13"/>
      <c r="AD282" s="13"/>
      <c r="AE282" s="13"/>
      <c r="AT282" s="246" t="s">
        <v>150</v>
      </c>
      <c r="AU282" s="246" t="s">
        <v>85</v>
      </c>
      <c r="AV282" s="13" t="s">
        <v>85</v>
      </c>
      <c r="AW282" s="13" t="s">
        <v>5</v>
      </c>
      <c r="AX282" s="13" t="s">
        <v>75</v>
      </c>
      <c r="AY282" s="246" t="s">
        <v>142</v>
      </c>
    </row>
    <row r="283" s="14" customFormat="1">
      <c r="A283" s="14"/>
      <c r="B283" s="247"/>
      <c r="C283" s="248"/>
      <c r="D283" s="237" t="s">
        <v>150</v>
      </c>
      <c r="E283" s="249" t="s">
        <v>1</v>
      </c>
      <c r="F283" s="250" t="s">
        <v>660</v>
      </c>
      <c r="G283" s="248"/>
      <c r="H283" s="249" t="s">
        <v>1</v>
      </c>
      <c r="I283" s="251"/>
      <c r="J283" s="251"/>
      <c r="K283" s="248"/>
      <c r="L283" s="248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4"/>
      <c r="Z283" s="14"/>
      <c r="AA283" s="14"/>
      <c r="AB283" s="14"/>
      <c r="AC283" s="14"/>
      <c r="AD283" s="14"/>
      <c r="AE283" s="14"/>
      <c r="AT283" s="256" t="s">
        <v>150</v>
      </c>
      <c r="AU283" s="256" t="s">
        <v>85</v>
      </c>
      <c r="AV283" s="14" t="s">
        <v>83</v>
      </c>
      <c r="AW283" s="14" t="s">
        <v>5</v>
      </c>
      <c r="AX283" s="14" t="s">
        <v>75</v>
      </c>
      <c r="AY283" s="256" t="s">
        <v>142</v>
      </c>
    </row>
    <row r="284" s="13" customFormat="1">
      <c r="A284" s="13"/>
      <c r="B284" s="235"/>
      <c r="C284" s="236"/>
      <c r="D284" s="237" t="s">
        <v>150</v>
      </c>
      <c r="E284" s="238" t="s">
        <v>1</v>
      </c>
      <c r="F284" s="239" t="s">
        <v>723</v>
      </c>
      <c r="G284" s="236"/>
      <c r="H284" s="240">
        <v>14.699999999999999</v>
      </c>
      <c r="I284" s="241"/>
      <c r="J284" s="241"/>
      <c r="K284" s="236"/>
      <c r="L284" s="236"/>
      <c r="M284" s="242"/>
      <c r="N284" s="243"/>
      <c r="O284" s="244"/>
      <c r="P284" s="244"/>
      <c r="Q284" s="244"/>
      <c r="R284" s="244"/>
      <c r="S284" s="244"/>
      <c r="T284" s="244"/>
      <c r="U284" s="244"/>
      <c r="V284" s="244"/>
      <c r="W284" s="244"/>
      <c r="X284" s="245"/>
      <c r="Y284" s="13"/>
      <c r="Z284" s="13"/>
      <c r="AA284" s="13"/>
      <c r="AB284" s="13"/>
      <c r="AC284" s="13"/>
      <c r="AD284" s="13"/>
      <c r="AE284" s="13"/>
      <c r="AT284" s="246" t="s">
        <v>150</v>
      </c>
      <c r="AU284" s="246" t="s">
        <v>85</v>
      </c>
      <c r="AV284" s="13" t="s">
        <v>85</v>
      </c>
      <c r="AW284" s="13" t="s">
        <v>5</v>
      </c>
      <c r="AX284" s="13" t="s">
        <v>75</v>
      </c>
      <c r="AY284" s="246" t="s">
        <v>142</v>
      </c>
    </row>
    <row r="285" s="14" customFormat="1">
      <c r="A285" s="14"/>
      <c r="B285" s="247"/>
      <c r="C285" s="248"/>
      <c r="D285" s="237" t="s">
        <v>150</v>
      </c>
      <c r="E285" s="249" t="s">
        <v>1</v>
      </c>
      <c r="F285" s="250" t="s">
        <v>640</v>
      </c>
      <c r="G285" s="248"/>
      <c r="H285" s="249" t="s">
        <v>1</v>
      </c>
      <c r="I285" s="251"/>
      <c r="J285" s="251"/>
      <c r="K285" s="248"/>
      <c r="L285" s="248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4"/>
      <c r="Z285" s="14"/>
      <c r="AA285" s="14"/>
      <c r="AB285" s="14"/>
      <c r="AC285" s="14"/>
      <c r="AD285" s="14"/>
      <c r="AE285" s="14"/>
      <c r="AT285" s="256" t="s">
        <v>150</v>
      </c>
      <c r="AU285" s="256" t="s">
        <v>85</v>
      </c>
      <c r="AV285" s="14" t="s">
        <v>83</v>
      </c>
      <c r="AW285" s="14" t="s">
        <v>5</v>
      </c>
      <c r="AX285" s="14" t="s">
        <v>75</v>
      </c>
      <c r="AY285" s="256" t="s">
        <v>142</v>
      </c>
    </row>
    <row r="286" s="13" customFormat="1">
      <c r="A286" s="13"/>
      <c r="B286" s="235"/>
      <c r="C286" s="236"/>
      <c r="D286" s="237" t="s">
        <v>150</v>
      </c>
      <c r="E286" s="238" t="s">
        <v>1</v>
      </c>
      <c r="F286" s="239" t="s">
        <v>724</v>
      </c>
      <c r="G286" s="236"/>
      <c r="H286" s="240">
        <v>12.6</v>
      </c>
      <c r="I286" s="241"/>
      <c r="J286" s="241"/>
      <c r="K286" s="236"/>
      <c r="L286" s="236"/>
      <c r="M286" s="242"/>
      <c r="N286" s="243"/>
      <c r="O286" s="244"/>
      <c r="P286" s="244"/>
      <c r="Q286" s="244"/>
      <c r="R286" s="244"/>
      <c r="S286" s="244"/>
      <c r="T286" s="244"/>
      <c r="U286" s="244"/>
      <c r="V286" s="244"/>
      <c r="W286" s="244"/>
      <c r="X286" s="245"/>
      <c r="Y286" s="13"/>
      <c r="Z286" s="13"/>
      <c r="AA286" s="13"/>
      <c r="AB286" s="13"/>
      <c r="AC286" s="13"/>
      <c r="AD286" s="13"/>
      <c r="AE286" s="13"/>
      <c r="AT286" s="246" t="s">
        <v>150</v>
      </c>
      <c r="AU286" s="246" t="s">
        <v>85</v>
      </c>
      <c r="AV286" s="13" t="s">
        <v>85</v>
      </c>
      <c r="AW286" s="13" t="s">
        <v>5</v>
      </c>
      <c r="AX286" s="13" t="s">
        <v>75</v>
      </c>
      <c r="AY286" s="246" t="s">
        <v>142</v>
      </c>
    </row>
    <row r="287" s="14" customFormat="1">
      <c r="A287" s="14"/>
      <c r="B287" s="247"/>
      <c r="C287" s="248"/>
      <c r="D287" s="237" t="s">
        <v>150</v>
      </c>
      <c r="E287" s="249" t="s">
        <v>1</v>
      </c>
      <c r="F287" s="250" t="s">
        <v>663</v>
      </c>
      <c r="G287" s="248"/>
      <c r="H287" s="249" t="s">
        <v>1</v>
      </c>
      <c r="I287" s="251"/>
      <c r="J287" s="251"/>
      <c r="K287" s="248"/>
      <c r="L287" s="248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4"/>
      <c r="Z287" s="14"/>
      <c r="AA287" s="14"/>
      <c r="AB287" s="14"/>
      <c r="AC287" s="14"/>
      <c r="AD287" s="14"/>
      <c r="AE287" s="14"/>
      <c r="AT287" s="256" t="s">
        <v>150</v>
      </c>
      <c r="AU287" s="256" t="s">
        <v>85</v>
      </c>
      <c r="AV287" s="14" t="s">
        <v>83</v>
      </c>
      <c r="AW287" s="14" t="s">
        <v>5</v>
      </c>
      <c r="AX287" s="14" t="s">
        <v>75</v>
      </c>
      <c r="AY287" s="256" t="s">
        <v>142</v>
      </c>
    </row>
    <row r="288" s="14" customFormat="1">
      <c r="A288" s="14"/>
      <c r="B288" s="247"/>
      <c r="C288" s="248"/>
      <c r="D288" s="237" t="s">
        <v>150</v>
      </c>
      <c r="E288" s="249" t="s">
        <v>1</v>
      </c>
      <c r="F288" s="250" t="s">
        <v>239</v>
      </c>
      <c r="G288" s="248"/>
      <c r="H288" s="249" t="s">
        <v>1</v>
      </c>
      <c r="I288" s="251"/>
      <c r="J288" s="251"/>
      <c r="K288" s="248"/>
      <c r="L288" s="248"/>
      <c r="M288" s="252"/>
      <c r="N288" s="253"/>
      <c r="O288" s="254"/>
      <c r="P288" s="254"/>
      <c r="Q288" s="254"/>
      <c r="R288" s="254"/>
      <c r="S288" s="254"/>
      <c r="T288" s="254"/>
      <c r="U288" s="254"/>
      <c r="V288" s="254"/>
      <c r="W288" s="254"/>
      <c r="X288" s="255"/>
      <c r="Y288" s="14"/>
      <c r="Z288" s="14"/>
      <c r="AA288" s="14"/>
      <c r="AB288" s="14"/>
      <c r="AC288" s="14"/>
      <c r="AD288" s="14"/>
      <c r="AE288" s="14"/>
      <c r="AT288" s="256" t="s">
        <v>150</v>
      </c>
      <c r="AU288" s="256" t="s">
        <v>85</v>
      </c>
      <c r="AV288" s="14" t="s">
        <v>83</v>
      </c>
      <c r="AW288" s="14" t="s">
        <v>5</v>
      </c>
      <c r="AX288" s="14" t="s">
        <v>75</v>
      </c>
      <c r="AY288" s="256" t="s">
        <v>142</v>
      </c>
    </row>
    <row r="289" s="15" customFormat="1">
      <c r="A289" s="15"/>
      <c r="B289" s="257"/>
      <c r="C289" s="258"/>
      <c r="D289" s="237" t="s">
        <v>150</v>
      </c>
      <c r="E289" s="259" t="s">
        <v>1</v>
      </c>
      <c r="F289" s="260" t="s">
        <v>153</v>
      </c>
      <c r="G289" s="258"/>
      <c r="H289" s="261">
        <v>46.619999999999997</v>
      </c>
      <c r="I289" s="262"/>
      <c r="J289" s="262"/>
      <c r="K289" s="258"/>
      <c r="L289" s="258"/>
      <c r="M289" s="263"/>
      <c r="N289" s="264"/>
      <c r="O289" s="265"/>
      <c r="P289" s="265"/>
      <c r="Q289" s="265"/>
      <c r="R289" s="265"/>
      <c r="S289" s="265"/>
      <c r="T289" s="265"/>
      <c r="U289" s="265"/>
      <c r="V289" s="265"/>
      <c r="W289" s="265"/>
      <c r="X289" s="266"/>
      <c r="Y289" s="15"/>
      <c r="Z289" s="15"/>
      <c r="AA289" s="15"/>
      <c r="AB289" s="15"/>
      <c r="AC289" s="15"/>
      <c r="AD289" s="15"/>
      <c r="AE289" s="15"/>
      <c r="AT289" s="267" t="s">
        <v>150</v>
      </c>
      <c r="AU289" s="267" t="s">
        <v>85</v>
      </c>
      <c r="AV289" s="15" t="s">
        <v>149</v>
      </c>
      <c r="AW289" s="15" t="s">
        <v>5</v>
      </c>
      <c r="AX289" s="15" t="s">
        <v>83</v>
      </c>
      <c r="AY289" s="267" t="s">
        <v>142</v>
      </c>
    </row>
    <row r="290" s="2" customFormat="1" ht="33" customHeight="1">
      <c r="A290" s="38"/>
      <c r="B290" s="39"/>
      <c r="C290" s="221" t="s">
        <v>333</v>
      </c>
      <c r="D290" s="221" t="s">
        <v>144</v>
      </c>
      <c r="E290" s="222" t="s">
        <v>725</v>
      </c>
      <c r="F290" s="223" t="s">
        <v>726</v>
      </c>
      <c r="G290" s="224" t="s">
        <v>147</v>
      </c>
      <c r="H290" s="225">
        <v>10</v>
      </c>
      <c r="I290" s="226"/>
      <c r="J290" s="226"/>
      <c r="K290" s="227">
        <f>ROUND(P290*H290,2)</f>
        <v>0</v>
      </c>
      <c r="L290" s="223" t="s">
        <v>148</v>
      </c>
      <c r="M290" s="44"/>
      <c r="N290" s="228" t="s">
        <v>1</v>
      </c>
      <c r="O290" s="229" t="s">
        <v>38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91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38"/>
      <c r="Z290" s="38"/>
      <c r="AA290" s="38"/>
      <c r="AB290" s="38"/>
      <c r="AC290" s="38"/>
      <c r="AD290" s="38"/>
      <c r="AE290" s="38"/>
      <c r="AR290" s="233" t="s">
        <v>149</v>
      </c>
      <c r="AT290" s="233" t="s">
        <v>144</v>
      </c>
      <c r="AU290" s="233" t="s">
        <v>85</v>
      </c>
      <c r="AY290" s="17" t="s">
        <v>142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7" t="s">
        <v>83</v>
      </c>
      <c r="BK290" s="234">
        <f>ROUND(P290*H290,2)</f>
        <v>0</v>
      </c>
      <c r="BL290" s="17" t="s">
        <v>149</v>
      </c>
      <c r="BM290" s="233" t="s">
        <v>336</v>
      </c>
    </row>
    <row r="291" s="13" customFormat="1">
      <c r="A291" s="13"/>
      <c r="B291" s="235"/>
      <c r="C291" s="236"/>
      <c r="D291" s="237" t="s">
        <v>150</v>
      </c>
      <c r="E291" s="238" t="s">
        <v>1</v>
      </c>
      <c r="F291" s="239" t="s">
        <v>727</v>
      </c>
      <c r="G291" s="236"/>
      <c r="H291" s="240">
        <v>5</v>
      </c>
      <c r="I291" s="241"/>
      <c r="J291" s="241"/>
      <c r="K291" s="236"/>
      <c r="L291" s="236"/>
      <c r="M291" s="242"/>
      <c r="N291" s="243"/>
      <c r="O291" s="244"/>
      <c r="P291" s="244"/>
      <c r="Q291" s="244"/>
      <c r="R291" s="244"/>
      <c r="S291" s="244"/>
      <c r="T291" s="244"/>
      <c r="U291" s="244"/>
      <c r="V291" s="244"/>
      <c r="W291" s="244"/>
      <c r="X291" s="245"/>
      <c r="Y291" s="13"/>
      <c r="Z291" s="13"/>
      <c r="AA291" s="13"/>
      <c r="AB291" s="13"/>
      <c r="AC291" s="13"/>
      <c r="AD291" s="13"/>
      <c r="AE291" s="13"/>
      <c r="AT291" s="246" t="s">
        <v>150</v>
      </c>
      <c r="AU291" s="246" t="s">
        <v>85</v>
      </c>
      <c r="AV291" s="13" t="s">
        <v>85</v>
      </c>
      <c r="AW291" s="13" t="s">
        <v>5</v>
      </c>
      <c r="AX291" s="13" t="s">
        <v>75</v>
      </c>
      <c r="AY291" s="246" t="s">
        <v>142</v>
      </c>
    </row>
    <row r="292" s="14" customFormat="1">
      <c r="A292" s="14"/>
      <c r="B292" s="247"/>
      <c r="C292" s="248"/>
      <c r="D292" s="237" t="s">
        <v>150</v>
      </c>
      <c r="E292" s="249" t="s">
        <v>1</v>
      </c>
      <c r="F292" s="250" t="s">
        <v>728</v>
      </c>
      <c r="G292" s="248"/>
      <c r="H292" s="249" t="s">
        <v>1</v>
      </c>
      <c r="I292" s="251"/>
      <c r="J292" s="251"/>
      <c r="K292" s="248"/>
      <c r="L292" s="248"/>
      <c r="M292" s="252"/>
      <c r="N292" s="253"/>
      <c r="O292" s="254"/>
      <c r="P292" s="254"/>
      <c r="Q292" s="254"/>
      <c r="R292" s="254"/>
      <c r="S292" s="254"/>
      <c r="T292" s="254"/>
      <c r="U292" s="254"/>
      <c r="V292" s="254"/>
      <c r="W292" s="254"/>
      <c r="X292" s="255"/>
      <c r="Y292" s="14"/>
      <c r="Z292" s="14"/>
      <c r="AA292" s="14"/>
      <c r="AB292" s="14"/>
      <c r="AC292" s="14"/>
      <c r="AD292" s="14"/>
      <c r="AE292" s="14"/>
      <c r="AT292" s="256" t="s">
        <v>150</v>
      </c>
      <c r="AU292" s="256" t="s">
        <v>85</v>
      </c>
      <c r="AV292" s="14" t="s">
        <v>83</v>
      </c>
      <c r="AW292" s="14" t="s">
        <v>5</v>
      </c>
      <c r="AX292" s="14" t="s">
        <v>75</v>
      </c>
      <c r="AY292" s="256" t="s">
        <v>142</v>
      </c>
    </row>
    <row r="293" s="13" customFormat="1">
      <c r="A293" s="13"/>
      <c r="B293" s="235"/>
      <c r="C293" s="236"/>
      <c r="D293" s="237" t="s">
        <v>150</v>
      </c>
      <c r="E293" s="238" t="s">
        <v>1</v>
      </c>
      <c r="F293" s="239" t="s">
        <v>727</v>
      </c>
      <c r="G293" s="236"/>
      <c r="H293" s="240">
        <v>5</v>
      </c>
      <c r="I293" s="241"/>
      <c r="J293" s="241"/>
      <c r="K293" s="236"/>
      <c r="L293" s="236"/>
      <c r="M293" s="242"/>
      <c r="N293" s="243"/>
      <c r="O293" s="244"/>
      <c r="P293" s="244"/>
      <c r="Q293" s="244"/>
      <c r="R293" s="244"/>
      <c r="S293" s="244"/>
      <c r="T293" s="244"/>
      <c r="U293" s="244"/>
      <c r="V293" s="244"/>
      <c r="W293" s="244"/>
      <c r="X293" s="245"/>
      <c r="Y293" s="13"/>
      <c r="Z293" s="13"/>
      <c r="AA293" s="13"/>
      <c r="AB293" s="13"/>
      <c r="AC293" s="13"/>
      <c r="AD293" s="13"/>
      <c r="AE293" s="13"/>
      <c r="AT293" s="246" t="s">
        <v>150</v>
      </c>
      <c r="AU293" s="246" t="s">
        <v>85</v>
      </c>
      <c r="AV293" s="13" t="s">
        <v>85</v>
      </c>
      <c r="AW293" s="13" t="s">
        <v>5</v>
      </c>
      <c r="AX293" s="13" t="s">
        <v>75</v>
      </c>
      <c r="AY293" s="246" t="s">
        <v>142</v>
      </c>
    </row>
    <row r="294" s="14" customFormat="1">
      <c r="A294" s="14"/>
      <c r="B294" s="247"/>
      <c r="C294" s="248"/>
      <c r="D294" s="237" t="s">
        <v>150</v>
      </c>
      <c r="E294" s="249" t="s">
        <v>1</v>
      </c>
      <c r="F294" s="250" t="s">
        <v>729</v>
      </c>
      <c r="G294" s="248"/>
      <c r="H294" s="249" t="s">
        <v>1</v>
      </c>
      <c r="I294" s="251"/>
      <c r="J294" s="251"/>
      <c r="K294" s="248"/>
      <c r="L294" s="248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4"/>
      <c r="Z294" s="14"/>
      <c r="AA294" s="14"/>
      <c r="AB294" s="14"/>
      <c r="AC294" s="14"/>
      <c r="AD294" s="14"/>
      <c r="AE294" s="14"/>
      <c r="AT294" s="256" t="s">
        <v>150</v>
      </c>
      <c r="AU294" s="256" t="s">
        <v>85</v>
      </c>
      <c r="AV294" s="14" t="s">
        <v>83</v>
      </c>
      <c r="AW294" s="14" t="s">
        <v>5</v>
      </c>
      <c r="AX294" s="14" t="s">
        <v>75</v>
      </c>
      <c r="AY294" s="256" t="s">
        <v>142</v>
      </c>
    </row>
    <row r="295" s="14" customFormat="1">
      <c r="A295" s="14"/>
      <c r="B295" s="247"/>
      <c r="C295" s="248"/>
      <c r="D295" s="237" t="s">
        <v>150</v>
      </c>
      <c r="E295" s="249" t="s">
        <v>1</v>
      </c>
      <c r="F295" s="250" t="s">
        <v>239</v>
      </c>
      <c r="G295" s="248"/>
      <c r="H295" s="249" t="s">
        <v>1</v>
      </c>
      <c r="I295" s="251"/>
      <c r="J295" s="251"/>
      <c r="K295" s="248"/>
      <c r="L295" s="248"/>
      <c r="M295" s="252"/>
      <c r="N295" s="253"/>
      <c r="O295" s="254"/>
      <c r="P295" s="254"/>
      <c r="Q295" s="254"/>
      <c r="R295" s="254"/>
      <c r="S295" s="254"/>
      <c r="T295" s="254"/>
      <c r="U295" s="254"/>
      <c r="V295" s="254"/>
      <c r="W295" s="254"/>
      <c r="X295" s="255"/>
      <c r="Y295" s="14"/>
      <c r="Z295" s="14"/>
      <c r="AA295" s="14"/>
      <c r="AB295" s="14"/>
      <c r="AC295" s="14"/>
      <c r="AD295" s="14"/>
      <c r="AE295" s="14"/>
      <c r="AT295" s="256" t="s">
        <v>150</v>
      </c>
      <c r="AU295" s="256" t="s">
        <v>85</v>
      </c>
      <c r="AV295" s="14" t="s">
        <v>83</v>
      </c>
      <c r="AW295" s="14" t="s">
        <v>5</v>
      </c>
      <c r="AX295" s="14" t="s">
        <v>75</v>
      </c>
      <c r="AY295" s="256" t="s">
        <v>142</v>
      </c>
    </row>
    <row r="296" s="15" customFormat="1">
      <c r="A296" s="15"/>
      <c r="B296" s="257"/>
      <c r="C296" s="258"/>
      <c r="D296" s="237" t="s">
        <v>150</v>
      </c>
      <c r="E296" s="259" t="s">
        <v>1</v>
      </c>
      <c r="F296" s="260" t="s">
        <v>153</v>
      </c>
      <c r="G296" s="258"/>
      <c r="H296" s="261">
        <v>10</v>
      </c>
      <c r="I296" s="262"/>
      <c r="J296" s="262"/>
      <c r="K296" s="258"/>
      <c r="L296" s="258"/>
      <c r="M296" s="263"/>
      <c r="N296" s="264"/>
      <c r="O296" s="265"/>
      <c r="P296" s="265"/>
      <c r="Q296" s="265"/>
      <c r="R296" s="265"/>
      <c r="S296" s="265"/>
      <c r="T296" s="265"/>
      <c r="U296" s="265"/>
      <c r="V296" s="265"/>
      <c r="W296" s="265"/>
      <c r="X296" s="266"/>
      <c r="Y296" s="15"/>
      <c r="Z296" s="15"/>
      <c r="AA296" s="15"/>
      <c r="AB296" s="15"/>
      <c r="AC296" s="15"/>
      <c r="AD296" s="15"/>
      <c r="AE296" s="15"/>
      <c r="AT296" s="267" t="s">
        <v>150</v>
      </c>
      <c r="AU296" s="267" t="s">
        <v>85</v>
      </c>
      <c r="AV296" s="15" t="s">
        <v>149</v>
      </c>
      <c r="AW296" s="15" t="s">
        <v>5</v>
      </c>
      <c r="AX296" s="15" t="s">
        <v>83</v>
      </c>
      <c r="AY296" s="267" t="s">
        <v>142</v>
      </c>
    </row>
    <row r="297" s="2" customFormat="1" ht="24.15" customHeight="1">
      <c r="A297" s="38"/>
      <c r="B297" s="39"/>
      <c r="C297" s="268" t="s">
        <v>253</v>
      </c>
      <c r="D297" s="268" t="s">
        <v>172</v>
      </c>
      <c r="E297" s="269" t="s">
        <v>730</v>
      </c>
      <c r="F297" s="270" t="s">
        <v>731</v>
      </c>
      <c r="G297" s="271" t="s">
        <v>175</v>
      </c>
      <c r="H297" s="272">
        <v>18.5</v>
      </c>
      <c r="I297" s="273"/>
      <c r="J297" s="274"/>
      <c r="K297" s="275">
        <f>ROUND(P297*H297,2)</f>
        <v>0</v>
      </c>
      <c r="L297" s="270" t="s">
        <v>148</v>
      </c>
      <c r="M297" s="276"/>
      <c r="N297" s="277" t="s">
        <v>1</v>
      </c>
      <c r="O297" s="229" t="s">
        <v>38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91"/>
      <c r="T297" s="231">
        <f>S297*H297</f>
        <v>0</v>
      </c>
      <c r="U297" s="231">
        <v>0</v>
      </c>
      <c r="V297" s="231">
        <f>U297*H297</f>
        <v>0</v>
      </c>
      <c r="W297" s="231">
        <v>0</v>
      </c>
      <c r="X297" s="232">
        <f>W297*H297</f>
        <v>0</v>
      </c>
      <c r="Y297" s="38"/>
      <c r="Z297" s="38"/>
      <c r="AA297" s="38"/>
      <c r="AB297" s="38"/>
      <c r="AC297" s="38"/>
      <c r="AD297" s="38"/>
      <c r="AE297" s="38"/>
      <c r="AR297" s="233" t="s">
        <v>164</v>
      </c>
      <c r="AT297" s="233" t="s">
        <v>172</v>
      </c>
      <c r="AU297" s="233" t="s">
        <v>85</v>
      </c>
      <c r="AY297" s="17" t="s">
        <v>142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7" t="s">
        <v>83</v>
      </c>
      <c r="BK297" s="234">
        <f>ROUND(P297*H297,2)</f>
        <v>0</v>
      </c>
      <c r="BL297" s="17" t="s">
        <v>149</v>
      </c>
      <c r="BM297" s="233" t="s">
        <v>340</v>
      </c>
    </row>
    <row r="298" s="13" customFormat="1">
      <c r="A298" s="13"/>
      <c r="B298" s="235"/>
      <c r="C298" s="236"/>
      <c r="D298" s="237" t="s">
        <v>150</v>
      </c>
      <c r="E298" s="238" t="s">
        <v>1</v>
      </c>
      <c r="F298" s="239" t="s">
        <v>732</v>
      </c>
      <c r="G298" s="236"/>
      <c r="H298" s="240">
        <v>18.5</v>
      </c>
      <c r="I298" s="241"/>
      <c r="J298" s="241"/>
      <c r="K298" s="236"/>
      <c r="L298" s="236"/>
      <c r="M298" s="242"/>
      <c r="N298" s="243"/>
      <c r="O298" s="244"/>
      <c r="P298" s="244"/>
      <c r="Q298" s="244"/>
      <c r="R298" s="244"/>
      <c r="S298" s="244"/>
      <c r="T298" s="244"/>
      <c r="U298" s="244"/>
      <c r="V298" s="244"/>
      <c r="W298" s="244"/>
      <c r="X298" s="245"/>
      <c r="Y298" s="13"/>
      <c r="Z298" s="13"/>
      <c r="AA298" s="13"/>
      <c r="AB298" s="13"/>
      <c r="AC298" s="13"/>
      <c r="AD298" s="13"/>
      <c r="AE298" s="13"/>
      <c r="AT298" s="246" t="s">
        <v>150</v>
      </c>
      <c r="AU298" s="246" t="s">
        <v>85</v>
      </c>
      <c r="AV298" s="13" t="s">
        <v>85</v>
      </c>
      <c r="AW298" s="13" t="s">
        <v>5</v>
      </c>
      <c r="AX298" s="13" t="s">
        <v>75</v>
      </c>
      <c r="AY298" s="246" t="s">
        <v>142</v>
      </c>
    </row>
    <row r="299" s="15" customFormat="1">
      <c r="A299" s="15"/>
      <c r="B299" s="257"/>
      <c r="C299" s="258"/>
      <c r="D299" s="237" t="s">
        <v>150</v>
      </c>
      <c r="E299" s="259" t="s">
        <v>1</v>
      </c>
      <c r="F299" s="260" t="s">
        <v>153</v>
      </c>
      <c r="G299" s="258"/>
      <c r="H299" s="261">
        <v>18.5</v>
      </c>
      <c r="I299" s="262"/>
      <c r="J299" s="262"/>
      <c r="K299" s="258"/>
      <c r="L299" s="258"/>
      <c r="M299" s="263"/>
      <c r="N299" s="264"/>
      <c r="O299" s="265"/>
      <c r="P299" s="265"/>
      <c r="Q299" s="265"/>
      <c r="R299" s="265"/>
      <c r="S299" s="265"/>
      <c r="T299" s="265"/>
      <c r="U299" s="265"/>
      <c r="V299" s="265"/>
      <c r="W299" s="265"/>
      <c r="X299" s="266"/>
      <c r="Y299" s="15"/>
      <c r="Z299" s="15"/>
      <c r="AA299" s="15"/>
      <c r="AB299" s="15"/>
      <c r="AC299" s="15"/>
      <c r="AD299" s="15"/>
      <c r="AE299" s="15"/>
      <c r="AT299" s="267" t="s">
        <v>150</v>
      </c>
      <c r="AU299" s="267" t="s">
        <v>85</v>
      </c>
      <c r="AV299" s="15" t="s">
        <v>149</v>
      </c>
      <c r="AW299" s="15" t="s">
        <v>5</v>
      </c>
      <c r="AX299" s="15" t="s">
        <v>83</v>
      </c>
      <c r="AY299" s="267" t="s">
        <v>142</v>
      </c>
    </row>
    <row r="300" s="2" customFormat="1" ht="33" customHeight="1">
      <c r="A300" s="38"/>
      <c r="B300" s="39"/>
      <c r="C300" s="221" t="s">
        <v>342</v>
      </c>
      <c r="D300" s="221" t="s">
        <v>144</v>
      </c>
      <c r="E300" s="222" t="s">
        <v>733</v>
      </c>
      <c r="F300" s="223" t="s">
        <v>734</v>
      </c>
      <c r="G300" s="224" t="s">
        <v>205</v>
      </c>
      <c r="H300" s="225">
        <v>334</v>
      </c>
      <c r="I300" s="226"/>
      <c r="J300" s="226"/>
      <c r="K300" s="227">
        <f>ROUND(P300*H300,2)</f>
        <v>0</v>
      </c>
      <c r="L300" s="223" t="s">
        <v>148</v>
      </c>
      <c r="M300" s="44"/>
      <c r="N300" s="228" t="s">
        <v>1</v>
      </c>
      <c r="O300" s="229" t="s">
        <v>38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91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38"/>
      <c r="Z300" s="38"/>
      <c r="AA300" s="38"/>
      <c r="AB300" s="38"/>
      <c r="AC300" s="38"/>
      <c r="AD300" s="38"/>
      <c r="AE300" s="38"/>
      <c r="AR300" s="233" t="s">
        <v>149</v>
      </c>
      <c r="AT300" s="233" t="s">
        <v>144</v>
      </c>
      <c r="AU300" s="233" t="s">
        <v>85</v>
      </c>
      <c r="AY300" s="17" t="s">
        <v>142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7" t="s">
        <v>83</v>
      </c>
      <c r="BK300" s="234">
        <f>ROUND(P300*H300,2)</f>
        <v>0</v>
      </c>
      <c r="BL300" s="17" t="s">
        <v>149</v>
      </c>
      <c r="BM300" s="233" t="s">
        <v>345</v>
      </c>
    </row>
    <row r="301" s="13" customFormat="1">
      <c r="A301" s="13"/>
      <c r="B301" s="235"/>
      <c r="C301" s="236"/>
      <c r="D301" s="237" t="s">
        <v>150</v>
      </c>
      <c r="E301" s="238" t="s">
        <v>1</v>
      </c>
      <c r="F301" s="239" t="s">
        <v>249</v>
      </c>
      <c r="G301" s="236"/>
      <c r="H301" s="240">
        <v>40</v>
      </c>
      <c r="I301" s="241"/>
      <c r="J301" s="241"/>
      <c r="K301" s="236"/>
      <c r="L301" s="236"/>
      <c r="M301" s="242"/>
      <c r="N301" s="243"/>
      <c r="O301" s="244"/>
      <c r="P301" s="244"/>
      <c r="Q301" s="244"/>
      <c r="R301" s="244"/>
      <c r="S301" s="244"/>
      <c r="T301" s="244"/>
      <c r="U301" s="244"/>
      <c r="V301" s="244"/>
      <c r="W301" s="244"/>
      <c r="X301" s="245"/>
      <c r="Y301" s="13"/>
      <c r="Z301" s="13"/>
      <c r="AA301" s="13"/>
      <c r="AB301" s="13"/>
      <c r="AC301" s="13"/>
      <c r="AD301" s="13"/>
      <c r="AE301" s="13"/>
      <c r="AT301" s="246" t="s">
        <v>150</v>
      </c>
      <c r="AU301" s="246" t="s">
        <v>85</v>
      </c>
      <c r="AV301" s="13" t="s">
        <v>85</v>
      </c>
      <c r="AW301" s="13" t="s">
        <v>5</v>
      </c>
      <c r="AX301" s="13" t="s">
        <v>75</v>
      </c>
      <c r="AY301" s="246" t="s">
        <v>142</v>
      </c>
    </row>
    <row r="302" s="14" customFormat="1">
      <c r="A302" s="14"/>
      <c r="B302" s="247"/>
      <c r="C302" s="248"/>
      <c r="D302" s="237" t="s">
        <v>150</v>
      </c>
      <c r="E302" s="249" t="s">
        <v>1</v>
      </c>
      <c r="F302" s="250" t="s">
        <v>721</v>
      </c>
      <c r="G302" s="248"/>
      <c r="H302" s="249" t="s">
        <v>1</v>
      </c>
      <c r="I302" s="251"/>
      <c r="J302" s="251"/>
      <c r="K302" s="248"/>
      <c r="L302" s="248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4"/>
      <c r="Z302" s="14"/>
      <c r="AA302" s="14"/>
      <c r="AB302" s="14"/>
      <c r="AC302" s="14"/>
      <c r="AD302" s="14"/>
      <c r="AE302" s="14"/>
      <c r="AT302" s="256" t="s">
        <v>150</v>
      </c>
      <c r="AU302" s="256" t="s">
        <v>85</v>
      </c>
      <c r="AV302" s="14" t="s">
        <v>83</v>
      </c>
      <c r="AW302" s="14" t="s">
        <v>5</v>
      </c>
      <c r="AX302" s="14" t="s">
        <v>75</v>
      </c>
      <c r="AY302" s="256" t="s">
        <v>142</v>
      </c>
    </row>
    <row r="303" s="13" customFormat="1">
      <c r="A303" s="13"/>
      <c r="B303" s="235"/>
      <c r="C303" s="236"/>
      <c r="D303" s="237" t="s">
        <v>150</v>
      </c>
      <c r="E303" s="238" t="s">
        <v>1</v>
      </c>
      <c r="F303" s="239" t="s">
        <v>249</v>
      </c>
      <c r="G303" s="236"/>
      <c r="H303" s="240">
        <v>40</v>
      </c>
      <c r="I303" s="241"/>
      <c r="J303" s="241"/>
      <c r="K303" s="236"/>
      <c r="L303" s="236"/>
      <c r="M303" s="242"/>
      <c r="N303" s="243"/>
      <c r="O303" s="244"/>
      <c r="P303" s="244"/>
      <c r="Q303" s="244"/>
      <c r="R303" s="244"/>
      <c r="S303" s="244"/>
      <c r="T303" s="244"/>
      <c r="U303" s="244"/>
      <c r="V303" s="244"/>
      <c r="W303" s="244"/>
      <c r="X303" s="245"/>
      <c r="Y303" s="13"/>
      <c r="Z303" s="13"/>
      <c r="AA303" s="13"/>
      <c r="AB303" s="13"/>
      <c r="AC303" s="13"/>
      <c r="AD303" s="13"/>
      <c r="AE303" s="13"/>
      <c r="AT303" s="246" t="s">
        <v>150</v>
      </c>
      <c r="AU303" s="246" t="s">
        <v>85</v>
      </c>
      <c r="AV303" s="13" t="s">
        <v>85</v>
      </c>
      <c r="AW303" s="13" t="s">
        <v>5</v>
      </c>
      <c r="AX303" s="13" t="s">
        <v>75</v>
      </c>
      <c r="AY303" s="246" t="s">
        <v>142</v>
      </c>
    </row>
    <row r="304" s="14" customFormat="1">
      <c r="A304" s="14"/>
      <c r="B304" s="247"/>
      <c r="C304" s="248"/>
      <c r="D304" s="237" t="s">
        <v>150</v>
      </c>
      <c r="E304" s="249" t="s">
        <v>1</v>
      </c>
      <c r="F304" s="250" t="s">
        <v>735</v>
      </c>
      <c r="G304" s="248"/>
      <c r="H304" s="249" t="s">
        <v>1</v>
      </c>
      <c r="I304" s="251"/>
      <c r="J304" s="251"/>
      <c r="K304" s="248"/>
      <c r="L304" s="248"/>
      <c r="M304" s="252"/>
      <c r="N304" s="253"/>
      <c r="O304" s="254"/>
      <c r="P304" s="254"/>
      <c r="Q304" s="254"/>
      <c r="R304" s="254"/>
      <c r="S304" s="254"/>
      <c r="T304" s="254"/>
      <c r="U304" s="254"/>
      <c r="V304" s="254"/>
      <c r="W304" s="254"/>
      <c r="X304" s="255"/>
      <c r="Y304" s="14"/>
      <c r="Z304" s="14"/>
      <c r="AA304" s="14"/>
      <c r="AB304" s="14"/>
      <c r="AC304" s="14"/>
      <c r="AD304" s="14"/>
      <c r="AE304" s="14"/>
      <c r="AT304" s="256" t="s">
        <v>150</v>
      </c>
      <c r="AU304" s="256" t="s">
        <v>85</v>
      </c>
      <c r="AV304" s="14" t="s">
        <v>83</v>
      </c>
      <c r="AW304" s="14" t="s">
        <v>5</v>
      </c>
      <c r="AX304" s="14" t="s">
        <v>75</v>
      </c>
      <c r="AY304" s="256" t="s">
        <v>142</v>
      </c>
    </row>
    <row r="305" s="13" customFormat="1">
      <c r="A305" s="13"/>
      <c r="B305" s="235"/>
      <c r="C305" s="236"/>
      <c r="D305" s="237" t="s">
        <v>150</v>
      </c>
      <c r="E305" s="238" t="s">
        <v>1</v>
      </c>
      <c r="F305" s="239" t="s">
        <v>736</v>
      </c>
      <c r="G305" s="236"/>
      <c r="H305" s="240">
        <v>144</v>
      </c>
      <c r="I305" s="241"/>
      <c r="J305" s="241"/>
      <c r="K305" s="236"/>
      <c r="L305" s="236"/>
      <c r="M305" s="242"/>
      <c r="N305" s="243"/>
      <c r="O305" s="244"/>
      <c r="P305" s="244"/>
      <c r="Q305" s="244"/>
      <c r="R305" s="244"/>
      <c r="S305" s="244"/>
      <c r="T305" s="244"/>
      <c r="U305" s="244"/>
      <c r="V305" s="244"/>
      <c r="W305" s="244"/>
      <c r="X305" s="245"/>
      <c r="Y305" s="13"/>
      <c r="Z305" s="13"/>
      <c r="AA305" s="13"/>
      <c r="AB305" s="13"/>
      <c r="AC305" s="13"/>
      <c r="AD305" s="13"/>
      <c r="AE305" s="13"/>
      <c r="AT305" s="246" t="s">
        <v>150</v>
      </c>
      <c r="AU305" s="246" t="s">
        <v>85</v>
      </c>
      <c r="AV305" s="13" t="s">
        <v>85</v>
      </c>
      <c r="AW305" s="13" t="s">
        <v>5</v>
      </c>
      <c r="AX305" s="13" t="s">
        <v>75</v>
      </c>
      <c r="AY305" s="246" t="s">
        <v>142</v>
      </c>
    </row>
    <row r="306" s="14" customFormat="1">
      <c r="A306" s="14"/>
      <c r="B306" s="247"/>
      <c r="C306" s="248"/>
      <c r="D306" s="237" t="s">
        <v>150</v>
      </c>
      <c r="E306" s="249" t="s">
        <v>1</v>
      </c>
      <c r="F306" s="250" t="s">
        <v>640</v>
      </c>
      <c r="G306" s="248"/>
      <c r="H306" s="249" t="s">
        <v>1</v>
      </c>
      <c r="I306" s="251"/>
      <c r="J306" s="251"/>
      <c r="K306" s="248"/>
      <c r="L306" s="248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4"/>
      <c r="Z306" s="14"/>
      <c r="AA306" s="14"/>
      <c r="AB306" s="14"/>
      <c r="AC306" s="14"/>
      <c r="AD306" s="14"/>
      <c r="AE306" s="14"/>
      <c r="AT306" s="256" t="s">
        <v>150</v>
      </c>
      <c r="AU306" s="256" t="s">
        <v>85</v>
      </c>
      <c r="AV306" s="14" t="s">
        <v>83</v>
      </c>
      <c r="AW306" s="14" t="s">
        <v>5</v>
      </c>
      <c r="AX306" s="14" t="s">
        <v>75</v>
      </c>
      <c r="AY306" s="256" t="s">
        <v>142</v>
      </c>
    </row>
    <row r="307" s="13" customFormat="1">
      <c r="A307" s="13"/>
      <c r="B307" s="235"/>
      <c r="C307" s="236"/>
      <c r="D307" s="237" t="s">
        <v>150</v>
      </c>
      <c r="E307" s="238" t="s">
        <v>1</v>
      </c>
      <c r="F307" s="239" t="s">
        <v>292</v>
      </c>
      <c r="G307" s="236"/>
      <c r="H307" s="240">
        <v>60</v>
      </c>
      <c r="I307" s="241"/>
      <c r="J307" s="241"/>
      <c r="K307" s="236"/>
      <c r="L307" s="236"/>
      <c r="M307" s="242"/>
      <c r="N307" s="243"/>
      <c r="O307" s="244"/>
      <c r="P307" s="244"/>
      <c r="Q307" s="244"/>
      <c r="R307" s="244"/>
      <c r="S307" s="244"/>
      <c r="T307" s="244"/>
      <c r="U307" s="244"/>
      <c r="V307" s="244"/>
      <c r="W307" s="244"/>
      <c r="X307" s="245"/>
      <c r="Y307" s="13"/>
      <c r="Z307" s="13"/>
      <c r="AA307" s="13"/>
      <c r="AB307" s="13"/>
      <c r="AC307" s="13"/>
      <c r="AD307" s="13"/>
      <c r="AE307" s="13"/>
      <c r="AT307" s="246" t="s">
        <v>150</v>
      </c>
      <c r="AU307" s="246" t="s">
        <v>85</v>
      </c>
      <c r="AV307" s="13" t="s">
        <v>85</v>
      </c>
      <c r="AW307" s="13" t="s">
        <v>5</v>
      </c>
      <c r="AX307" s="13" t="s">
        <v>75</v>
      </c>
      <c r="AY307" s="246" t="s">
        <v>142</v>
      </c>
    </row>
    <row r="308" s="14" customFormat="1">
      <c r="A308" s="14"/>
      <c r="B308" s="247"/>
      <c r="C308" s="248"/>
      <c r="D308" s="237" t="s">
        <v>150</v>
      </c>
      <c r="E308" s="249" t="s">
        <v>1</v>
      </c>
      <c r="F308" s="250" t="s">
        <v>663</v>
      </c>
      <c r="G308" s="248"/>
      <c r="H308" s="249" t="s">
        <v>1</v>
      </c>
      <c r="I308" s="251"/>
      <c r="J308" s="251"/>
      <c r="K308" s="248"/>
      <c r="L308" s="248"/>
      <c r="M308" s="252"/>
      <c r="N308" s="253"/>
      <c r="O308" s="254"/>
      <c r="P308" s="254"/>
      <c r="Q308" s="254"/>
      <c r="R308" s="254"/>
      <c r="S308" s="254"/>
      <c r="T308" s="254"/>
      <c r="U308" s="254"/>
      <c r="V308" s="254"/>
      <c r="W308" s="254"/>
      <c r="X308" s="255"/>
      <c r="Y308" s="14"/>
      <c r="Z308" s="14"/>
      <c r="AA308" s="14"/>
      <c r="AB308" s="14"/>
      <c r="AC308" s="14"/>
      <c r="AD308" s="14"/>
      <c r="AE308" s="14"/>
      <c r="AT308" s="256" t="s">
        <v>150</v>
      </c>
      <c r="AU308" s="256" t="s">
        <v>85</v>
      </c>
      <c r="AV308" s="14" t="s">
        <v>83</v>
      </c>
      <c r="AW308" s="14" t="s">
        <v>5</v>
      </c>
      <c r="AX308" s="14" t="s">
        <v>75</v>
      </c>
      <c r="AY308" s="256" t="s">
        <v>142</v>
      </c>
    </row>
    <row r="309" s="13" customFormat="1">
      <c r="A309" s="13"/>
      <c r="B309" s="235"/>
      <c r="C309" s="236"/>
      <c r="D309" s="237" t="s">
        <v>150</v>
      </c>
      <c r="E309" s="238" t="s">
        <v>1</v>
      </c>
      <c r="F309" s="239" t="s">
        <v>271</v>
      </c>
      <c r="G309" s="236"/>
      <c r="H309" s="240">
        <v>50</v>
      </c>
      <c r="I309" s="241"/>
      <c r="J309" s="241"/>
      <c r="K309" s="236"/>
      <c r="L309" s="236"/>
      <c r="M309" s="242"/>
      <c r="N309" s="243"/>
      <c r="O309" s="244"/>
      <c r="P309" s="244"/>
      <c r="Q309" s="244"/>
      <c r="R309" s="244"/>
      <c r="S309" s="244"/>
      <c r="T309" s="244"/>
      <c r="U309" s="244"/>
      <c r="V309" s="244"/>
      <c r="W309" s="244"/>
      <c r="X309" s="245"/>
      <c r="Y309" s="13"/>
      <c r="Z309" s="13"/>
      <c r="AA309" s="13"/>
      <c r="AB309" s="13"/>
      <c r="AC309" s="13"/>
      <c r="AD309" s="13"/>
      <c r="AE309" s="13"/>
      <c r="AT309" s="246" t="s">
        <v>150</v>
      </c>
      <c r="AU309" s="246" t="s">
        <v>85</v>
      </c>
      <c r="AV309" s="13" t="s">
        <v>85</v>
      </c>
      <c r="AW309" s="13" t="s">
        <v>5</v>
      </c>
      <c r="AX309" s="13" t="s">
        <v>75</v>
      </c>
      <c r="AY309" s="246" t="s">
        <v>142</v>
      </c>
    </row>
    <row r="310" s="14" customFormat="1">
      <c r="A310" s="14"/>
      <c r="B310" s="247"/>
      <c r="C310" s="248"/>
      <c r="D310" s="237" t="s">
        <v>150</v>
      </c>
      <c r="E310" s="249" t="s">
        <v>1</v>
      </c>
      <c r="F310" s="250" t="s">
        <v>737</v>
      </c>
      <c r="G310" s="248"/>
      <c r="H310" s="249" t="s">
        <v>1</v>
      </c>
      <c r="I310" s="251"/>
      <c r="J310" s="251"/>
      <c r="K310" s="248"/>
      <c r="L310" s="248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4"/>
      <c r="Z310" s="14"/>
      <c r="AA310" s="14"/>
      <c r="AB310" s="14"/>
      <c r="AC310" s="14"/>
      <c r="AD310" s="14"/>
      <c r="AE310" s="14"/>
      <c r="AT310" s="256" t="s">
        <v>150</v>
      </c>
      <c r="AU310" s="256" t="s">
        <v>85</v>
      </c>
      <c r="AV310" s="14" t="s">
        <v>83</v>
      </c>
      <c r="AW310" s="14" t="s">
        <v>5</v>
      </c>
      <c r="AX310" s="14" t="s">
        <v>75</v>
      </c>
      <c r="AY310" s="256" t="s">
        <v>142</v>
      </c>
    </row>
    <row r="311" s="14" customFormat="1">
      <c r="A311" s="14"/>
      <c r="B311" s="247"/>
      <c r="C311" s="248"/>
      <c r="D311" s="237" t="s">
        <v>150</v>
      </c>
      <c r="E311" s="249" t="s">
        <v>1</v>
      </c>
      <c r="F311" s="250" t="s">
        <v>239</v>
      </c>
      <c r="G311" s="248"/>
      <c r="H311" s="249" t="s">
        <v>1</v>
      </c>
      <c r="I311" s="251"/>
      <c r="J311" s="251"/>
      <c r="K311" s="248"/>
      <c r="L311" s="248"/>
      <c r="M311" s="252"/>
      <c r="N311" s="253"/>
      <c r="O311" s="254"/>
      <c r="P311" s="254"/>
      <c r="Q311" s="254"/>
      <c r="R311" s="254"/>
      <c r="S311" s="254"/>
      <c r="T311" s="254"/>
      <c r="U311" s="254"/>
      <c r="V311" s="254"/>
      <c r="W311" s="254"/>
      <c r="X311" s="255"/>
      <c r="Y311" s="14"/>
      <c r="Z311" s="14"/>
      <c r="AA311" s="14"/>
      <c r="AB311" s="14"/>
      <c r="AC311" s="14"/>
      <c r="AD311" s="14"/>
      <c r="AE311" s="14"/>
      <c r="AT311" s="256" t="s">
        <v>150</v>
      </c>
      <c r="AU311" s="256" t="s">
        <v>85</v>
      </c>
      <c r="AV311" s="14" t="s">
        <v>83</v>
      </c>
      <c r="AW311" s="14" t="s">
        <v>5</v>
      </c>
      <c r="AX311" s="14" t="s">
        <v>75</v>
      </c>
      <c r="AY311" s="256" t="s">
        <v>142</v>
      </c>
    </row>
    <row r="312" s="15" customFormat="1">
      <c r="A312" s="15"/>
      <c r="B312" s="257"/>
      <c r="C312" s="258"/>
      <c r="D312" s="237" t="s">
        <v>150</v>
      </c>
      <c r="E312" s="259" t="s">
        <v>1</v>
      </c>
      <c r="F312" s="260" t="s">
        <v>153</v>
      </c>
      <c r="G312" s="258"/>
      <c r="H312" s="261">
        <v>334</v>
      </c>
      <c r="I312" s="262"/>
      <c r="J312" s="262"/>
      <c r="K312" s="258"/>
      <c r="L312" s="258"/>
      <c r="M312" s="263"/>
      <c r="N312" s="264"/>
      <c r="O312" s="265"/>
      <c r="P312" s="265"/>
      <c r="Q312" s="265"/>
      <c r="R312" s="265"/>
      <c r="S312" s="265"/>
      <c r="T312" s="265"/>
      <c r="U312" s="265"/>
      <c r="V312" s="265"/>
      <c r="W312" s="265"/>
      <c r="X312" s="266"/>
      <c r="Y312" s="15"/>
      <c r="Z312" s="15"/>
      <c r="AA312" s="15"/>
      <c r="AB312" s="15"/>
      <c r="AC312" s="15"/>
      <c r="AD312" s="15"/>
      <c r="AE312" s="15"/>
      <c r="AT312" s="267" t="s">
        <v>150</v>
      </c>
      <c r="AU312" s="267" t="s">
        <v>85</v>
      </c>
      <c r="AV312" s="15" t="s">
        <v>149</v>
      </c>
      <c r="AW312" s="15" t="s">
        <v>5</v>
      </c>
      <c r="AX312" s="15" t="s">
        <v>83</v>
      </c>
      <c r="AY312" s="267" t="s">
        <v>142</v>
      </c>
    </row>
    <row r="313" s="2" customFormat="1" ht="33" customHeight="1">
      <c r="A313" s="38"/>
      <c r="B313" s="39"/>
      <c r="C313" s="221" t="s">
        <v>259</v>
      </c>
      <c r="D313" s="221" t="s">
        <v>144</v>
      </c>
      <c r="E313" s="222" t="s">
        <v>738</v>
      </c>
      <c r="F313" s="223" t="s">
        <v>739</v>
      </c>
      <c r="G313" s="224" t="s">
        <v>205</v>
      </c>
      <c r="H313" s="225">
        <v>222</v>
      </c>
      <c r="I313" s="226"/>
      <c r="J313" s="226"/>
      <c r="K313" s="227">
        <f>ROUND(P313*H313,2)</f>
        <v>0</v>
      </c>
      <c r="L313" s="223" t="s">
        <v>148</v>
      </c>
      <c r="M313" s="44"/>
      <c r="N313" s="228" t="s">
        <v>1</v>
      </c>
      <c r="O313" s="229" t="s">
        <v>38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91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38"/>
      <c r="Z313" s="38"/>
      <c r="AA313" s="38"/>
      <c r="AB313" s="38"/>
      <c r="AC313" s="38"/>
      <c r="AD313" s="38"/>
      <c r="AE313" s="38"/>
      <c r="AR313" s="233" t="s">
        <v>149</v>
      </c>
      <c r="AT313" s="233" t="s">
        <v>144</v>
      </c>
      <c r="AU313" s="233" t="s">
        <v>85</v>
      </c>
      <c r="AY313" s="17" t="s">
        <v>142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7" t="s">
        <v>83</v>
      </c>
      <c r="BK313" s="234">
        <f>ROUND(P313*H313,2)</f>
        <v>0</v>
      </c>
      <c r="BL313" s="17" t="s">
        <v>149</v>
      </c>
      <c r="BM313" s="233" t="s">
        <v>350</v>
      </c>
    </row>
    <row r="314" s="13" customFormat="1">
      <c r="A314" s="13"/>
      <c r="B314" s="235"/>
      <c r="C314" s="236"/>
      <c r="D314" s="237" t="s">
        <v>150</v>
      </c>
      <c r="E314" s="238" t="s">
        <v>1</v>
      </c>
      <c r="F314" s="239" t="s">
        <v>740</v>
      </c>
      <c r="G314" s="236"/>
      <c r="H314" s="240">
        <v>222</v>
      </c>
      <c r="I314" s="241"/>
      <c r="J314" s="241"/>
      <c r="K314" s="236"/>
      <c r="L314" s="236"/>
      <c r="M314" s="242"/>
      <c r="N314" s="243"/>
      <c r="O314" s="244"/>
      <c r="P314" s="244"/>
      <c r="Q314" s="244"/>
      <c r="R314" s="244"/>
      <c r="S314" s="244"/>
      <c r="T314" s="244"/>
      <c r="U314" s="244"/>
      <c r="V314" s="244"/>
      <c r="W314" s="244"/>
      <c r="X314" s="245"/>
      <c r="Y314" s="13"/>
      <c r="Z314" s="13"/>
      <c r="AA314" s="13"/>
      <c r="AB314" s="13"/>
      <c r="AC314" s="13"/>
      <c r="AD314" s="13"/>
      <c r="AE314" s="13"/>
      <c r="AT314" s="246" t="s">
        <v>150</v>
      </c>
      <c r="AU314" s="246" t="s">
        <v>85</v>
      </c>
      <c r="AV314" s="13" t="s">
        <v>85</v>
      </c>
      <c r="AW314" s="13" t="s">
        <v>5</v>
      </c>
      <c r="AX314" s="13" t="s">
        <v>75</v>
      </c>
      <c r="AY314" s="246" t="s">
        <v>142</v>
      </c>
    </row>
    <row r="315" s="14" customFormat="1">
      <c r="A315" s="14"/>
      <c r="B315" s="247"/>
      <c r="C315" s="248"/>
      <c r="D315" s="237" t="s">
        <v>150</v>
      </c>
      <c r="E315" s="249" t="s">
        <v>1</v>
      </c>
      <c r="F315" s="250" t="s">
        <v>239</v>
      </c>
      <c r="G315" s="248"/>
      <c r="H315" s="249" t="s">
        <v>1</v>
      </c>
      <c r="I315" s="251"/>
      <c r="J315" s="251"/>
      <c r="K315" s="248"/>
      <c r="L315" s="248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4"/>
      <c r="Z315" s="14"/>
      <c r="AA315" s="14"/>
      <c r="AB315" s="14"/>
      <c r="AC315" s="14"/>
      <c r="AD315" s="14"/>
      <c r="AE315" s="14"/>
      <c r="AT315" s="256" t="s">
        <v>150</v>
      </c>
      <c r="AU315" s="256" t="s">
        <v>85</v>
      </c>
      <c r="AV315" s="14" t="s">
        <v>83</v>
      </c>
      <c r="AW315" s="14" t="s">
        <v>5</v>
      </c>
      <c r="AX315" s="14" t="s">
        <v>75</v>
      </c>
      <c r="AY315" s="256" t="s">
        <v>142</v>
      </c>
    </row>
    <row r="316" s="15" customFormat="1">
      <c r="A316" s="15"/>
      <c r="B316" s="257"/>
      <c r="C316" s="258"/>
      <c r="D316" s="237" t="s">
        <v>150</v>
      </c>
      <c r="E316" s="259" t="s">
        <v>1</v>
      </c>
      <c r="F316" s="260" t="s">
        <v>153</v>
      </c>
      <c r="G316" s="258"/>
      <c r="H316" s="261">
        <v>222</v>
      </c>
      <c r="I316" s="262"/>
      <c r="J316" s="262"/>
      <c r="K316" s="258"/>
      <c r="L316" s="258"/>
      <c r="M316" s="263"/>
      <c r="N316" s="264"/>
      <c r="O316" s="265"/>
      <c r="P316" s="265"/>
      <c r="Q316" s="265"/>
      <c r="R316" s="265"/>
      <c r="S316" s="265"/>
      <c r="T316" s="265"/>
      <c r="U316" s="265"/>
      <c r="V316" s="265"/>
      <c r="W316" s="265"/>
      <c r="X316" s="266"/>
      <c r="Y316" s="15"/>
      <c r="Z316" s="15"/>
      <c r="AA316" s="15"/>
      <c r="AB316" s="15"/>
      <c r="AC316" s="15"/>
      <c r="AD316" s="15"/>
      <c r="AE316" s="15"/>
      <c r="AT316" s="267" t="s">
        <v>150</v>
      </c>
      <c r="AU316" s="267" t="s">
        <v>85</v>
      </c>
      <c r="AV316" s="15" t="s">
        <v>149</v>
      </c>
      <c r="AW316" s="15" t="s">
        <v>5</v>
      </c>
      <c r="AX316" s="15" t="s">
        <v>83</v>
      </c>
      <c r="AY316" s="267" t="s">
        <v>142</v>
      </c>
    </row>
    <row r="317" s="2" customFormat="1" ht="33" customHeight="1">
      <c r="A317" s="38"/>
      <c r="B317" s="39"/>
      <c r="C317" s="221" t="s">
        <v>351</v>
      </c>
      <c r="D317" s="221" t="s">
        <v>144</v>
      </c>
      <c r="E317" s="222" t="s">
        <v>738</v>
      </c>
      <c r="F317" s="223" t="s">
        <v>739</v>
      </c>
      <c r="G317" s="224" t="s">
        <v>205</v>
      </c>
      <c r="H317" s="225">
        <v>82.810000000000002</v>
      </c>
      <c r="I317" s="226"/>
      <c r="J317" s="226"/>
      <c r="K317" s="227">
        <f>ROUND(P317*H317,2)</f>
        <v>0</v>
      </c>
      <c r="L317" s="223" t="s">
        <v>148</v>
      </c>
      <c r="M317" s="44"/>
      <c r="N317" s="228" t="s">
        <v>1</v>
      </c>
      <c r="O317" s="229" t="s">
        <v>38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91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38"/>
      <c r="Z317" s="38"/>
      <c r="AA317" s="38"/>
      <c r="AB317" s="38"/>
      <c r="AC317" s="38"/>
      <c r="AD317" s="38"/>
      <c r="AE317" s="38"/>
      <c r="AR317" s="233" t="s">
        <v>149</v>
      </c>
      <c r="AT317" s="233" t="s">
        <v>144</v>
      </c>
      <c r="AU317" s="233" t="s">
        <v>85</v>
      </c>
      <c r="AY317" s="17" t="s">
        <v>142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7" t="s">
        <v>83</v>
      </c>
      <c r="BK317" s="234">
        <f>ROUND(P317*H317,2)</f>
        <v>0</v>
      </c>
      <c r="BL317" s="17" t="s">
        <v>149</v>
      </c>
      <c r="BM317" s="233" t="s">
        <v>354</v>
      </c>
    </row>
    <row r="318" s="2" customFormat="1" ht="24.15" customHeight="1">
      <c r="A318" s="38"/>
      <c r="B318" s="39"/>
      <c r="C318" s="221" t="s">
        <v>264</v>
      </c>
      <c r="D318" s="221" t="s">
        <v>144</v>
      </c>
      <c r="E318" s="222" t="s">
        <v>741</v>
      </c>
      <c r="F318" s="223" t="s">
        <v>742</v>
      </c>
      <c r="G318" s="224" t="s">
        <v>205</v>
      </c>
      <c r="H318" s="225">
        <v>274.81</v>
      </c>
      <c r="I318" s="226"/>
      <c r="J318" s="226"/>
      <c r="K318" s="227">
        <f>ROUND(P318*H318,2)</f>
        <v>0</v>
      </c>
      <c r="L318" s="223" t="s">
        <v>148</v>
      </c>
      <c r="M318" s="44"/>
      <c r="N318" s="228" t="s">
        <v>1</v>
      </c>
      <c r="O318" s="229" t="s">
        <v>38</v>
      </c>
      <c r="P318" s="230">
        <f>I318+J318</f>
        <v>0</v>
      </c>
      <c r="Q318" s="230">
        <f>ROUND(I318*H318,2)</f>
        <v>0</v>
      </c>
      <c r="R318" s="230">
        <f>ROUND(J318*H318,2)</f>
        <v>0</v>
      </c>
      <c r="S318" s="91"/>
      <c r="T318" s="231">
        <f>S318*H318</f>
        <v>0</v>
      </c>
      <c r="U318" s="231">
        <v>0</v>
      </c>
      <c r="V318" s="231">
        <f>U318*H318</f>
        <v>0</v>
      </c>
      <c r="W318" s="231">
        <v>0</v>
      </c>
      <c r="X318" s="232">
        <f>W318*H318</f>
        <v>0</v>
      </c>
      <c r="Y318" s="38"/>
      <c r="Z318" s="38"/>
      <c r="AA318" s="38"/>
      <c r="AB318" s="38"/>
      <c r="AC318" s="38"/>
      <c r="AD318" s="38"/>
      <c r="AE318" s="38"/>
      <c r="AR318" s="233" t="s">
        <v>149</v>
      </c>
      <c r="AT318" s="233" t="s">
        <v>144</v>
      </c>
      <c r="AU318" s="233" t="s">
        <v>85</v>
      </c>
      <c r="AY318" s="17" t="s">
        <v>142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7" t="s">
        <v>83</v>
      </c>
      <c r="BK318" s="234">
        <f>ROUND(P318*H318,2)</f>
        <v>0</v>
      </c>
      <c r="BL318" s="17" t="s">
        <v>149</v>
      </c>
      <c r="BM318" s="233" t="s">
        <v>359</v>
      </c>
    </row>
    <row r="319" s="13" customFormat="1">
      <c r="A319" s="13"/>
      <c r="B319" s="235"/>
      <c r="C319" s="236"/>
      <c r="D319" s="237" t="s">
        <v>150</v>
      </c>
      <c r="E319" s="238" t="s">
        <v>1</v>
      </c>
      <c r="F319" s="239" t="s">
        <v>743</v>
      </c>
      <c r="G319" s="236"/>
      <c r="H319" s="240">
        <v>274.81</v>
      </c>
      <c r="I319" s="241"/>
      <c r="J319" s="241"/>
      <c r="K319" s="236"/>
      <c r="L319" s="236"/>
      <c r="M319" s="242"/>
      <c r="N319" s="243"/>
      <c r="O319" s="244"/>
      <c r="P319" s="244"/>
      <c r="Q319" s="244"/>
      <c r="R319" s="244"/>
      <c r="S319" s="244"/>
      <c r="T319" s="244"/>
      <c r="U319" s="244"/>
      <c r="V319" s="244"/>
      <c r="W319" s="244"/>
      <c r="X319" s="245"/>
      <c r="Y319" s="13"/>
      <c r="Z319" s="13"/>
      <c r="AA319" s="13"/>
      <c r="AB319" s="13"/>
      <c r="AC319" s="13"/>
      <c r="AD319" s="13"/>
      <c r="AE319" s="13"/>
      <c r="AT319" s="246" t="s">
        <v>150</v>
      </c>
      <c r="AU319" s="246" t="s">
        <v>85</v>
      </c>
      <c r="AV319" s="13" t="s">
        <v>85</v>
      </c>
      <c r="AW319" s="13" t="s">
        <v>5</v>
      </c>
      <c r="AX319" s="13" t="s">
        <v>75</v>
      </c>
      <c r="AY319" s="246" t="s">
        <v>142</v>
      </c>
    </row>
    <row r="320" s="14" customFormat="1">
      <c r="A320" s="14"/>
      <c r="B320" s="247"/>
      <c r="C320" s="248"/>
      <c r="D320" s="237" t="s">
        <v>150</v>
      </c>
      <c r="E320" s="249" t="s">
        <v>1</v>
      </c>
      <c r="F320" s="250" t="s">
        <v>239</v>
      </c>
      <c r="G320" s="248"/>
      <c r="H320" s="249" t="s">
        <v>1</v>
      </c>
      <c r="I320" s="251"/>
      <c r="J320" s="251"/>
      <c r="K320" s="248"/>
      <c r="L320" s="248"/>
      <c r="M320" s="252"/>
      <c r="N320" s="253"/>
      <c r="O320" s="254"/>
      <c r="P320" s="254"/>
      <c r="Q320" s="254"/>
      <c r="R320" s="254"/>
      <c r="S320" s="254"/>
      <c r="T320" s="254"/>
      <c r="U320" s="254"/>
      <c r="V320" s="254"/>
      <c r="W320" s="254"/>
      <c r="X320" s="255"/>
      <c r="Y320" s="14"/>
      <c r="Z320" s="14"/>
      <c r="AA320" s="14"/>
      <c r="AB320" s="14"/>
      <c r="AC320" s="14"/>
      <c r="AD320" s="14"/>
      <c r="AE320" s="14"/>
      <c r="AT320" s="256" t="s">
        <v>150</v>
      </c>
      <c r="AU320" s="256" t="s">
        <v>85</v>
      </c>
      <c r="AV320" s="14" t="s">
        <v>83</v>
      </c>
      <c r="AW320" s="14" t="s">
        <v>5</v>
      </c>
      <c r="AX320" s="14" t="s">
        <v>75</v>
      </c>
      <c r="AY320" s="256" t="s">
        <v>142</v>
      </c>
    </row>
    <row r="321" s="15" customFormat="1">
      <c r="A321" s="15"/>
      <c r="B321" s="257"/>
      <c r="C321" s="258"/>
      <c r="D321" s="237" t="s">
        <v>150</v>
      </c>
      <c r="E321" s="259" t="s">
        <v>1</v>
      </c>
      <c r="F321" s="260" t="s">
        <v>153</v>
      </c>
      <c r="G321" s="258"/>
      <c r="H321" s="261">
        <v>274.81</v>
      </c>
      <c r="I321" s="262"/>
      <c r="J321" s="262"/>
      <c r="K321" s="258"/>
      <c r="L321" s="258"/>
      <c r="M321" s="263"/>
      <c r="N321" s="264"/>
      <c r="O321" s="265"/>
      <c r="P321" s="265"/>
      <c r="Q321" s="265"/>
      <c r="R321" s="265"/>
      <c r="S321" s="265"/>
      <c r="T321" s="265"/>
      <c r="U321" s="265"/>
      <c r="V321" s="265"/>
      <c r="W321" s="265"/>
      <c r="X321" s="266"/>
      <c r="Y321" s="15"/>
      <c r="Z321" s="15"/>
      <c r="AA321" s="15"/>
      <c r="AB321" s="15"/>
      <c r="AC321" s="15"/>
      <c r="AD321" s="15"/>
      <c r="AE321" s="15"/>
      <c r="AT321" s="267" t="s">
        <v>150</v>
      </c>
      <c r="AU321" s="267" t="s">
        <v>85</v>
      </c>
      <c r="AV321" s="15" t="s">
        <v>149</v>
      </c>
      <c r="AW321" s="15" t="s">
        <v>5</v>
      </c>
      <c r="AX321" s="15" t="s">
        <v>83</v>
      </c>
      <c r="AY321" s="267" t="s">
        <v>142</v>
      </c>
    </row>
    <row r="322" s="2" customFormat="1" ht="16.5" customHeight="1">
      <c r="A322" s="38"/>
      <c r="B322" s="39"/>
      <c r="C322" s="221" t="s">
        <v>360</v>
      </c>
      <c r="D322" s="221" t="s">
        <v>144</v>
      </c>
      <c r="E322" s="222" t="s">
        <v>744</v>
      </c>
      <c r="F322" s="223" t="s">
        <v>745</v>
      </c>
      <c r="G322" s="224" t="s">
        <v>205</v>
      </c>
      <c r="H322" s="225">
        <v>22.399999999999999</v>
      </c>
      <c r="I322" s="226"/>
      <c r="J322" s="226"/>
      <c r="K322" s="227">
        <f>ROUND(P322*H322,2)</f>
        <v>0</v>
      </c>
      <c r="L322" s="223" t="s">
        <v>1</v>
      </c>
      <c r="M322" s="44"/>
      <c r="N322" s="228" t="s">
        <v>1</v>
      </c>
      <c r="O322" s="229" t="s">
        <v>38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91"/>
      <c r="T322" s="231">
        <f>S322*H322</f>
        <v>0</v>
      </c>
      <c r="U322" s="231">
        <v>0</v>
      </c>
      <c r="V322" s="231">
        <f>U322*H322</f>
        <v>0</v>
      </c>
      <c r="W322" s="231">
        <v>0</v>
      </c>
      <c r="X322" s="232">
        <f>W322*H322</f>
        <v>0</v>
      </c>
      <c r="Y322" s="38"/>
      <c r="Z322" s="38"/>
      <c r="AA322" s="38"/>
      <c r="AB322" s="38"/>
      <c r="AC322" s="38"/>
      <c r="AD322" s="38"/>
      <c r="AE322" s="38"/>
      <c r="AR322" s="233" t="s">
        <v>149</v>
      </c>
      <c r="AT322" s="233" t="s">
        <v>144</v>
      </c>
      <c r="AU322" s="233" t="s">
        <v>85</v>
      </c>
      <c r="AY322" s="17" t="s">
        <v>142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7" t="s">
        <v>83</v>
      </c>
      <c r="BK322" s="234">
        <f>ROUND(P322*H322,2)</f>
        <v>0</v>
      </c>
      <c r="BL322" s="17" t="s">
        <v>149</v>
      </c>
      <c r="BM322" s="233" t="s">
        <v>363</v>
      </c>
    </row>
    <row r="323" s="13" customFormat="1">
      <c r="A323" s="13"/>
      <c r="B323" s="235"/>
      <c r="C323" s="236"/>
      <c r="D323" s="237" t="s">
        <v>150</v>
      </c>
      <c r="E323" s="238" t="s">
        <v>1</v>
      </c>
      <c r="F323" s="239" t="s">
        <v>746</v>
      </c>
      <c r="G323" s="236"/>
      <c r="H323" s="240">
        <v>22.399999999999999</v>
      </c>
      <c r="I323" s="241"/>
      <c r="J323" s="241"/>
      <c r="K323" s="236"/>
      <c r="L323" s="236"/>
      <c r="M323" s="242"/>
      <c r="N323" s="243"/>
      <c r="O323" s="244"/>
      <c r="P323" s="244"/>
      <c r="Q323" s="244"/>
      <c r="R323" s="244"/>
      <c r="S323" s="244"/>
      <c r="T323" s="244"/>
      <c r="U323" s="244"/>
      <c r="V323" s="244"/>
      <c r="W323" s="244"/>
      <c r="X323" s="245"/>
      <c r="Y323" s="13"/>
      <c r="Z323" s="13"/>
      <c r="AA323" s="13"/>
      <c r="AB323" s="13"/>
      <c r="AC323" s="13"/>
      <c r="AD323" s="13"/>
      <c r="AE323" s="13"/>
      <c r="AT323" s="246" t="s">
        <v>150</v>
      </c>
      <c r="AU323" s="246" t="s">
        <v>85</v>
      </c>
      <c r="AV323" s="13" t="s">
        <v>85</v>
      </c>
      <c r="AW323" s="13" t="s">
        <v>5</v>
      </c>
      <c r="AX323" s="13" t="s">
        <v>75</v>
      </c>
      <c r="AY323" s="246" t="s">
        <v>142</v>
      </c>
    </row>
    <row r="324" s="14" customFormat="1">
      <c r="A324" s="14"/>
      <c r="B324" s="247"/>
      <c r="C324" s="248"/>
      <c r="D324" s="237" t="s">
        <v>150</v>
      </c>
      <c r="E324" s="249" t="s">
        <v>1</v>
      </c>
      <c r="F324" s="250" t="s">
        <v>747</v>
      </c>
      <c r="G324" s="248"/>
      <c r="H324" s="249" t="s">
        <v>1</v>
      </c>
      <c r="I324" s="251"/>
      <c r="J324" s="251"/>
      <c r="K324" s="248"/>
      <c r="L324" s="248"/>
      <c r="M324" s="252"/>
      <c r="N324" s="253"/>
      <c r="O324" s="254"/>
      <c r="P324" s="254"/>
      <c r="Q324" s="254"/>
      <c r="R324" s="254"/>
      <c r="S324" s="254"/>
      <c r="T324" s="254"/>
      <c r="U324" s="254"/>
      <c r="V324" s="254"/>
      <c r="W324" s="254"/>
      <c r="X324" s="255"/>
      <c r="Y324" s="14"/>
      <c r="Z324" s="14"/>
      <c r="AA324" s="14"/>
      <c r="AB324" s="14"/>
      <c r="AC324" s="14"/>
      <c r="AD324" s="14"/>
      <c r="AE324" s="14"/>
      <c r="AT324" s="256" t="s">
        <v>150</v>
      </c>
      <c r="AU324" s="256" t="s">
        <v>85</v>
      </c>
      <c r="AV324" s="14" t="s">
        <v>83</v>
      </c>
      <c r="AW324" s="14" t="s">
        <v>5</v>
      </c>
      <c r="AX324" s="14" t="s">
        <v>75</v>
      </c>
      <c r="AY324" s="256" t="s">
        <v>142</v>
      </c>
    </row>
    <row r="325" s="14" customFormat="1">
      <c r="A325" s="14"/>
      <c r="B325" s="247"/>
      <c r="C325" s="248"/>
      <c r="D325" s="237" t="s">
        <v>150</v>
      </c>
      <c r="E325" s="249" t="s">
        <v>1</v>
      </c>
      <c r="F325" s="250" t="s">
        <v>239</v>
      </c>
      <c r="G325" s="248"/>
      <c r="H325" s="249" t="s">
        <v>1</v>
      </c>
      <c r="I325" s="251"/>
      <c r="J325" s="251"/>
      <c r="K325" s="248"/>
      <c r="L325" s="248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4"/>
      <c r="Z325" s="14"/>
      <c r="AA325" s="14"/>
      <c r="AB325" s="14"/>
      <c r="AC325" s="14"/>
      <c r="AD325" s="14"/>
      <c r="AE325" s="14"/>
      <c r="AT325" s="256" t="s">
        <v>150</v>
      </c>
      <c r="AU325" s="256" t="s">
        <v>85</v>
      </c>
      <c r="AV325" s="14" t="s">
        <v>83</v>
      </c>
      <c r="AW325" s="14" t="s">
        <v>5</v>
      </c>
      <c r="AX325" s="14" t="s">
        <v>75</v>
      </c>
      <c r="AY325" s="256" t="s">
        <v>142</v>
      </c>
    </row>
    <row r="326" s="15" customFormat="1">
      <c r="A326" s="15"/>
      <c r="B326" s="257"/>
      <c r="C326" s="258"/>
      <c r="D326" s="237" t="s">
        <v>150</v>
      </c>
      <c r="E326" s="259" t="s">
        <v>1</v>
      </c>
      <c r="F326" s="260" t="s">
        <v>153</v>
      </c>
      <c r="G326" s="258"/>
      <c r="H326" s="261">
        <v>22.399999999999999</v>
      </c>
      <c r="I326" s="262"/>
      <c r="J326" s="262"/>
      <c r="K326" s="258"/>
      <c r="L326" s="258"/>
      <c r="M326" s="263"/>
      <c r="N326" s="264"/>
      <c r="O326" s="265"/>
      <c r="P326" s="265"/>
      <c r="Q326" s="265"/>
      <c r="R326" s="265"/>
      <c r="S326" s="265"/>
      <c r="T326" s="265"/>
      <c r="U326" s="265"/>
      <c r="V326" s="265"/>
      <c r="W326" s="265"/>
      <c r="X326" s="266"/>
      <c r="Y326" s="15"/>
      <c r="Z326" s="15"/>
      <c r="AA326" s="15"/>
      <c r="AB326" s="15"/>
      <c r="AC326" s="15"/>
      <c r="AD326" s="15"/>
      <c r="AE326" s="15"/>
      <c r="AT326" s="267" t="s">
        <v>150</v>
      </c>
      <c r="AU326" s="267" t="s">
        <v>85</v>
      </c>
      <c r="AV326" s="15" t="s">
        <v>149</v>
      </c>
      <c r="AW326" s="15" t="s">
        <v>5</v>
      </c>
      <c r="AX326" s="15" t="s">
        <v>83</v>
      </c>
      <c r="AY326" s="267" t="s">
        <v>142</v>
      </c>
    </row>
    <row r="327" s="2" customFormat="1" ht="24.15" customHeight="1">
      <c r="A327" s="38"/>
      <c r="B327" s="39"/>
      <c r="C327" s="221" t="s">
        <v>250</v>
      </c>
      <c r="D327" s="221" t="s">
        <v>144</v>
      </c>
      <c r="E327" s="222" t="s">
        <v>584</v>
      </c>
      <c r="F327" s="223" t="s">
        <v>585</v>
      </c>
      <c r="G327" s="224" t="s">
        <v>205</v>
      </c>
      <c r="H327" s="225">
        <v>274.81</v>
      </c>
      <c r="I327" s="226"/>
      <c r="J327" s="226"/>
      <c r="K327" s="227">
        <f>ROUND(P327*H327,2)</f>
        <v>0</v>
      </c>
      <c r="L327" s="223" t="s">
        <v>148</v>
      </c>
      <c r="M327" s="44"/>
      <c r="N327" s="228" t="s">
        <v>1</v>
      </c>
      <c r="O327" s="229" t="s">
        <v>38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91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38"/>
      <c r="Z327" s="38"/>
      <c r="AA327" s="38"/>
      <c r="AB327" s="38"/>
      <c r="AC327" s="38"/>
      <c r="AD327" s="38"/>
      <c r="AE327" s="38"/>
      <c r="AR327" s="233" t="s">
        <v>149</v>
      </c>
      <c r="AT327" s="233" t="s">
        <v>144</v>
      </c>
      <c r="AU327" s="233" t="s">
        <v>85</v>
      </c>
      <c r="AY327" s="17" t="s">
        <v>142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7" t="s">
        <v>83</v>
      </c>
      <c r="BK327" s="234">
        <f>ROUND(P327*H327,2)</f>
        <v>0</v>
      </c>
      <c r="BL327" s="17" t="s">
        <v>149</v>
      </c>
      <c r="BM327" s="233" t="s">
        <v>366</v>
      </c>
    </row>
    <row r="328" s="13" customFormat="1">
      <c r="A328" s="13"/>
      <c r="B328" s="235"/>
      <c r="C328" s="236"/>
      <c r="D328" s="237" t="s">
        <v>150</v>
      </c>
      <c r="E328" s="238" t="s">
        <v>1</v>
      </c>
      <c r="F328" s="239" t="s">
        <v>743</v>
      </c>
      <c r="G328" s="236"/>
      <c r="H328" s="240">
        <v>274.81</v>
      </c>
      <c r="I328" s="241"/>
      <c r="J328" s="241"/>
      <c r="K328" s="236"/>
      <c r="L328" s="236"/>
      <c r="M328" s="242"/>
      <c r="N328" s="243"/>
      <c r="O328" s="244"/>
      <c r="P328" s="244"/>
      <c r="Q328" s="244"/>
      <c r="R328" s="244"/>
      <c r="S328" s="244"/>
      <c r="T328" s="244"/>
      <c r="U328" s="244"/>
      <c r="V328" s="244"/>
      <c r="W328" s="244"/>
      <c r="X328" s="245"/>
      <c r="Y328" s="13"/>
      <c r="Z328" s="13"/>
      <c r="AA328" s="13"/>
      <c r="AB328" s="13"/>
      <c r="AC328" s="13"/>
      <c r="AD328" s="13"/>
      <c r="AE328" s="13"/>
      <c r="AT328" s="246" t="s">
        <v>150</v>
      </c>
      <c r="AU328" s="246" t="s">
        <v>85</v>
      </c>
      <c r="AV328" s="13" t="s">
        <v>85</v>
      </c>
      <c r="AW328" s="13" t="s">
        <v>5</v>
      </c>
      <c r="AX328" s="13" t="s">
        <v>75</v>
      </c>
      <c r="AY328" s="246" t="s">
        <v>142</v>
      </c>
    </row>
    <row r="329" s="14" customFormat="1">
      <c r="A329" s="14"/>
      <c r="B329" s="247"/>
      <c r="C329" s="248"/>
      <c r="D329" s="237" t="s">
        <v>150</v>
      </c>
      <c r="E329" s="249" t="s">
        <v>1</v>
      </c>
      <c r="F329" s="250" t="s">
        <v>239</v>
      </c>
      <c r="G329" s="248"/>
      <c r="H329" s="249" t="s">
        <v>1</v>
      </c>
      <c r="I329" s="251"/>
      <c r="J329" s="251"/>
      <c r="K329" s="248"/>
      <c r="L329" s="248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4"/>
      <c r="Z329" s="14"/>
      <c r="AA329" s="14"/>
      <c r="AB329" s="14"/>
      <c r="AC329" s="14"/>
      <c r="AD329" s="14"/>
      <c r="AE329" s="14"/>
      <c r="AT329" s="256" t="s">
        <v>150</v>
      </c>
      <c r="AU329" s="256" t="s">
        <v>85</v>
      </c>
      <c r="AV329" s="14" t="s">
        <v>83</v>
      </c>
      <c r="AW329" s="14" t="s">
        <v>5</v>
      </c>
      <c r="AX329" s="14" t="s">
        <v>75</v>
      </c>
      <c r="AY329" s="256" t="s">
        <v>142</v>
      </c>
    </row>
    <row r="330" s="15" customFormat="1">
      <c r="A330" s="15"/>
      <c r="B330" s="257"/>
      <c r="C330" s="258"/>
      <c r="D330" s="237" t="s">
        <v>150</v>
      </c>
      <c r="E330" s="259" t="s">
        <v>1</v>
      </c>
      <c r="F330" s="260" t="s">
        <v>153</v>
      </c>
      <c r="G330" s="258"/>
      <c r="H330" s="261">
        <v>274.81</v>
      </c>
      <c r="I330" s="262"/>
      <c r="J330" s="262"/>
      <c r="K330" s="258"/>
      <c r="L330" s="258"/>
      <c r="M330" s="263"/>
      <c r="N330" s="264"/>
      <c r="O330" s="265"/>
      <c r="P330" s="265"/>
      <c r="Q330" s="265"/>
      <c r="R330" s="265"/>
      <c r="S330" s="265"/>
      <c r="T330" s="265"/>
      <c r="U330" s="265"/>
      <c r="V330" s="265"/>
      <c r="W330" s="265"/>
      <c r="X330" s="266"/>
      <c r="Y330" s="15"/>
      <c r="Z330" s="15"/>
      <c r="AA330" s="15"/>
      <c r="AB330" s="15"/>
      <c r="AC330" s="15"/>
      <c r="AD330" s="15"/>
      <c r="AE330" s="15"/>
      <c r="AT330" s="267" t="s">
        <v>150</v>
      </c>
      <c r="AU330" s="267" t="s">
        <v>85</v>
      </c>
      <c r="AV330" s="15" t="s">
        <v>149</v>
      </c>
      <c r="AW330" s="15" t="s">
        <v>5</v>
      </c>
      <c r="AX330" s="15" t="s">
        <v>83</v>
      </c>
      <c r="AY330" s="267" t="s">
        <v>142</v>
      </c>
    </row>
    <row r="331" s="12" customFormat="1" ht="22.8" customHeight="1">
      <c r="A331" s="12"/>
      <c r="B331" s="204"/>
      <c r="C331" s="205"/>
      <c r="D331" s="206" t="s">
        <v>74</v>
      </c>
      <c r="E331" s="219" t="s">
        <v>452</v>
      </c>
      <c r="F331" s="219" t="s">
        <v>453</v>
      </c>
      <c r="G331" s="205"/>
      <c r="H331" s="205"/>
      <c r="I331" s="208"/>
      <c r="J331" s="208"/>
      <c r="K331" s="220">
        <f>BK331</f>
        <v>0</v>
      </c>
      <c r="L331" s="205"/>
      <c r="M331" s="210"/>
      <c r="N331" s="211"/>
      <c r="O331" s="212"/>
      <c r="P331" s="212"/>
      <c r="Q331" s="213">
        <f>SUM(Q332:Q355)</f>
        <v>0</v>
      </c>
      <c r="R331" s="213">
        <f>SUM(R332:R355)</f>
        <v>0</v>
      </c>
      <c r="S331" s="212"/>
      <c r="T331" s="214">
        <f>SUM(T332:T355)</f>
        <v>0</v>
      </c>
      <c r="U331" s="212"/>
      <c r="V331" s="214">
        <f>SUM(V332:V355)</f>
        <v>0</v>
      </c>
      <c r="W331" s="212"/>
      <c r="X331" s="215">
        <f>SUM(X332:X355)</f>
        <v>0</v>
      </c>
      <c r="Y331" s="12"/>
      <c r="Z331" s="12"/>
      <c r="AA331" s="12"/>
      <c r="AB331" s="12"/>
      <c r="AC331" s="12"/>
      <c r="AD331" s="12"/>
      <c r="AE331" s="12"/>
      <c r="AR331" s="216" t="s">
        <v>83</v>
      </c>
      <c r="AT331" s="217" t="s">
        <v>74</v>
      </c>
      <c r="AU331" s="217" t="s">
        <v>83</v>
      </c>
      <c r="AY331" s="216" t="s">
        <v>142</v>
      </c>
      <c r="BK331" s="218">
        <f>SUM(BK332:BK355)</f>
        <v>0</v>
      </c>
    </row>
    <row r="332" s="2" customFormat="1" ht="44.25" customHeight="1">
      <c r="A332" s="38"/>
      <c r="B332" s="39"/>
      <c r="C332" s="221" t="s">
        <v>367</v>
      </c>
      <c r="D332" s="221" t="s">
        <v>144</v>
      </c>
      <c r="E332" s="222" t="s">
        <v>748</v>
      </c>
      <c r="F332" s="223" t="s">
        <v>749</v>
      </c>
      <c r="G332" s="224" t="s">
        <v>175</v>
      </c>
      <c r="H332" s="225">
        <v>152.75999999999999</v>
      </c>
      <c r="I332" s="226"/>
      <c r="J332" s="226"/>
      <c r="K332" s="227">
        <f>ROUND(P332*H332,2)</f>
        <v>0</v>
      </c>
      <c r="L332" s="223" t="s">
        <v>148</v>
      </c>
      <c r="M332" s="44"/>
      <c r="N332" s="228" t="s">
        <v>1</v>
      </c>
      <c r="O332" s="229" t="s">
        <v>38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91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38"/>
      <c r="Z332" s="38"/>
      <c r="AA332" s="38"/>
      <c r="AB332" s="38"/>
      <c r="AC332" s="38"/>
      <c r="AD332" s="38"/>
      <c r="AE332" s="38"/>
      <c r="AR332" s="233" t="s">
        <v>149</v>
      </c>
      <c r="AT332" s="233" t="s">
        <v>144</v>
      </c>
      <c r="AU332" s="233" t="s">
        <v>85</v>
      </c>
      <c r="AY332" s="17" t="s">
        <v>142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7" t="s">
        <v>83</v>
      </c>
      <c r="BK332" s="234">
        <f>ROUND(P332*H332,2)</f>
        <v>0</v>
      </c>
      <c r="BL332" s="17" t="s">
        <v>149</v>
      </c>
      <c r="BM332" s="233" t="s">
        <v>370</v>
      </c>
    </row>
    <row r="333" s="13" customFormat="1">
      <c r="A333" s="13"/>
      <c r="B333" s="235"/>
      <c r="C333" s="236"/>
      <c r="D333" s="237" t="s">
        <v>150</v>
      </c>
      <c r="E333" s="238" t="s">
        <v>1</v>
      </c>
      <c r="F333" s="239" t="s">
        <v>750</v>
      </c>
      <c r="G333" s="236"/>
      <c r="H333" s="240">
        <v>152.75999999999999</v>
      </c>
      <c r="I333" s="241"/>
      <c r="J333" s="241"/>
      <c r="K333" s="236"/>
      <c r="L333" s="236"/>
      <c r="M333" s="242"/>
      <c r="N333" s="243"/>
      <c r="O333" s="244"/>
      <c r="P333" s="244"/>
      <c r="Q333" s="244"/>
      <c r="R333" s="244"/>
      <c r="S333" s="244"/>
      <c r="T333" s="244"/>
      <c r="U333" s="244"/>
      <c r="V333" s="244"/>
      <c r="W333" s="244"/>
      <c r="X333" s="245"/>
      <c r="Y333" s="13"/>
      <c r="Z333" s="13"/>
      <c r="AA333" s="13"/>
      <c r="AB333" s="13"/>
      <c r="AC333" s="13"/>
      <c r="AD333" s="13"/>
      <c r="AE333" s="13"/>
      <c r="AT333" s="246" t="s">
        <v>150</v>
      </c>
      <c r="AU333" s="246" t="s">
        <v>85</v>
      </c>
      <c r="AV333" s="13" t="s">
        <v>85</v>
      </c>
      <c r="AW333" s="13" t="s">
        <v>5</v>
      </c>
      <c r="AX333" s="13" t="s">
        <v>75</v>
      </c>
      <c r="AY333" s="246" t="s">
        <v>142</v>
      </c>
    </row>
    <row r="334" s="15" customFormat="1">
      <c r="A334" s="15"/>
      <c r="B334" s="257"/>
      <c r="C334" s="258"/>
      <c r="D334" s="237" t="s">
        <v>150</v>
      </c>
      <c r="E334" s="259" t="s">
        <v>1</v>
      </c>
      <c r="F334" s="260" t="s">
        <v>153</v>
      </c>
      <c r="G334" s="258"/>
      <c r="H334" s="261">
        <v>152.75999999999999</v>
      </c>
      <c r="I334" s="262"/>
      <c r="J334" s="262"/>
      <c r="K334" s="258"/>
      <c r="L334" s="258"/>
      <c r="M334" s="263"/>
      <c r="N334" s="264"/>
      <c r="O334" s="265"/>
      <c r="P334" s="265"/>
      <c r="Q334" s="265"/>
      <c r="R334" s="265"/>
      <c r="S334" s="265"/>
      <c r="T334" s="265"/>
      <c r="U334" s="265"/>
      <c r="V334" s="265"/>
      <c r="W334" s="265"/>
      <c r="X334" s="266"/>
      <c r="Y334" s="15"/>
      <c r="Z334" s="15"/>
      <c r="AA334" s="15"/>
      <c r="AB334" s="15"/>
      <c r="AC334" s="15"/>
      <c r="AD334" s="15"/>
      <c r="AE334" s="15"/>
      <c r="AT334" s="267" t="s">
        <v>150</v>
      </c>
      <c r="AU334" s="267" t="s">
        <v>85</v>
      </c>
      <c r="AV334" s="15" t="s">
        <v>149</v>
      </c>
      <c r="AW334" s="15" t="s">
        <v>5</v>
      </c>
      <c r="AX334" s="15" t="s">
        <v>83</v>
      </c>
      <c r="AY334" s="267" t="s">
        <v>142</v>
      </c>
    </row>
    <row r="335" s="2" customFormat="1" ht="44.25" customHeight="1">
      <c r="A335" s="38"/>
      <c r="B335" s="39"/>
      <c r="C335" s="221" t="s">
        <v>271</v>
      </c>
      <c r="D335" s="221" t="s">
        <v>144</v>
      </c>
      <c r="E335" s="222" t="s">
        <v>751</v>
      </c>
      <c r="F335" s="223" t="s">
        <v>752</v>
      </c>
      <c r="G335" s="224" t="s">
        <v>175</v>
      </c>
      <c r="H335" s="225">
        <v>5.0999999999999996</v>
      </c>
      <c r="I335" s="226"/>
      <c r="J335" s="226"/>
      <c r="K335" s="227">
        <f>ROUND(P335*H335,2)</f>
        <v>0</v>
      </c>
      <c r="L335" s="223" t="s">
        <v>148</v>
      </c>
      <c r="M335" s="44"/>
      <c r="N335" s="228" t="s">
        <v>1</v>
      </c>
      <c r="O335" s="229" t="s">
        <v>38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91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38"/>
      <c r="Z335" s="38"/>
      <c r="AA335" s="38"/>
      <c r="AB335" s="38"/>
      <c r="AC335" s="38"/>
      <c r="AD335" s="38"/>
      <c r="AE335" s="38"/>
      <c r="AR335" s="233" t="s">
        <v>149</v>
      </c>
      <c r="AT335" s="233" t="s">
        <v>144</v>
      </c>
      <c r="AU335" s="233" t="s">
        <v>85</v>
      </c>
      <c r="AY335" s="17" t="s">
        <v>142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7" t="s">
        <v>83</v>
      </c>
      <c r="BK335" s="234">
        <f>ROUND(P335*H335,2)</f>
        <v>0</v>
      </c>
      <c r="BL335" s="17" t="s">
        <v>149</v>
      </c>
      <c r="BM335" s="233" t="s">
        <v>373</v>
      </c>
    </row>
    <row r="336" s="13" customFormat="1">
      <c r="A336" s="13"/>
      <c r="B336" s="235"/>
      <c r="C336" s="236"/>
      <c r="D336" s="237" t="s">
        <v>150</v>
      </c>
      <c r="E336" s="238" t="s">
        <v>1</v>
      </c>
      <c r="F336" s="239" t="s">
        <v>753</v>
      </c>
      <c r="G336" s="236"/>
      <c r="H336" s="240">
        <v>5.0999999999999996</v>
      </c>
      <c r="I336" s="241"/>
      <c r="J336" s="241"/>
      <c r="K336" s="236"/>
      <c r="L336" s="236"/>
      <c r="M336" s="242"/>
      <c r="N336" s="243"/>
      <c r="O336" s="244"/>
      <c r="P336" s="244"/>
      <c r="Q336" s="244"/>
      <c r="R336" s="244"/>
      <c r="S336" s="244"/>
      <c r="T336" s="244"/>
      <c r="U336" s="244"/>
      <c r="V336" s="244"/>
      <c r="W336" s="244"/>
      <c r="X336" s="245"/>
      <c r="Y336" s="13"/>
      <c r="Z336" s="13"/>
      <c r="AA336" s="13"/>
      <c r="AB336" s="13"/>
      <c r="AC336" s="13"/>
      <c r="AD336" s="13"/>
      <c r="AE336" s="13"/>
      <c r="AT336" s="246" t="s">
        <v>150</v>
      </c>
      <c r="AU336" s="246" t="s">
        <v>85</v>
      </c>
      <c r="AV336" s="13" t="s">
        <v>85</v>
      </c>
      <c r="AW336" s="13" t="s">
        <v>5</v>
      </c>
      <c r="AX336" s="13" t="s">
        <v>75</v>
      </c>
      <c r="AY336" s="246" t="s">
        <v>142</v>
      </c>
    </row>
    <row r="337" s="15" customFormat="1">
      <c r="A337" s="15"/>
      <c r="B337" s="257"/>
      <c r="C337" s="258"/>
      <c r="D337" s="237" t="s">
        <v>150</v>
      </c>
      <c r="E337" s="259" t="s">
        <v>1</v>
      </c>
      <c r="F337" s="260" t="s">
        <v>153</v>
      </c>
      <c r="G337" s="258"/>
      <c r="H337" s="261">
        <v>5.0999999999999996</v>
      </c>
      <c r="I337" s="262"/>
      <c r="J337" s="262"/>
      <c r="K337" s="258"/>
      <c r="L337" s="258"/>
      <c r="M337" s="263"/>
      <c r="N337" s="264"/>
      <c r="O337" s="265"/>
      <c r="P337" s="265"/>
      <c r="Q337" s="265"/>
      <c r="R337" s="265"/>
      <c r="S337" s="265"/>
      <c r="T337" s="265"/>
      <c r="U337" s="265"/>
      <c r="V337" s="265"/>
      <c r="W337" s="265"/>
      <c r="X337" s="266"/>
      <c r="Y337" s="15"/>
      <c r="Z337" s="15"/>
      <c r="AA337" s="15"/>
      <c r="AB337" s="15"/>
      <c r="AC337" s="15"/>
      <c r="AD337" s="15"/>
      <c r="AE337" s="15"/>
      <c r="AT337" s="267" t="s">
        <v>150</v>
      </c>
      <c r="AU337" s="267" t="s">
        <v>85</v>
      </c>
      <c r="AV337" s="15" t="s">
        <v>149</v>
      </c>
      <c r="AW337" s="15" t="s">
        <v>5</v>
      </c>
      <c r="AX337" s="15" t="s">
        <v>83</v>
      </c>
      <c r="AY337" s="267" t="s">
        <v>142</v>
      </c>
    </row>
    <row r="338" s="2" customFormat="1" ht="55.5" customHeight="1">
      <c r="A338" s="38"/>
      <c r="B338" s="39"/>
      <c r="C338" s="221" t="s">
        <v>374</v>
      </c>
      <c r="D338" s="221" t="s">
        <v>144</v>
      </c>
      <c r="E338" s="222" t="s">
        <v>754</v>
      </c>
      <c r="F338" s="223" t="s">
        <v>755</v>
      </c>
      <c r="G338" s="224" t="s">
        <v>175</v>
      </c>
      <c r="H338" s="225">
        <v>5.25</v>
      </c>
      <c r="I338" s="226"/>
      <c r="J338" s="226"/>
      <c r="K338" s="227">
        <f>ROUND(P338*H338,2)</f>
        <v>0</v>
      </c>
      <c r="L338" s="223" t="s">
        <v>148</v>
      </c>
      <c r="M338" s="44"/>
      <c r="N338" s="228" t="s">
        <v>1</v>
      </c>
      <c r="O338" s="229" t="s">
        <v>38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91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38"/>
      <c r="Z338" s="38"/>
      <c r="AA338" s="38"/>
      <c r="AB338" s="38"/>
      <c r="AC338" s="38"/>
      <c r="AD338" s="38"/>
      <c r="AE338" s="38"/>
      <c r="AR338" s="233" t="s">
        <v>149</v>
      </c>
      <c r="AT338" s="233" t="s">
        <v>144</v>
      </c>
      <c r="AU338" s="233" t="s">
        <v>85</v>
      </c>
      <c r="AY338" s="17" t="s">
        <v>142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7" t="s">
        <v>83</v>
      </c>
      <c r="BK338" s="234">
        <f>ROUND(P338*H338,2)</f>
        <v>0</v>
      </c>
      <c r="BL338" s="17" t="s">
        <v>149</v>
      </c>
      <c r="BM338" s="233" t="s">
        <v>377</v>
      </c>
    </row>
    <row r="339" s="13" customFormat="1">
      <c r="A339" s="13"/>
      <c r="B339" s="235"/>
      <c r="C339" s="236"/>
      <c r="D339" s="237" t="s">
        <v>150</v>
      </c>
      <c r="E339" s="238" t="s">
        <v>1</v>
      </c>
      <c r="F339" s="239" t="s">
        <v>756</v>
      </c>
      <c r="G339" s="236"/>
      <c r="H339" s="240">
        <v>5.25</v>
      </c>
      <c r="I339" s="241"/>
      <c r="J339" s="241"/>
      <c r="K339" s="236"/>
      <c r="L339" s="236"/>
      <c r="M339" s="242"/>
      <c r="N339" s="243"/>
      <c r="O339" s="244"/>
      <c r="P339" s="244"/>
      <c r="Q339" s="244"/>
      <c r="R339" s="244"/>
      <c r="S339" s="244"/>
      <c r="T339" s="244"/>
      <c r="U339" s="244"/>
      <c r="V339" s="244"/>
      <c r="W339" s="244"/>
      <c r="X339" s="245"/>
      <c r="Y339" s="13"/>
      <c r="Z339" s="13"/>
      <c r="AA339" s="13"/>
      <c r="AB339" s="13"/>
      <c r="AC339" s="13"/>
      <c r="AD339" s="13"/>
      <c r="AE339" s="13"/>
      <c r="AT339" s="246" t="s">
        <v>150</v>
      </c>
      <c r="AU339" s="246" t="s">
        <v>85</v>
      </c>
      <c r="AV339" s="13" t="s">
        <v>85</v>
      </c>
      <c r="AW339" s="13" t="s">
        <v>5</v>
      </c>
      <c r="AX339" s="13" t="s">
        <v>75</v>
      </c>
      <c r="AY339" s="246" t="s">
        <v>142</v>
      </c>
    </row>
    <row r="340" s="15" customFormat="1">
      <c r="A340" s="15"/>
      <c r="B340" s="257"/>
      <c r="C340" s="258"/>
      <c r="D340" s="237" t="s">
        <v>150</v>
      </c>
      <c r="E340" s="259" t="s">
        <v>1</v>
      </c>
      <c r="F340" s="260" t="s">
        <v>153</v>
      </c>
      <c r="G340" s="258"/>
      <c r="H340" s="261">
        <v>5.25</v>
      </c>
      <c r="I340" s="262"/>
      <c r="J340" s="262"/>
      <c r="K340" s="258"/>
      <c r="L340" s="258"/>
      <c r="M340" s="263"/>
      <c r="N340" s="264"/>
      <c r="O340" s="265"/>
      <c r="P340" s="265"/>
      <c r="Q340" s="265"/>
      <c r="R340" s="265"/>
      <c r="S340" s="265"/>
      <c r="T340" s="265"/>
      <c r="U340" s="265"/>
      <c r="V340" s="265"/>
      <c r="W340" s="265"/>
      <c r="X340" s="266"/>
      <c r="Y340" s="15"/>
      <c r="Z340" s="15"/>
      <c r="AA340" s="15"/>
      <c r="AB340" s="15"/>
      <c r="AC340" s="15"/>
      <c r="AD340" s="15"/>
      <c r="AE340" s="15"/>
      <c r="AT340" s="267" t="s">
        <v>150</v>
      </c>
      <c r="AU340" s="267" t="s">
        <v>85</v>
      </c>
      <c r="AV340" s="15" t="s">
        <v>149</v>
      </c>
      <c r="AW340" s="15" t="s">
        <v>5</v>
      </c>
      <c r="AX340" s="15" t="s">
        <v>83</v>
      </c>
      <c r="AY340" s="267" t="s">
        <v>142</v>
      </c>
    </row>
    <row r="341" s="2" customFormat="1" ht="55.5" customHeight="1">
      <c r="A341" s="38"/>
      <c r="B341" s="39"/>
      <c r="C341" s="221" t="s">
        <v>275</v>
      </c>
      <c r="D341" s="221" t="s">
        <v>144</v>
      </c>
      <c r="E341" s="222" t="s">
        <v>757</v>
      </c>
      <c r="F341" s="223" t="s">
        <v>758</v>
      </c>
      <c r="G341" s="224" t="s">
        <v>175</v>
      </c>
      <c r="H341" s="225">
        <v>163.11000000000001</v>
      </c>
      <c r="I341" s="226"/>
      <c r="J341" s="226"/>
      <c r="K341" s="227">
        <f>ROUND(P341*H341,2)</f>
        <v>0</v>
      </c>
      <c r="L341" s="223" t="s">
        <v>148</v>
      </c>
      <c r="M341" s="44"/>
      <c r="N341" s="228" t="s">
        <v>1</v>
      </c>
      <c r="O341" s="229" t="s">
        <v>38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91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38"/>
      <c r="Z341" s="38"/>
      <c r="AA341" s="38"/>
      <c r="AB341" s="38"/>
      <c r="AC341" s="38"/>
      <c r="AD341" s="38"/>
      <c r="AE341" s="38"/>
      <c r="AR341" s="233" t="s">
        <v>149</v>
      </c>
      <c r="AT341" s="233" t="s">
        <v>144</v>
      </c>
      <c r="AU341" s="233" t="s">
        <v>85</v>
      </c>
      <c r="AY341" s="17" t="s">
        <v>142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7" t="s">
        <v>83</v>
      </c>
      <c r="BK341" s="234">
        <f>ROUND(P341*H341,2)</f>
        <v>0</v>
      </c>
      <c r="BL341" s="17" t="s">
        <v>149</v>
      </c>
      <c r="BM341" s="233" t="s">
        <v>380</v>
      </c>
    </row>
    <row r="342" s="13" customFormat="1">
      <c r="A342" s="13"/>
      <c r="B342" s="235"/>
      <c r="C342" s="236"/>
      <c r="D342" s="237" t="s">
        <v>150</v>
      </c>
      <c r="E342" s="238" t="s">
        <v>1</v>
      </c>
      <c r="F342" s="239" t="s">
        <v>759</v>
      </c>
      <c r="G342" s="236"/>
      <c r="H342" s="240">
        <v>163.11000000000001</v>
      </c>
      <c r="I342" s="241"/>
      <c r="J342" s="241"/>
      <c r="K342" s="236"/>
      <c r="L342" s="236"/>
      <c r="M342" s="242"/>
      <c r="N342" s="243"/>
      <c r="O342" s="244"/>
      <c r="P342" s="244"/>
      <c r="Q342" s="244"/>
      <c r="R342" s="244"/>
      <c r="S342" s="244"/>
      <c r="T342" s="244"/>
      <c r="U342" s="244"/>
      <c r="V342" s="244"/>
      <c r="W342" s="244"/>
      <c r="X342" s="245"/>
      <c r="Y342" s="13"/>
      <c r="Z342" s="13"/>
      <c r="AA342" s="13"/>
      <c r="AB342" s="13"/>
      <c r="AC342" s="13"/>
      <c r="AD342" s="13"/>
      <c r="AE342" s="13"/>
      <c r="AT342" s="246" t="s">
        <v>150</v>
      </c>
      <c r="AU342" s="246" t="s">
        <v>85</v>
      </c>
      <c r="AV342" s="13" t="s">
        <v>85</v>
      </c>
      <c r="AW342" s="13" t="s">
        <v>5</v>
      </c>
      <c r="AX342" s="13" t="s">
        <v>75</v>
      </c>
      <c r="AY342" s="246" t="s">
        <v>142</v>
      </c>
    </row>
    <row r="343" s="15" customFormat="1">
      <c r="A343" s="15"/>
      <c r="B343" s="257"/>
      <c r="C343" s="258"/>
      <c r="D343" s="237" t="s">
        <v>150</v>
      </c>
      <c r="E343" s="259" t="s">
        <v>1</v>
      </c>
      <c r="F343" s="260" t="s">
        <v>153</v>
      </c>
      <c r="G343" s="258"/>
      <c r="H343" s="261">
        <v>163.11000000000001</v>
      </c>
      <c r="I343" s="262"/>
      <c r="J343" s="262"/>
      <c r="K343" s="258"/>
      <c r="L343" s="258"/>
      <c r="M343" s="263"/>
      <c r="N343" s="264"/>
      <c r="O343" s="265"/>
      <c r="P343" s="265"/>
      <c r="Q343" s="265"/>
      <c r="R343" s="265"/>
      <c r="S343" s="265"/>
      <c r="T343" s="265"/>
      <c r="U343" s="265"/>
      <c r="V343" s="265"/>
      <c r="W343" s="265"/>
      <c r="X343" s="266"/>
      <c r="Y343" s="15"/>
      <c r="Z343" s="15"/>
      <c r="AA343" s="15"/>
      <c r="AB343" s="15"/>
      <c r="AC343" s="15"/>
      <c r="AD343" s="15"/>
      <c r="AE343" s="15"/>
      <c r="AT343" s="267" t="s">
        <v>150</v>
      </c>
      <c r="AU343" s="267" t="s">
        <v>85</v>
      </c>
      <c r="AV343" s="15" t="s">
        <v>149</v>
      </c>
      <c r="AW343" s="15" t="s">
        <v>5</v>
      </c>
      <c r="AX343" s="15" t="s">
        <v>83</v>
      </c>
      <c r="AY343" s="267" t="s">
        <v>142</v>
      </c>
    </row>
    <row r="344" s="2" customFormat="1" ht="33" customHeight="1">
      <c r="A344" s="38"/>
      <c r="B344" s="39"/>
      <c r="C344" s="221" t="s">
        <v>381</v>
      </c>
      <c r="D344" s="221" t="s">
        <v>144</v>
      </c>
      <c r="E344" s="222" t="s">
        <v>760</v>
      </c>
      <c r="F344" s="223" t="s">
        <v>761</v>
      </c>
      <c r="G344" s="224" t="s">
        <v>175</v>
      </c>
      <c r="H344" s="225">
        <v>163.11000000000001</v>
      </c>
      <c r="I344" s="226"/>
      <c r="J344" s="226"/>
      <c r="K344" s="227">
        <f>ROUND(P344*H344,2)</f>
        <v>0</v>
      </c>
      <c r="L344" s="223" t="s">
        <v>148</v>
      </c>
      <c r="M344" s="44"/>
      <c r="N344" s="228" t="s">
        <v>1</v>
      </c>
      <c r="O344" s="229" t="s">
        <v>38</v>
      </c>
      <c r="P344" s="230">
        <f>I344+J344</f>
        <v>0</v>
      </c>
      <c r="Q344" s="230">
        <f>ROUND(I344*H344,2)</f>
        <v>0</v>
      </c>
      <c r="R344" s="230">
        <f>ROUND(J344*H344,2)</f>
        <v>0</v>
      </c>
      <c r="S344" s="91"/>
      <c r="T344" s="231">
        <f>S344*H344</f>
        <v>0</v>
      </c>
      <c r="U344" s="231">
        <v>0</v>
      </c>
      <c r="V344" s="231">
        <f>U344*H344</f>
        <v>0</v>
      </c>
      <c r="W344" s="231">
        <v>0</v>
      </c>
      <c r="X344" s="232">
        <f>W344*H344</f>
        <v>0</v>
      </c>
      <c r="Y344" s="38"/>
      <c r="Z344" s="38"/>
      <c r="AA344" s="38"/>
      <c r="AB344" s="38"/>
      <c r="AC344" s="38"/>
      <c r="AD344" s="38"/>
      <c r="AE344" s="38"/>
      <c r="AR344" s="233" t="s">
        <v>149</v>
      </c>
      <c r="AT344" s="233" t="s">
        <v>144</v>
      </c>
      <c r="AU344" s="233" t="s">
        <v>85</v>
      </c>
      <c r="AY344" s="17" t="s">
        <v>142</v>
      </c>
      <c r="BE344" s="234">
        <f>IF(O344="základní",K344,0)</f>
        <v>0</v>
      </c>
      <c r="BF344" s="234">
        <f>IF(O344="snížená",K344,0)</f>
        <v>0</v>
      </c>
      <c r="BG344" s="234">
        <f>IF(O344="zákl. přenesená",K344,0)</f>
        <v>0</v>
      </c>
      <c r="BH344" s="234">
        <f>IF(O344="sníž. přenesená",K344,0)</f>
        <v>0</v>
      </c>
      <c r="BI344" s="234">
        <f>IF(O344="nulová",K344,0)</f>
        <v>0</v>
      </c>
      <c r="BJ344" s="17" t="s">
        <v>83</v>
      </c>
      <c r="BK344" s="234">
        <f>ROUND(P344*H344,2)</f>
        <v>0</v>
      </c>
      <c r="BL344" s="17" t="s">
        <v>149</v>
      </c>
      <c r="BM344" s="233" t="s">
        <v>260</v>
      </c>
    </row>
    <row r="345" s="13" customFormat="1">
      <c r="A345" s="13"/>
      <c r="B345" s="235"/>
      <c r="C345" s="236"/>
      <c r="D345" s="237" t="s">
        <v>150</v>
      </c>
      <c r="E345" s="238" t="s">
        <v>1</v>
      </c>
      <c r="F345" s="239" t="s">
        <v>759</v>
      </c>
      <c r="G345" s="236"/>
      <c r="H345" s="240">
        <v>163.11000000000001</v>
      </c>
      <c r="I345" s="241"/>
      <c r="J345" s="241"/>
      <c r="K345" s="236"/>
      <c r="L345" s="236"/>
      <c r="M345" s="242"/>
      <c r="N345" s="243"/>
      <c r="O345" s="244"/>
      <c r="P345" s="244"/>
      <c r="Q345" s="244"/>
      <c r="R345" s="244"/>
      <c r="S345" s="244"/>
      <c r="T345" s="244"/>
      <c r="U345" s="244"/>
      <c r="V345" s="244"/>
      <c r="W345" s="244"/>
      <c r="X345" s="245"/>
      <c r="Y345" s="13"/>
      <c r="Z345" s="13"/>
      <c r="AA345" s="13"/>
      <c r="AB345" s="13"/>
      <c r="AC345" s="13"/>
      <c r="AD345" s="13"/>
      <c r="AE345" s="13"/>
      <c r="AT345" s="246" t="s">
        <v>150</v>
      </c>
      <c r="AU345" s="246" t="s">
        <v>85</v>
      </c>
      <c r="AV345" s="13" t="s">
        <v>85</v>
      </c>
      <c r="AW345" s="13" t="s">
        <v>5</v>
      </c>
      <c r="AX345" s="13" t="s">
        <v>75</v>
      </c>
      <c r="AY345" s="246" t="s">
        <v>142</v>
      </c>
    </row>
    <row r="346" s="15" customFormat="1">
      <c r="A346" s="15"/>
      <c r="B346" s="257"/>
      <c r="C346" s="258"/>
      <c r="D346" s="237" t="s">
        <v>150</v>
      </c>
      <c r="E346" s="259" t="s">
        <v>1</v>
      </c>
      <c r="F346" s="260" t="s">
        <v>153</v>
      </c>
      <c r="G346" s="258"/>
      <c r="H346" s="261">
        <v>163.11000000000001</v>
      </c>
      <c r="I346" s="262"/>
      <c r="J346" s="262"/>
      <c r="K346" s="258"/>
      <c r="L346" s="258"/>
      <c r="M346" s="263"/>
      <c r="N346" s="264"/>
      <c r="O346" s="265"/>
      <c r="P346" s="265"/>
      <c r="Q346" s="265"/>
      <c r="R346" s="265"/>
      <c r="S346" s="265"/>
      <c r="T346" s="265"/>
      <c r="U346" s="265"/>
      <c r="V346" s="265"/>
      <c r="W346" s="265"/>
      <c r="X346" s="266"/>
      <c r="Y346" s="15"/>
      <c r="Z346" s="15"/>
      <c r="AA346" s="15"/>
      <c r="AB346" s="15"/>
      <c r="AC346" s="15"/>
      <c r="AD346" s="15"/>
      <c r="AE346" s="15"/>
      <c r="AT346" s="267" t="s">
        <v>150</v>
      </c>
      <c r="AU346" s="267" t="s">
        <v>85</v>
      </c>
      <c r="AV346" s="15" t="s">
        <v>149</v>
      </c>
      <c r="AW346" s="15" t="s">
        <v>5</v>
      </c>
      <c r="AX346" s="15" t="s">
        <v>83</v>
      </c>
      <c r="AY346" s="267" t="s">
        <v>142</v>
      </c>
    </row>
    <row r="347" s="2" customFormat="1" ht="44.25" customHeight="1">
      <c r="A347" s="38"/>
      <c r="B347" s="39"/>
      <c r="C347" s="221" t="s">
        <v>279</v>
      </c>
      <c r="D347" s="221" t="s">
        <v>144</v>
      </c>
      <c r="E347" s="222" t="s">
        <v>762</v>
      </c>
      <c r="F347" s="223" t="s">
        <v>763</v>
      </c>
      <c r="G347" s="224" t="s">
        <v>175</v>
      </c>
      <c r="H347" s="225">
        <v>2283.54</v>
      </c>
      <c r="I347" s="226"/>
      <c r="J347" s="226"/>
      <c r="K347" s="227">
        <f>ROUND(P347*H347,2)</f>
        <v>0</v>
      </c>
      <c r="L347" s="223" t="s">
        <v>148</v>
      </c>
      <c r="M347" s="44"/>
      <c r="N347" s="228" t="s">
        <v>1</v>
      </c>
      <c r="O347" s="229" t="s">
        <v>38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91"/>
      <c r="T347" s="231">
        <f>S347*H347</f>
        <v>0</v>
      </c>
      <c r="U347" s="231">
        <v>0</v>
      </c>
      <c r="V347" s="231">
        <f>U347*H347</f>
        <v>0</v>
      </c>
      <c r="W347" s="231">
        <v>0</v>
      </c>
      <c r="X347" s="232">
        <f>W347*H347</f>
        <v>0</v>
      </c>
      <c r="Y347" s="38"/>
      <c r="Z347" s="38"/>
      <c r="AA347" s="38"/>
      <c r="AB347" s="38"/>
      <c r="AC347" s="38"/>
      <c r="AD347" s="38"/>
      <c r="AE347" s="38"/>
      <c r="AR347" s="233" t="s">
        <v>149</v>
      </c>
      <c r="AT347" s="233" t="s">
        <v>144</v>
      </c>
      <c r="AU347" s="233" t="s">
        <v>85</v>
      </c>
      <c r="AY347" s="17" t="s">
        <v>142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7" t="s">
        <v>83</v>
      </c>
      <c r="BK347" s="234">
        <f>ROUND(P347*H347,2)</f>
        <v>0</v>
      </c>
      <c r="BL347" s="17" t="s">
        <v>149</v>
      </c>
      <c r="BM347" s="233" t="s">
        <v>386</v>
      </c>
    </row>
    <row r="348" s="13" customFormat="1">
      <c r="A348" s="13"/>
      <c r="B348" s="235"/>
      <c r="C348" s="236"/>
      <c r="D348" s="237" t="s">
        <v>150</v>
      </c>
      <c r="E348" s="238" t="s">
        <v>1</v>
      </c>
      <c r="F348" s="239" t="s">
        <v>764</v>
      </c>
      <c r="G348" s="236"/>
      <c r="H348" s="240">
        <v>2283.54</v>
      </c>
      <c r="I348" s="241"/>
      <c r="J348" s="241"/>
      <c r="K348" s="236"/>
      <c r="L348" s="236"/>
      <c r="M348" s="242"/>
      <c r="N348" s="243"/>
      <c r="O348" s="244"/>
      <c r="P348" s="244"/>
      <c r="Q348" s="244"/>
      <c r="R348" s="244"/>
      <c r="S348" s="244"/>
      <c r="T348" s="244"/>
      <c r="U348" s="244"/>
      <c r="V348" s="244"/>
      <c r="W348" s="244"/>
      <c r="X348" s="245"/>
      <c r="Y348" s="13"/>
      <c r="Z348" s="13"/>
      <c r="AA348" s="13"/>
      <c r="AB348" s="13"/>
      <c r="AC348" s="13"/>
      <c r="AD348" s="13"/>
      <c r="AE348" s="13"/>
      <c r="AT348" s="246" t="s">
        <v>150</v>
      </c>
      <c r="AU348" s="246" t="s">
        <v>85</v>
      </c>
      <c r="AV348" s="13" t="s">
        <v>85</v>
      </c>
      <c r="AW348" s="13" t="s">
        <v>5</v>
      </c>
      <c r="AX348" s="13" t="s">
        <v>75</v>
      </c>
      <c r="AY348" s="246" t="s">
        <v>142</v>
      </c>
    </row>
    <row r="349" s="15" customFormat="1">
      <c r="A349" s="15"/>
      <c r="B349" s="257"/>
      <c r="C349" s="258"/>
      <c r="D349" s="237" t="s">
        <v>150</v>
      </c>
      <c r="E349" s="259" t="s">
        <v>1</v>
      </c>
      <c r="F349" s="260" t="s">
        <v>153</v>
      </c>
      <c r="G349" s="258"/>
      <c r="H349" s="261">
        <v>2283.54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5"/>
      <c r="Z349" s="15"/>
      <c r="AA349" s="15"/>
      <c r="AB349" s="15"/>
      <c r="AC349" s="15"/>
      <c r="AD349" s="15"/>
      <c r="AE349" s="15"/>
      <c r="AT349" s="267" t="s">
        <v>150</v>
      </c>
      <c r="AU349" s="267" t="s">
        <v>85</v>
      </c>
      <c r="AV349" s="15" t="s">
        <v>149</v>
      </c>
      <c r="AW349" s="15" t="s">
        <v>5</v>
      </c>
      <c r="AX349" s="15" t="s">
        <v>83</v>
      </c>
      <c r="AY349" s="267" t="s">
        <v>142</v>
      </c>
    </row>
    <row r="350" s="2" customFormat="1" ht="24.15" customHeight="1">
      <c r="A350" s="38"/>
      <c r="B350" s="39"/>
      <c r="C350" s="221" t="s">
        <v>387</v>
      </c>
      <c r="D350" s="221" t="s">
        <v>144</v>
      </c>
      <c r="E350" s="222" t="s">
        <v>765</v>
      </c>
      <c r="F350" s="223" t="s">
        <v>766</v>
      </c>
      <c r="G350" s="224" t="s">
        <v>175</v>
      </c>
      <c r="H350" s="225">
        <v>158.00999999999999</v>
      </c>
      <c r="I350" s="226"/>
      <c r="J350" s="226"/>
      <c r="K350" s="227">
        <f>ROUND(P350*H350,2)</f>
        <v>0</v>
      </c>
      <c r="L350" s="223" t="s">
        <v>148</v>
      </c>
      <c r="M350" s="44"/>
      <c r="N350" s="228" t="s">
        <v>1</v>
      </c>
      <c r="O350" s="229" t="s">
        <v>38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91"/>
      <c r="T350" s="231">
        <f>S350*H350</f>
        <v>0</v>
      </c>
      <c r="U350" s="231">
        <v>0</v>
      </c>
      <c r="V350" s="231">
        <f>U350*H350</f>
        <v>0</v>
      </c>
      <c r="W350" s="231">
        <v>0</v>
      </c>
      <c r="X350" s="232">
        <f>W350*H350</f>
        <v>0</v>
      </c>
      <c r="Y350" s="38"/>
      <c r="Z350" s="38"/>
      <c r="AA350" s="38"/>
      <c r="AB350" s="38"/>
      <c r="AC350" s="38"/>
      <c r="AD350" s="38"/>
      <c r="AE350" s="38"/>
      <c r="AR350" s="233" t="s">
        <v>149</v>
      </c>
      <c r="AT350" s="233" t="s">
        <v>144</v>
      </c>
      <c r="AU350" s="233" t="s">
        <v>85</v>
      </c>
      <c r="AY350" s="17" t="s">
        <v>142</v>
      </c>
      <c r="BE350" s="234">
        <f>IF(O350="základní",K350,0)</f>
        <v>0</v>
      </c>
      <c r="BF350" s="234">
        <f>IF(O350="snížená",K350,0)</f>
        <v>0</v>
      </c>
      <c r="BG350" s="234">
        <f>IF(O350="zákl. přenesená",K350,0)</f>
        <v>0</v>
      </c>
      <c r="BH350" s="234">
        <f>IF(O350="sníž. přenesená",K350,0)</f>
        <v>0</v>
      </c>
      <c r="BI350" s="234">
        <f>IF(O350="nulová",K350,0)</f>
        <v>0</v>
      </c>
      <c r="BJ350" s="17" t="s">
        <v>83</v>
      </c>
      <c r="BK350" s="234">
        <f>ROUND(P350*H350,2)</f>
        <v>0</v>
      </c>
      <c r="BL350" s="17" t="s">
        <v>149</v>
      </c>
      <c r="BM350" s="233" t="s">
        <v>391</v>
      </c>
    </row>
    <row r="351" s="13" customFormat="1">
      <c r="A351" s="13"/>
      <c r="B351" s="235"/>
      <c r="C351" s="236"/>
      <c r="D351" s="237" t="s">
        <v>150</v>
      </c>
      <c r="E351" s="238" t="s">
        <v>1</v>
      </c>
      <c r="F351" s="239" t="s">
        <v>767</v>
      </c>
      <c r="G351" s="236"/>
      <c r="H351" s="240">
        <v>158.00999999999999</v>
      </c>
      <c r="I351" s="241"/>
      <c r="J351" s="241"/>
      <c r="K351" s="236"/>
      <c r="L351" s="236"/>
      <c r="M351" s="242"/>
      <c r="N351" s="243"/>
      <c r="O351" s="244"/>
      <c r="P351" s="244"/>
      <c r="Q351" s="244"/>
      <c r="R351" s="244"/>
      <c r="S351" s="244"/>
      <c r="T351" s="244"/>
      <c r="U351" s="244"/>
      <c r="V351" s="244"/>
      <c r="W351" s="244"/>
      <c r="X351" s="245"/>
      <c r="Y351" s="13"/>
      <c r="Z351" s="13"/>
      <c r="AA351" s="13"/>
      <c r="AB351" s="13"/>
      <c r="AC351" s="13"/>
      <c r="AD351" s="13"/>
      <c r="AE351" s="13"/>
      <c r="AT351" s="246" t="s">
        <v>150</v>
      </c>
      <c r="AU351" s="246" t="s">
        <v>85</v>
      </c>
      <c r="AV351" s="13" t="s">
        <v>85</v>
      </c>
      <c r="AW351" s="13" t="s">
        <v>5</v>
      </c>
      <c r="AX351" s="13" t="s">
        <v>75</v>
      </c>
      <c r="AY351" s="246" t="s">
        <v>142</v>
      </c>
    </row>
    <row r="352" s="15" customFormat="1">
      <c r="A352" s="15"/>
      <c r="B352" s="257"/>
      <c r="C352" s="258"/>
      <c r="D352" s="237" t="s">
        <v>150</v>
      </c>
      <c r="E352" s="259" t="s">
        <v>1</v>
      </c>
      <c r="F352" s="260" t="s">
        <v>153</v>
      </c>
      <c r="G352" s="258"/>
      <c r="H352" s="261">
        <v>158.00999999999999</v>
      </c>
      <c r="I352" s="262"/>
      <c r="J352" s="262"/>
      <c r="K352" s="258"/>
      <c r="L352" s="258"/>
      <c r="M352" s="263"/>
      <c r="N352" s="264"/>
      <c r="O352" s="265"/>
      <c r="P352" s="265"/>
      <c r="Q352" s="265"/>
      <c r="R352" s="265"/>
      <c r="S352" s="265"/>
      <c r="T352" s="265"/>
      <c r="U352" s="265"/>
      <c r="V352" s="265"/>
      <c r="W352" s="265"/>
      <c r="X352" s="266"/>
      <c r="Y352" s="15"/>
      <c r="Z352" s="15"/>
      <c r="AA352" s="15"/>
      <c r="AB352" s="15"/>
      <c r="AC352" s="15"/>
      <c r="AD352" s="15"/>
      <c r="AE352" s="15"/>
      <c r="AT352" s="267" t="s">
        <v>150</v>
      </c>
      <c r="AU352" s="267" t="s">
        <v>85</v>
      </c>
      <c r="AV352" s="15" t="s">
        <v>149</v>
      </c>
      <c r="AW352" s="15" t="s">
        <v>5</v>
      </c>
      <c r="AX352" s="15" t="s">
        <v>83</v>
      </c>
      <c r="AY352" s="267" t="s">
        <v>142</v>
      </c>
    </row>
    <row r="353" s="2" customFormat="1" ht="33" customHeight="1">
      <c r="A353" s="38"/>
      <c r="B353" s="39"/>
      <c r="C353" s="221" t="s">
        <v>283</v>
      </c>
      <c r="D353" s="221" t="s">
        <v>144</v>
      </c>
      <c r="E353" s="222" t="s">
        <v>768</v>
      </c>
      <c r="F353" s="223" t="s">
        <v>769</v>
      </c>
      <c r="G353" s="224" t="s">
        <v>175</v>
      </c>
      <c r="H353" s="225">
        <v>5.0999999999999996</v>
      </c>
      <c r="I353" s="226"/>
      <c r="J353" s="226"/>
      <c r="K353" s="227">
        <f>ROUND(P353*H353,2)</f>
        <v>0</v>
      </c>
      <c r="L353" s="223" t="s">
        <v>148</v>
      </c>
      <c r="M353" s="44"/>
      <c r="N353" s="228" t="s">
        <v>1</v>
      </c>
      <c r="O353" s="229" t="s">
        <v>38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91"/>
      <c r="T353" s="231">
        <f>S353*H353</f>
        <v>0</v>
      </c>
      <c r="U353" s="231">
        <v>0</v>
      </c>
      <c r="V353" s="231">
        <f>U353*H353</f>
        <v>0</v>
      </c>
      <c r="W353" s="231">
        <v>0</v>
      </c>
      <c r="X353" s="232">
        <f>W353*H353</f>
        <v>0</v>
      </c>
      <c r="Y353" s="38"/>
      <c r="Z353" s="38"/>
      <c r="AA353" s="38"/>
      <c r="AB353" s="38"/>
      <c r="AC353" s="38"/>
      <c r="AD353" s="38"/>
      <c r="AE353" s="38"/>
      <c r="AR353" s="233" t="s">
        <v>149</v>
      </c>
      <c r="AT353" s="233" t="s">
        <v>144</v>
      </c>
      <c r="AU353" s="233" t="s">
        <v>85</v>
      </c>
      <c r="AY353" s="17" t="s">
        <v>142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7" t="s">
        <v>83</v>
      </c>
      <c r="BK353" s="234">
        <f>ROUND(P353*H353,2)</f>
        <v>0</v>
      </c>
      <c r="BL353" s="17" t="s">
        <v>149</v>
      </c>
      <c r="BM353" s="233" t="s">
        <v>394</v>
      </c>
    </row>
    <row r="354" s="13" customFormat="1">
      <c r="A354" s="13"/>
      <c r="B354" s="235"/>
      <c r="C354" s="236"/>
      <c r="D354" s="237" t="s">
        <v>150</v>
      </c>
      <c r="E354" s="238" t="s">
        <v>1</v>
      </c>
      <c r="F354" s="239" t="s">
        <v>770</v>
      </c>
      <c r="G354" s="236"/>
      <c r="H354" s="240">
        <v>5.0999999999999996</v>
      </c>
      <c r="I354" s="241"/>
      <c r="J354" s="241"/>
      <c r="K354" s="236"/>
      <c r="L354" s="236"/>
      <c r="M354" s="242"/>
      <c r="N354" s="243"/>
      <c r="O354" s="244"/>
      <c r="P354" s="244"/>
      <c r="Q354" s="244"/>
      <c r="R354" s="244"/>
      <c r="S354" s="244"/>
      <c r="T354" s="244"/>
      <c r="U354" s="244"/>
      <c r="V354" s="244"/>
      <c r="W354" s="244"/>
      <c r="X354" s="245"/>
      <c r="Y354" s="13"/>
      <c r="Z354" s="13"/>
      <c r="AA354" s="13"/>
      <c r="AB354" s="13"/>
      <c r="AC354" s="13"/>
      <c r="AD354" s="13"/>
      <c r="AE354" s="13"/>
      <c r="AT354" s="246" t="s">
        <v>150</v>
      </c>
      <c r="AU354" s="246" t="s">
        <v>85</v>
      </c>
      <c r="AV354" s="13" t="s">
        <v>85</v>
      </c>
      <c r="AW354" s="13" t="s">
        <v>5</v>
      </c>
      <c r="AX354" s="13" t="s">
        <v>75</v>
      </c>
      <c r="AY354" s="246" t="s">
        <v>142</v>
      </c>
    </row>
    <row r="355" s="15" customFormat="1">
      <c r="A355" s="15"/>
      <c r="B355" s="257"/>
      <c r="C355" s="258"/>
      <c r="D355" s="237" t="s">
        <v>150</v>
      </c>
      <c r="E355" s="259" t="s">
        <v>1</v>
      </c>
      <c r="F355" s="260" t="s">
        <v>153</v>
      </c>
      <c r="G355" s="258"/>
      <c r="H355" s="261">
        <v>5.0999999999999996</v>
      </c>
      <c r="I355" s="262"/>
      <c r="J355" s="262"/>
      <c r="K355" s="258"/>
      <c r="L355" s="258"/>
      <c r="M355" s="263"/>
      <c r="N355" s="264"/>
      <c r="O355" s="265"/>
      <c r="P355" s="265"/>
      <c r="Q355" s="265"/>
      <c r="R355" s="265"/>
      <c r="S355" s="265"/>
      <c r="T355" s="265"/>
      <c r="U355" s="265"/>
      <c r="V355" s="265"/>
      <c r="W355" s="265"/>
      <c r="X355" s="266"/>
      <c r="Y355" s="15"/>
      <c r="Z355" s="15"/>
      <c r="AA355" s="15"/>
      <c r="AB355" s="15"/>
      <c r="AC355" s="15"/>
      <c r="AD355" s="15"/>
      <c r="AE355" s="15"/>
      <c r="AT355" s="267" t="s">
        <v>150</v>
      </c>
      <c r="AU355" s="267" t="s">
        <v>85</v>
      </c>
      <c r="AV355" s="15" t="s">
        <v>149</v>
      </c>
      <c r="AW355" s="15" t="s">
        <v>5</v>
      </c>
      <c r="AX355" s="15" t="s">
        <v>83</v>
      </c>
      <c r="AY355" s="267" t="s">
        <v>142</v>
      </c>
    </row>
    <row r="356" s="12" customFormat="1" ht="22.8" customHeight="1">
      <c r="A356" s="12"/>
      <c r="B356" s="204"/>
      <c r="C356" s="205"/>
      <c r="D356" s="206" t="s">
        <v>74</v>
      </c>
      <c r="E356" s="219" t="s">
        <v>458</v>
      </c>
      <c r="F356" s="219" t="s">
        <v>459</v>
      </c>
      <c r="G356" s="205"/>
      <c r="H356" s="205"/>
      <c r="I356" s="208"/>
      <c r="J356" s="208"/>
      <c r="K356" s="220">
        <f>BK356</f>
        <v>0</v>
      </c>
      <c r="L356" s="205"/>
      <c r="M356" s="210"/>
      <c r="N356" s="211"/>
      <c r="O356" s="212"/>
      <c r="P356" s="212"/>
      <c r="Q356" s="213">
        <f>SUM(Q357:Q358)</f>
        <v>0</v>
      </c>
      <c r="R356" s="213">
        <f>SUM(R357:R358)</f>
        <v>0</v>
      </c>
      <c r="S356" s="212"/>
      <c r="T356" s="214">
        <f>SUM(T357:T358)</f>
        <v>0</v>
      </c>
      <c r="U356" s="212"/>
      <c r="V356" s="214">
        <f>SUM(V357:V358)</f>
        <v>0</v>
      </c>
      <c r="W356" s="212"/>
      <c r="X356" s="215">
        <f>SUM(X357:X358)</f>
        <v>0</v>
      </c>
      <c r="Y356" s="12"/>
      <c r="Z356" s="12"/>
      <c r="AA356" s="12"/>
      <c r="AB356" s="12"/>
      <c r="AC356" s="12"/>
      <c r="AD356" s="12"/>
      <c r="AE356" s="12"/>
      <c r="AR356" s="216" t="s">
        <v>83</v>
      </c>
      <c r="AT356" s="217" t="s">
        <v>74</v>
      </c>
      <c r="AU356" s="217" t="s">
        <v>83</v>
      </c>
      <c r="AY356" s="216" t="s">
        <v>142</v>
      </c>
      <c r="BK356" s="218">
        <f>SUM(BK357:BK358)</f>
        <v>0</v>
      </c>
    </row>
    <row r="357" s="2" customFormat="1" ht="44.25" customHeight="1">
      <c r="A357" s="38"/>
      <c r="B357" s="39"/>
      <c r="C357" s="221" t="s">
        <v>396</v>
      </c>
      <c r="D357" s="221" t="s">
        <v>144</v>
      </c>
      <c r="E357" s="222" t="s">
        <v>588</v>
      </c>
      <c r="F357" s="223" t="s">
        <v>589</v>
      </c>
      <c r="G357" s="224" t="s">
        <v>175</v>
      </c>
      <c r="H357" s="225">
        <v>140.11000000000001</v>
      </c>
      <c r="I357" s="226"/>
      <c r="J357" s="226"/>
      <c r="K357" s="227">
        <f>ROUND(P357*H357,2)</f>
        <v>0</v>
      </c>
      <c r="L357" s="223" t="s">
        <v>148</v>
      </c>
      <c r="M357" s="44"/>
      <c r="N357" s="228" t="s">
        <v>1</v>
      </c>
      <c r="O357" s="229" t="s">
        <v>38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91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38"/>
      <c r="Z357" s="38"/>
      <c r="AA357" s="38"/>
      <c r="AB357" s="38"/>
      <c r="AC357" s="38"/>
      <c r="AD357" s="38"/>
      <c r="AE357" s="38"/>
      <c r="AR357" s="233" t="s">
        <v>149</v>
      </c>
      <c r="AT357" s="233" t="s">
        <v>144</v>
      </c>
      <c r="AU357" s="233" t="s">
        <v>85</v>
      </c>
      <c r="AY357" s="17" t="s">
        <v>142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7" t="s">
        <v>83</v>
      </c>
      <c r="BK357" s="234">
        <f>ROUND(P357*H357,2)</f>
        <v>0</v>
      </c>
      <c r="BL357" s="17" t="s">
        <v>149</v>
      </c>
      <c r="BM357" s="233" t="s">
        <v>399</v>
      </c>
    </row>
    <row r="358" s="2" customFormat="1" ht="55.5" customHeight="1">
      <c r="A358" s="38"/>
      <c r="B358" s="39"/>
      <c r="C358" s="221" t="s">
        <v>288</v>
      </c>
      <c r="D358" s="221" t="s">
        <v>144</v>
      </c>
      <c r="E358" s="222" t="s">
        <v>771</v>
      </c>
      <c r="F358" s="223" t="s">
        <v>772</v>
      </c>
      <c r="G358" s="224" t="s">
        <v>175</v>
      </c>
      <c r="H358" s="225">
        <v>140.11000000000001</v>
      </c>
      <c r="I358" s="226"/>
      <c r="J358" s="226"/>
      <c r="K358" s="227">
        <f>ROUND(P358*H358,2)</f>
        <v>0</v>
      </c>
      <c r="L358" s="223" t="s">
        <v>148</v>
      </c>
      <c r="M358" s="44"/>
      <c r="N358" s="278" t="s">
        <v>1</v>
      </c>
      <c r="O358" s="279" t="s">
        <v>38</v>
      </c>
      <c r="P358" s="280">
        <f>I358+J358</f>
        <v>0</v>
      </c>
      <c r="Q358" s="280">
        <f>ROUND(I358*H358,2)</f>
        <v>0</v>
      </c>
      <c r="R358" s="280">
        <f>ROUND(J358*H358,2)</f>
        <v>0</v>
      </c>
      <c r="S358" s="281"/>
      <c r="T358" s="282">
        <f>S358*H358</f>
        <v>0</v>
      </c>
      <c r="U358" s="282">
        <v>0</v>
      </c>
      <c r="V358" s="282">
        <f>U358*H358</f>
        <v>0</v>
      </c>
      <c r="W358" s="282">
        <v>0</v>
      </c>
      <c r="X358" s="283">
        <f>W358*H358</f>
        <v>0</v>
      </c>
      <c r="Y358" s="38"/>
      <c r="Z358" s="38"/>
      <c r="AA358" s="38"/>
      <c r="AB358" s="38"/>
      <c r="AC358" s="38"/>
      <c r="AD358" s="38"/>
      <c r="AE358" s="38"/>
      <c r="AR358" s="233" t="s">
        <v>149</v>
      </c>
      <c r="AT358" s="233" t="s">
        <v>144</v>
      </c>
      <c r="AU358" s="233" t="s">
        <v>85</v>
      </c>
      <c r="AY358" s="17" t="s">
        <v>142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7" t="s">
        <v>83</v>
      </c>
      <c r="BK358" s="234">
        <f>ROUND(P358*H358,2)</f>
        <v>0</v>
      </c>
      <c r="BL358" s="17" t="s">
        <v>149</v>
      </c>
      <c r="BM358" s="233" t="s">
        <v>403</v>
      </c>
    </row>
    <row r="359" s="2" customFormat="1" ht="6.96" customHeight="1">
      <c r="A359" s="38"/>
      <c r="B359" s="66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44"/>
      <c r="N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</row>
  </sheetData>
  <sheetProtection sheet="1" autoFilter="0" formatColumns="0" formatRows="0" objects="1" scenarios="1" spinCount="100000" saltValue="e5svYWbYxyRRz1MjxbIBDH6f9VXnIEM0ZBeeGR2Y8BetPoBgvvkvOehd91WgL9LEa04Lsk36Wtx/TWxVOfUwhQ==" hashValue="Hf0Hf+ZhH+H01UaR2qBW8mpDWmoNTSOLpq2cFJ5I/N8H6Myns7ATmmb3h8HBHaNDIxiiz/RdBZNVapZNKgIIzg==" algorithmName="SHA-512" password="CC35"/>
  <autoFilter ref="C123:L3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773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ROUND(K122,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ROUND((SUM(BE122:BE247)),  2)</f>
        <v>0</v>
      </c>
      <c r="G35" s="38"/>
      <c r="H35" s="38"/>
      <c r="I35" s="156">
        <v>0.20999999999999999</v>
      </c>
      <c r="J35" s="38"/>
      <c r="K35" s="151">
        <f>ROUND(((SUM(BE122:BE247))*I35),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ROUND((SUM(BF122:BF247)),  2)</f>
        <v>0</v>
      </c>
      <c r="G36" s="38"/>
      <c r="H36" s="38"/>
      <c r="I36" s="156">
        <v>0.14999999999999999</v>
      </c>
      <c r="J36" s="38"/>
      <c r="K36" s="151">
        <f>ROUND(((SUM(BF122:BF247))*I36),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ROUND((SUM(BG122:BG247)),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ROUND((SUM(BH122:BH247)),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ROUND((SUM(BI122:BI247)),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Cyklostezka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Q122</f>
        <v>0</v>
      </c>
      <c r="J96" s="110">
        <f>R122</f>
        <v>0</v>
      </c>
      <c r="K96" s="110">
        <f>K122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Q123</f>
        <v>0</v>
      </c>
      <c r="J97" s="184">
        <f>R123</f>
        <v>0</v>
      </c>
      <c r="K97" s="184">
        <f>K123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Q124</f>
        <v>0</v>
      </c>
      <c r="J98" s="190">
        <f>R124</f>
        <v>0</v>
      </c>
      <c r="K98" s="190">
        <f>K124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90">
        <f>Q148</f>
        <v>0</v>
      </c>
      <c r="J99" s="190">
        <f>R148</f>
        <v>0</v>
      </c>
      <c r="K99" s="190">
        <f>K148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90">
        <f>Q157</f>
        <v>0</v>
      </c>
      <c r="J100" s="190">
        <f>R157</f>
        <v>0</v>
      </c>
      <c r="K100" s="190">
        <f>K157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90">
        <f>Q218</f>
        <v>0</v>
      </c>
      <c r="J101" s="190">
        <f>R218</f>
        <v>0</v>
      </c>
      <c r="K101" s="190">
        <f>K218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122</v>
      </c>
      <c r="E102" s="189"/>
      <c r="F102" s="189"/>
      <c r="G102" s="189"/>
      <c r="H102" s="189"/>
      <c r="I102" s="190">
        <f>Q245</f>
        <v>0</v>
      </c>
      <c r="J102" s="190">
        <f>R245</f>
        <v>0</v>
      </c>
      <c r="K102" s="190">
        <f>K245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123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Cyklostezka Bukovec - Chrást u Plzně ( varianta s asf.povrchem)</v>
      </c>
      <c r="F112" s="32"/>
      <c r="G112" s="32"/>
      <c r="H112" s="32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105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102 - Cyklostezka</v>
      </c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 xml:space="preserve"> </v>
      </c>
      <c r="G116" s="40"/>
      <c r="H116" s="40"/>
      <c r="I116" s="32" t="s">
        <v>23</v>
      </c>
      <c r="J116" s="79" t="str">
        <f>IF(J12="","",J12)</f>
        <v>14. 7. 2023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25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124</v>
      </c>
      <c r="D121" s="195" t="s">
        <v>58</v>
      </c>
      <c r="E121" s="195" t="s">
        <v>54</v>
      </c>
      <c r="F121" s="195" t="s">
        <v>55</v>
      </c>
      <c r="G121" s="195" t="s">
        <v>125</v>
      </c>
      <c r="H121" s="195" t="s">
        <v>126</v>
      </c>
      <c r="I121" s="195" t="s">
        <v>127</v>
      </c>
      <c r="J121" s="195" t="s">
        <v>128</v>
      </c>
      <c r="K121" s="195" t="s">
        <v>113</v>
      </c>
      <c r="L121" s="196" t="s">
        <v>129</v>
      </c>
      <c r="M121" s="197"/>
      <c r="N121" s="100" t="s">
        <v>1</v>
      </c>
      <c r="O121" s="101" t="s">
        <v>37</v>
      </c>
      <c r="P121" s="101" t="s">
        <v>130</v>
      </c>
      <c r="Q121" s="101" t="s">
        <v>131</v>
      </c>
      <c r="R121" s="101" t="s">
        <v>132</v>
      </c>
      <c r="S121" s="101" t="s">
        <v>133</v>
      </c>
      <c r="T121" s="101" t="s">
        <v>134</v>
      </c>
      <c r="U121" s="101" t="s">
        <v>135</v>
      </c>
      <c r="V121" s="101" t="s">
        <v>136</v>
      </c>
      <c r="W121" s="101" t="s">
        <v>137</v>
      </c>
      <c r="X121" s="102" t="s">
        <v>138</v>
      </c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139</v>
      </c>
      <c r="D122" s="40"/>
      <c r="E122" s="40"/>
      <c r="F122" s="40"/>
      <c r="G122" s="40"/>
      <c r="H122" s="40"/>
      <c r="I122" s="40"/>
      <c r="J122" s="40"/>
      <c r="K122" s="198">
        <f>BK122</f>
        <v>0</v>
      </c>
      <c r="L122" s="40"/>
      <c r="M122" s="44"/>
      <c r="N122" s="103"/>
      <c r="O122" s="199"/>
      <c r="P122" s="104"/>
      <c r="Q122" s="200">
        <f>Q123</f>
        <v>0</v>
      </c>
      <c r="R122" s="200">
        <f>R123</f>
        <v>0</v>
      </c>
      <c r="S122" s="104"/>
      <c r="T122" s="201">
        <f>T123</f>
        <v>0</v>
      </c>
      <c r="U122" s="104"/>
      <c r="V122" s="201">
        <f>V123</f>
        <v>0</v>
      </c>
      <c r="W122" s="104"/>
      <c r="X122" s="202">
        <f>X123</f>
        <v>0</v>
      </c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115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74</v>
      </c>
      <c r="E123" s="207" t="s">
        <v>140</v>
      </c>
      <c r="F123" s="207" t="s">
        <v>141</v>
      </c>
      <c r="G123" s="205"/>
      <c r="H123" s="205"/>
      <c r="I123" s="208"/>
      <c r="J123" s="208"/>
      <c r="K123" s="209">
        <f>BK123</f>
        <v>0</v>
      </c>
      <c r="L123" s="205"/>
      <c r="M123" s="210"/>
      <c r="N123" s="211"/>
      <c r="O123" s="212"/>
      <c r="P123" s="212"/>
      <c r="Q123" s="213">
        <f>Q124+Q148+Q157+Q218+Q245</f>
        <v>0</v>
      </c>
      <c r="R123" s="213">
        <f>R124+R148+R157+R218+R245</f>
        <v>0</v>
      </c>
      <c r="S123" s="212"/>
      <c r="T123" s="214">
        <f>T124+T148+T157+T218+T245</f>
        <v>0</v>
      </c>
      <c r="U123" s="212"/>
      <c r="V123" s="214">
        <f>V124+V148+V157+V218+V245</f>
        <v>0</v>
      </c>
      <c r="W123" s="212"/>
      <c r="X123" s="215">
        <f>X124+X148+X157+X218+X245</f>
        <v>0</v>
      </c>
      <c r="Y123" s="12"/>
      <c r="Z123" s="12"/>
      <c r="AA123" s="12"/>
      <c r="AB123" s="12"/>
      <c r="AC123" s="12"/>
      <c r="AD123" s="12"/>
      <c r="AE123" s="12"/>
      <c r="AR123" s="216" t="s">
        <v>83</v>
      </c>
      <c r="AT123" s="217" t="s">
        <v>74</v>
      </c>
      <c r="AU123" s="217" t="s">
        <v>75</v>
      </c>
      <c r="AY123" s="216" t="s">
        <v>142</v>
      </c>
      <c r="BK123" s="218">
        <f>BK124+BK148+BK157+BK218+BK245</f>
        <v>0</v>
      </c>
    </row>
    <row r="124" s="12" customFormat="1" ht="22.8" customHeight="1">
      <c r="A124" s="12"/>
      <c r="B124" s="204"/>
      <c r="C124" s="205"/>
      <c r="D124" s="206" t="s">
        <v>74</v>
      </c>
      <c r="E124" s="219" t="s">
        <v>83</v>
      </c>
      <c r="F124" s="219" t="s">
        <v>143</v>
      </c>
      <c r="G124" s="205"/>
      <c r="H124" s="205"/>
      <c r="I124" s="208"/>
      <c r="J124" s="208"/>
      <c r="K124" s="220">
        <f>BK124</f>
        <v>0</v>
      </c>
      <c r="L124" s="205"/>
      <c r="M124" s="210"/>
      <c r="N124" s="211"/>
      <c r="O124" s="212"/>
      <c r="P124" s="212"/>
      <c r="Q124" s="213">
        <f>SUM(Q125:Q147)</f>
        <v>0</v>
      </c>
      <c r="R124" s="213">
        <f>SUM(R125:R147)</f>
        <v>0</v>
      </c>
      <c r="S124" s="212"/>
      <c r="T124" s="214">
        <f>SUM(T125:T147)</f>
        <v>0</v>
      </c>
      <c r="U124" s="212"/>
      <c r="V124" s="214">
        <f>SUM(V125:V147)</f>
        <v>0</v>
      </c>
      <c r="W124" s="212"/>
      <c r="X124" s="215">
        <f>SUM(X125:X147)</f>
        <v>0</v>
      </c>
      <c r="Y124" s="12"/>
      <c r="Z124" s="12"/>
      <c r="AA124" s="12"/>
      <c r="AB124" s="12"/>
      <c r="AC124" s="12"/>
      <c r="AD124" s="12"/>
      <c r="AE124" s="12"/>
      <c r="AR124" s="216" t="s">
        <v>83</v>
      </c>
      <c r="AT124" s="217" t="s">
        <v>74</v>
      </c>
      <c r="AU124" s="217" t="s">
        <v>83</v>
      </c>
      <c r="AY124" s="216" t="s">
        <v>142</v>
      </c>
      <c r="BK124" s="218">
        <f>SUM(BK125:BK147)</f>
        <v>0</v>
      </c>
    </row>
    <row r="125" s="2" customFormat="1" ht="44.25" customHeight="1">
      <c r="A125" s="38"/>
      <c r="B125" s="39"/>
      <c r="C125" s="221" t="s">
        <v>83</v>
      </c>
      <c r="D125" s="221" t="s">
        <v>144</v>
      </c>
      <c r="E125" s="222" t="s">
        <v>167</v>
      </c>
      <c r="F125" s="223" t="s">
        <v>168</v>
      </c>
      <c r="G125" s="224" t="s">
        <v>147</v>
      </c>
      <c r="H125" s="225">
        <v>510</v>
      </c>
      <c r="I125" s="226"/>
      <c r="J125" s="226"/>
      <c r="K125" s="227">
        <f>ROUND(P125*H125,2)</f>
        <v>0</v>
      </c>
      <c r="L125" s="223" t="s">
        <v>148</v>
      </c>
      <c r="M125" s="44"/>
      <c r="N125" s="228" t="s">
        <v>1</v>
      </c>
      <c r="O125" s="229" t="s">
        <v>38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149</v>
      </c>
      <c r="AT125" s="233" t="s">
        <v>144</v>
      </c>
      <c r="AU125" s="233" t="s">
        <v>85</v>
      </c>
      <c r="AY125" s="17" t="s">
        <v>142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83</v>
      </c>
      <c r="BK125" s="234">
        <f>ROUND(P125*H125,2)</f>
        <v>0</v>
      </c>
      <c r="BL125" s="17" t="s">
        <v>149</v>
      </c>
      <c r="BM125" s="233" t="s">
        <v>85</v>
      </c>
    </row>
    <row r="126" s="13" customFormat="1">
      <c r="A126" s="13"/>
      <c r="B126" s="235"/>
      <c r="C126" s="236"/>
      <c r="D126" s="237" t="s">
        <v>150</v>
      </c>
      <c r="E126" s="238" t="s">
        <v>1</v>
      </c>
      <c r="F126" s="239" t="s">
        <v>774</v>
      </c>
      <c r="G126" s="236"/>
      <c r="H126" s="240">
        <v>510</v>
      </c>
      <c r="I126" s="241"/>
      <c r="J126" s="241"/>
      <c r="K126" s="236"/>
      <c r="L126" s="236"/>
      <c r="M126" s="242"/>
      <c r="N126" s="243"/>
      <c r="O126" s="244"/>
      <c r="P126" s="244"/>
      <c r="Q126" s="244"/>
      <c r="R126" s="244"/>
      <c r="S126" s="244"/>
      <c r="T126" s="244"/>
      <c r="U126" s="244"/>
      <c r="V126" s="244"/>
      <c r="W126" s="244"/>
      <c r="X126" s="245"/>
      <c r="Y126" s="13"/>
      <c r="Z126" s="13"/>
      <c r="AA126" s="13"/>
      <c r="AB126" s="13"/>
      <c r="AC126" s="13"/>
      <c r="AD126" s="13"/>
      <c r="AE126" s="13"/>
      <c r="AT126" s="246" t="s">
        <v>150</v>
      </c>
      <c r="AU126" s="246" t="s">
        <v>85</v>
      </c>
      <c r="AV126" s="13" t="s">
        <v>85</v>
      </c>
      <c r="AW126" s="13" t="s">
        <v>5</v>
      </c>
      <c r="AX126" s="13" t="s">
        <v>75</v>
      </c>
      <c r="AY126" s="246" t="s">
        <v>142</v>
      </c>
    </row>
    <row r="127" s="14" customFormat="1">
      <c r="A127" s="14"/>
      <c r="B127" s="247"/>
      <c r="C127" s="248"/>
      <c r="D127" s="237" t="s">
        <v>150</v>
      </c>
      <c r="E127" s="249" t="s">
        <v>1</v>
      </c>
      <c r="F127" s="250" t="s">
        <v>775</v>
      </c>
      <c r="G127" s="248"/>
      <c r="H127" s="249" t="s">
        <v>1</v>
      </c>
      <c r="I127" s="251"/>
      <c r="J127" s="251"/>
      <c r="K127" s="248"/>
      <c r="L127" s="248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4"/>
      <c r="Z127" s="14"/>
      <c r="AA127" s="14"/>
      <c r="AB127" s="14"/>
      <c r="AC127" s="14"/>
      <c r="AD127" s="14"/>
      <c r="AE127" s="14"/>
      <c r="AT127" s="256" t="s">
        <v>150</v>
      </c>
      <c r="AU127" s="256" t="s">
        <v>85</v>
      </c>
      <c r="AV127" s="14" t="s">
        <v>83</v>
      </c>
      <c r="AW127" s="14" t="s">
        <v>5</v>
      </c>
      <c r="AX127" s="14" t="s">
        <v>75</v>
      </c>
      <c r="AY127" s="256" t="s">
        <v>142</v>
      </c>
    </row>
    <row r="128" s="15" customFormat="1">
      <c r="A128" s="15"/>
      <c r="B128" s="257"/>
      <c r="C128" s="258"/>
      <c r="D128" s="237" t="s">
        <v>150</v>
      </c>
      <c r="E128" s="259" t="s">
        <v>1</v>
      </c>
      <c r="F128" s="260" t="s">
        <v>153</v>
      </c>
      <c r="G128" s="258"/>
      <c r="H128" s="261">
        <v>510</v>
      </c>
      <c r="I128" s="262"/>
      <c r="J128" s="262"/>
      <c r="K128" s="258"/>
      <c r="L128" s="258"/>
      <c r="M128" s="263"/>
      <c r="N128" s="264"/>
      <c r="O128" s="265"/>
      <c r="P128" s="265"/>
      <c r="Q128" s="265"/>
      <c r="R128" s="265"/>
      <c r="S128" s="265"/>
      <c r="T128" s="265"/>
      <c r="U128" s="265"/>
      <c r="V128" s="265"/>
      <c r="W128" s="265"/>
      <c r="X128" s="266"/>
      <c r="Y128" s="15"/>
      <c r="Z128" s="15"/>
      <c r="AA128" s="15"/>
      <c r="AB128" s="15"/>
      <c r="AC128" s="15"/>
      <c r="AD128" s="15"/>
      <c r="AE128" s="15"/>
      <c r="AT128" s="267" t="s">
        <v>150</v>
      </c>
      <c r="AU128" s="267" t="s">
        <v>85</v>
      </c>
      <c r="AV128" s="15" t="s">
        <v>149</v>
      </c>
      <c r="AW128" s="15" t="s">
        <v>5</v>
      </c>
      <c r="AX128" s="15" t="s">
        <v>83</v>
      </c>
      <c r="AY128" s="267" t="s">
        <v>142</v>
      </c>
    </row>
    <row r="129" s="2" customFormat="1" ht="24.15" customHeight="1">
      <c r="A129" s="38"/>
      <c r="B129" s="39"/>
      <c r="C129" s="268" t="s">
        <v>85</v>
      </c>
      <c r="D129" s="268" t="s">
        <v>172</v>
      </c>
      <c r="E129" s="269" t="s">
        <v>173</v>
      </c>
      <c r="F129" s="270" t="s">
        <v>174</v>
      </c>
      <c r="G129" s="271" t="s">
        <v>175</v>
      </c>
      <c r="H129" s="272">
        <v>1020</v>
      </c>
      <c r="I129" s="273"/>
      <c r="J129" s="274"/>
      <c r="K129" s="275">
        <f>ROUND(P129*H129,2)</f>
        <v>0</v>
      </c>
      <c r="L129" s="270" t="s">
        <v>148</v>
      </c>
      <c r="M129" s="276"/>
      <c r="N129" s="277" t="s">
        <v>1</v>
      </c>
      <c r="O129" s="229" t="s">
        <v>38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91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38"/>
      <c r="Z129" s="38"/>
      <c r="AA129" s="38"/>
      <c r="AB129" s="38"/>
      <c r="AC129" s="38"/>
      <c r="AD129" s="38"/>
      <c r="AE129" s="38"/>
      <c r="AR129" s="233" t="s">
        <v>164</v>
      </c>
      <c r="AT129" s="233" t="s">
        <v>172</v>
      </c>
      <c r="AU129" s="233" t="s">
        <v>85</v>
      </c>
      <c r="AY129" s="17" t="s">
        <v>142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7" t="s">
        <v>83</v>
      </c>
      <c r="BK129" s="234">
        <f>ROUND(P129*H129,2)</f>
        <v>0</v>
      </c>
      <c r="BL129" s="17" t="s">
        <v>149</v>
      </c>
      <c r="BM129" s="233" t="s">
        <v>149</v>
      </c>
    </row>
    <row r="130" s="2" customFormat="1" ht="55.5" customHeight="1">
      <c r="A130" s="38"/>
      <c r="B130" s="39"/>
      <c r="C130" s="221" t="s">
        <v>158</v>
      </c>
      <c r="D130" s="221" t="s">
        <v>144</v>
      </c>
      <c r="E130" s="222" t="s">
        <v>179</v>
      </c>
      <c r="F130" s="223" t="s">
        <v>180</v>
      </c>
      <c r="G130" s="224" t="s">
        <v>147</v>
      </c>
      <c r="H130" s="225">
        <v>3.4500000000000002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161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776</v>
      </c>
      <c r="G131" s="236"/>
      <c r="H131" s="240">
        <v>3.4500000000000002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777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3.4500000000000002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24.15" customHeight="1">
      <c r="A134" s="38"/>
      <c r="B134" s="39"/>
      <c r="C134" s="268" t="s">
        <v>149</v>
      </c>
      <c r="D134" s="268" t="s">
        <v>172</v>
      </c>
      <c r="E134" s="269" t="s">
        <v>198</v>
      </c>
      <c r="F134" s="270" t="s">
        <v>778</v>
      </c>
      <c r="G134" s="271" t="s">
        <v>175</v>
      </c>
      <c r="H134" s="272">
        <v>6.9000000000000004</v>
      </c>
      <c r="I134" s="273"/>
      <c r="J134" s="274"/>
      <c r="K134" s="275">
        <f>ROUND(P134*H134,2)</f>
        <v>0</v>
      </c>
      <c r="L134" s="270" t="s">
        <v>148</v>
      </c>
      <c r="M134" s="276"/>
      <c r="N134" s="277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164</v>
      </c>
      <c r="AT134" s="233" t="s">
        <v>172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164</v>
      </c>
    </row>
    <row r="135" s="2" customFormat="1" ht="55.5" customHeight="1">
      <c r="A135" s="38"/>
      <c r="B135" s="39"/>
      <c r="C135" s="221" t="s">
        <v>166</v>
      </c>
      <c r="D135" s="221" t="s">
        <v>144</v>
      </c>
      <c r="E135" s="222" t="s">
        <v>179</v>
      </c>
      <c r="F135" s="223" t="s">
        <v>180</v>
      </c>
      <c r="G135" s="224" t="s">
        <v>147</v>
      </c>
      <c r="H135" s="225">
        <v>310</v>
      </c>
      <c r="I135" s="226"/>
      <c r="J135" s="226"/>
      <c r="K135" s="227">
        <f>ROUND(P135*H135,2)</f>
        <v>0</v>
      </c>
      <c r="L135" s="223" t="s">
        <v>148</v>
      </c>
      <c r="M135" s="44"/>
      <c r="N135" s="228" t="s">
        <v>1</v>
      </c>
      <c r="O135" s="229" t="s">
        <v>38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149</v>
      </c>
      <c r="AT135" s="233" t="s">
        <v>144</v>
      </c>
      <c r="AU135" s="233" t="s">
        <v>85</v>
      </c>
      <c r="AY135" s="17" t="s">
        <v>142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83</v>
      </c>
      <c r="BK135" s="234">
        <f>ROUND(P135*H135,2)</f>
        <v>0</v>
      </c>
      <c r="BL135" s="17" t="s">
        <v>149</v>
      </c>
      <c r="BM135" s="233" t="s">
        <v>169</v>
      </c>
    </row>
    <row r="136" s="13" customFormat="1">
      <c r="A136" s="13"/>
      <c r="B136" s="235"/>
      <c r="C136" s="236"/>
      <c r="D136" s="237" t="s">
        <v>150</v>
      </c>
      <c r="E136" s="238" t="s">
        <v>1</v>
      </c>
      <c r="F136" s="239" t="s">
        <v>779</v>
      </c>
      <c r="G136" s="236"/>
      <c r="H136" s="240">
        <v>310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85</v>
      </c>
      <c r="AV136" s="13" t="s">
        <v>85</v>
      </c>
      <c r="AW136" s="13" t="s">
        <v>5</v>
      </c>
      <c r="AX136" s="13" t="s">
        <v>75</v>
      </c>
      <c r="AY136" s="246" t="s">
        <v>142</v>
      </c>
    </row>
    <row r="137" s="14" customFormat="1">
      <c r="A137" s="14"/>
      <c r="B137" s="247"/>
      <c r="C137" s="248"/>
      <c r="D137" s="237" t="s">
        <v>150</v>
      </c>
      <c r="E137" s="249" t="s">
        <v>1</v>
      </c>
      <c r="F137" s="250" t="s">
        <v>780</v>
      </c>
      <c r="G137" s="248"/>
      <c r="H137" s="249" t="s">
        <v>1</v>
      </c>
      <c r="I137" s="251"/>
      <c r="J137" s="251"/>
      <c r="K137" s="248"/>
      <c r="L137" s="248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4"/>
      <c r="Z137" s="14"/>
      <c r="AA137" s="14"/>
      <c r="AB137" s="14"/>
      <c r="AC137" s="14"/>
      <c r="AD137" s="14"/>
      <c r="AE137" s="14"/>
      <c r="AT137" s="256" t="s">
        <v>150</v>
      </c>
      <c r="AU137" s="256" t="s">
        <v>85</v>
      </c>
      <c r="AV137" s="14" t="s">
        <v>83</v>
      </c>
      <c r="AW137" s="14" t="s">
        <v>5</v>
      </c>
      <c r="AX137" s="14" t="s">
        <v>75</v>
      </c>
      <c r="AY137" s="256" t="s">
        <v>142</v>
      </c>
    </row>
    <row r="138" s="15" customFormat="1">
      <c r="A138" s="15"/>
      <c r="B138" s="257"/>
      <c r="C138" s="258"/>
      <c r="D138" s="237" t="s">
        <v>150</v>
      </c>
      <c r="E138" s="259" t="s">
        <v>1</v>
      </c>
      <c r="F138" s="260" t="s">
        <v>153</v>
      </c>
      <c r="G138" s="258"/>
      <c r="H138" s="261">
        <v>310</v>
      </c>
      <c r="I138" s="262"/>
      <c r="J138" s="262"/>
      <c r="K138" s="258"/>
      <c r="L138" s="258"/>
      <c r="M138" s="263"/>
      <c r="N138" s="264"/>
      <c r="O138" s="265"/>
      <c r="P138" s="265"/>
      <c r="Q138" s="265"/>
      <c r="R138" s="265"/>
      <c r="S138" s="265"/>
      <c r="T138" s="265"/>
      <c r="U138" s="265"/>
      <c r="V138" s="265"/>
      <c r="W138" s="265"/>
      <c r="X138" s="266"/>
      <c r="Y138" s="15"/>
      <c r="Z138" s="15"/>
      <c r="AA138" s="15"/>
      <c r="AB138" s="15"/>
      <c r="AC138" s="15"/>
      <c r="AD138" s="15"/>
      <c r="AE138" s="15"/>
      <c r="AT138" s="267" t="s">
        <v>150</v>
      </c>
      <c r="AU138" s="267" t="s">
        <v>85</v>
      </c>
      <c r="AV138" s="15" t="s">
        <v>149</v>
      </c>
      <c r="AW138" s="15" t="s">
        <v>5</v>
      </c>
      <c r="AX138" s="15" t="s">
        <v>83</v>
      </c>
      <c r="AY138" s="267" t="s">
        <v>142</v>
      </c>
    </row>
    <row r="139" s="2" customFormat="1" ht="24.15" customHeight="1">
      <c r="A139" s="38"/>
      <c r="B139" s="39"/>
      <c r="C139" s="268" t="s">
        <v>161</v>
      </c>
      <c r="D139" s="268" t="s">
        <v>172</v>
      </c>
      <c r="E139" s="269" t="s">
        <v>198</v>
      </c>
      <c r="F139" s="270" t="s">
        <v>778</v>
      </c>
      <c r="G139" s="271" t="s">
        <v>175</v>
      </c>
      <c r="H139" s="272">
        <v>620</v>
      </c>
      <c r="I139" s="273"/>
      <c r="J139" s="274"/>
      <c r="K139" s="275">
        <f>ROUND(P139*H139,2)</f>
        <v>0</v>
      </c>
      <c r="L139" s="270" t="s">
        <v>148</v>
      </c>
      <c r="M139" s="276"/>
      <c r="N139" s="277" t="s">
        <v>1</v>
      </c>
      <c r="O139" s="229" t="s">
        <v>38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164</v>
      </c>
      <c r="AT139" s="233" t="s">
        <v>172</v>
      </c>
      <c r="AU139" s="233" t="s">
        <v>85</v>
      </c>
      <c r="AY139" s="17" t="s">
        <v>142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83</v>
      </c>
      <c r="BK139" s="234">
        <f>ROUND(P139*H139,2)</f>
        <v>0</v>
      </c>
      <c r="BL139" s="17" t="s">
        <v>149</v>
      </c>
      <c r="BM139" s="233" t="s">
        <v>176</v>
      </c>
    </row>
    <row r="140" s="13" customFormat="1">
      <c r="A140" s="13"/>
      <c r="B140" s="235"/>
      <c r="C140" s="236"/>
      <c r="D140" s="237" t="s">
        <v>150</v>
      </c>
      <c r="E140" s="238" t="s">
        <v>1</v>
      </c>
      <c r="F140" s="239" t="s">
        <v>781</v>
      </c>
      <c r="G140" s="236"/>
      <c r="H140" s="240">
        <v>620</v>
      </c>
      <c r="I140" s="241"/>
      <c r="J140" s="241"/>
      <c r="K140" s="236"/>
      <c r="L140" s="236"/>
      <c r="M140" s="242"/>
      <c r="N140" s="243"/>
      <c r="O140" s="244"/>
      <c r="P140" s="244"/>
      <c r="Q140" s="244"/>
      <c r="R140" s="244"/>
      <c r="S140" s="244"/>
      <c r="T140" s="244"/>
      <c r="U140" s="244"/>
      <c r="V140" s="244"/>
      <c r="W140" s="244"/>
      <c r="X140" s="245"/>
      <c r="Y140" s="13"/>
      <c r="Z140" s="13"/>
      <c r="AA140" s="13"/>
      <c r="AB140" s="13"/>
      <c r="AC140" s="13"/>
      <c r="AD140" s="13"/>
      <c r="AE140" s="13"/>
      <c r="AT140" s="246" t="s">
        <v>150</v>
      </c>
      <c r="AU140" s="246" t="s">
        <v>85</v>
      </c>
      <c r="AV140" s="13" t="s">
        <v>85</v>
      </c>
      <c r="AW140" s="13" t="s">
        <v>5</v>
      </c>
      <c r="AX140" s="13" t="s">
        <v>75</v>
      </c>
      <c r="AY140" s="24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620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33" customHeight="1">
      <c r="A142" s="38"/>
      <c r="B142" s="39"/>
      <c r="C142" s="221" t="s">
        <v>178</v>
      </c>
      <c r="D142" s="221" t="s">
        <v>144</v>
      </c>
      <c r="E142" s="222" t="s">
        <v>233</v>
      </c>
      <c r="F142" s="223" t="s">
        <v>234</v>
      </c>
      <c r="G142" s="224" t="s">
        <v>205</v>
      </c>
      <c r="H142" s="225">
        <v>3922</v>
      </c>
      <c r="I142" s="226"/>
      <c r="J142" s="226"/>
      <c r="K142" s="227">
        <f>ROUND(P142*H142,2)</f>
        <v>0</v>
      </c>
      <c r="L142" s="223" t="s">
        <v>148</v>
      </c>
      <c r="M142" s="44"/>
      <c r="N142" s="228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149</v>
      </c>
      <c r="AT142" s="233" t="s">
        <v>144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181</v>
      </c>
    </row>
    <row r="143" s="13" customFormat="1">
      <c r="A143" s="13"/>
      <c r="B143" s="235"/>
      <c r="C143" s="236"/>
      <c r="D143" s="237" t="s">
        <v>150</v>
      </c>
      <c r="E143" s="238" t="s">
        <v>1</v>
      </c>
      <c r="F143" s="239" t="s">
        <v>782</v>
      </c>
      <c r="G143" s="236"/>
      <c r="H143" s="240">
        <v>3352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85</v>
      </c>
      <c r="AV143" s="13" t="s">
        <v>85</v>
      </c>
      <c r="AW143" s="13" t="s">
        <v>5</v>
      </c>
      <c r="AX143" s="13" t="s">
        <v>75</v>
      </c>
      <c r="AY143" s="246" t="s">
        <v>142</v>
      </c>
    </row>
    <row r="144" s="13" customFormat="1">
      <c r="A144" s="13"/>
      <c r="B144" s="235"/>
      <c r="C144" s="236"/>
      <c r="D144" s="237" t="s">
        <v>150</v>
      </c>
      <c r="E144" s="238" t="s">
        <v>1</v>
      </c>
      <c r="F144" s="239" t="s">
        <v>783</v>
      </c>
      <c r="G144" s="236"/>
      <c r="H144" s="240">
        <v>570</v>
      </c>
      <c r="I144" s="241"/>
      <c r="J144" s="241"/>
      <c r="K144" s="236"/>
      <c r="L144" s="236"/>
      <c r="M144" s="242"/>
      <c r="N144" s="243"/>
      <c r="O144" s="244"/>
      <c r="P144" s="244"/>
      <c r="Q144" s="244"/>
      <c r="R144" s="244"/>
      <c r="S144" s="244"/>
      <c r="T144" s="244"/>
      <c r="U144" s="244"/>
      <c r="V144" s="244"/>
      <c r="W144" s="244"/>
      <c r="X144" s="245"/>
      <c r="Y144" s="13"/>
      <c r="Z144" s="13"/>
      <c r="AA144" s="13"/>
      <c r="AB144" s="13"/>
      <c r="AC144" s="13"/>
      <c r="AD144" s="13"/>
      <c r="AE144" s="13"/>
      <c r="AT144" s="246" t="s">
        <v>150</v>
      </c>
      <c r="AU144" s="246" t="s">
        <v>85</v>
      </c>
      <c r="AV144" s="13" t="s">
        <v>85</v>
      </c>
      <c r="AW144" s="13" t="s">
        <v>5</v>
      </c>
      <c r="AX144" s="13" t="s">
        <v>75</v>
      </c>
      <c r="AY144" s="246" t="s">
        <v>142</v>
      </c>
    </row>
    <row r="145" s="14" customFormat="1">
      <c r="A145" s="14"/>
      <c r="B145" s="247"/>
      <c r="C145" s="248"/>
      <c r="D145" s="237" t="s">
        <v>150</v>
      </c>
      <c r="E145" s="249" t="s">
        <v>1</v>
      </c>
      <c r="F145" s="250" t="s">
        <v>784</v>
      </c>
      <c r="G145" s="248"/>
      <c r="H145" s="249" t="s">
        <v>1</v>
      </c>
      <c r="I145" s="251"/>
      <c r="J145" s="251"/>
      <c r="K145" s="248"/>
      <c r="L145" s="248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4"/>
      <c r="Z145" s="14"/>
      <c r="AA145" s="14"/>
      <c r="AB145" s="14"/>
      <c r="AC145" s="14"/>
      <c r="AD145" s="14"/>
      <c r="AE145" s="14"/>
      <c r="AT145" s="256" t="s">
        <v>150</v>
      </c>
      <c r="AU145" s="256" t="s">
        <v>85</v>
      </c>
      <c r="AV145" s="14" t="s">
        <v>83</v>
      </c>
      <c r="AW145" s="14" t="s">
        <v>5</v>
      </c>
      <c r="AX145" s="14" t="s">
        <v>75</v>
      </c>
      <c r="AY145" s="256" t="s">
        <v>142</v>
      </c>
    </row>
    <row r="146" s="14" customFormat="1">
      <c r="A146" s="14"/>
      <c r="B146" s="247"/>
      <c r="C146" s="248"/>
      <c r="D146" s="237" t="s">
        <v>150</v>
      </c>
      <c r="E146" s="249" t="s">
        <v>1</v>
      </c>
      <c r="F146" s="250" t="s">
        <v>239</v>
      </c>
      <c r="G146" s="248"/>
      <c r="H146" s="249" t="s">
        <v>1</v>
      </c>
      <c r="I146" s="251"/>
      <c r="J146" s="251"/>
      <c r="K146" s="248"/>
      <c r="L146" s="248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4"/>
      <c r="Z146" s="14"/>
      <c r="AA146" s="14"/>
      <c r="AB146" s="14"/>
      <c r="AC146" s="14"/>
      <c r="AD146" s="14"/>
      <c r="AE146" s="14"/>
      <c r="AT146" s="256" t="s">
        <v>150</v>
      </c>
      <c r="AU146" s="256" t="s">
        <v>85</v>
      </c>
      <c r="AV146" s="14" t="s">
        <v>83</v>
      </c>
      <c r="AW146" s="14" t="s">
        <v>5</v>
      </c>
      <c r="AX146" s="14" t="s">
        <v>75</v>
      </c>
      <c r="AY146" s="256" t="s">
        <v>142</v>
      </c>
    </row>
    <row r="147" s="15" customFormat="1">
      <c r="A147" s="15"/>
      <c r="B147" s="257"/>
      <c r="C147" s="258"/>
      <c r="D147" s="237" t="s">
        <v>150</v>
      </c>
      <c r="E147" s="259" t="s">
        <v>1</v>
      </c>
      <c r="F147" s="260" t="s">
        <v>153</v>
      </c>
      <c r="G147" s="258"/>
      <c r="H147" s="261">
        <v>3922</v>
      </c>
      <c r="I147" s="262"/>
      <c r="J147" s="262"/>
      <c r="K147" s="258"/>
      <c r="L147" s="258"/>
      <c r="M147" s="263"/>
      <c r="N147" s="264"/>
      <c r="O147" s="265"/>
      <c r="P147" s="265"/>
      <c r="Q147" s="265"/>
      <c r="R147" s="265"/>
      <c r="S147" s="265"/>
      <c r="T147" s="265"/>
      <c r="U147" s="265"/>
      <c r="V147" s="265"/>
      <c r="W147" s="265"/>
      <c r="X147" s="266"/>
      <c r="Y147" s="15"/>
      <c r="Z147" s="15"/>
      <c r="AA147" s="15"/>
      <c r="AB147" s="15"/>
      <c r="AC147" s="15"/>
      <c r="AD147" s="15"/>
      <c r="AE147" s="15"/>
      <c r="AT147" s="267" t="s">
        <v>150</v>
      </c>
      <c r="AU147" s="267" t="s">
        <v>85</v>
      </c>
      <c r="AV147" s="15" t="s">
        <v>149</v>
      </c>
      <c r="AW147" s="15" t="s">
        <v>5</v>
      </c>
      <c r="AX147" s="15" t="s">
        <v>83</v>
      </c>
      <c r="AY147" s="267" t="s">
        <v>142</v>
      </c>
    </row>
    <row r="148" s="12" customFormat="1" ht="22.8" customHeight="1">
      <c r="A148" s="12"/>
      <c r="B148" s="204"/>
      <c r="C148" s="205"/>
      <c r="D148" s="206" t="s">
        <v>74</v>
      </c>
      <c r="E148" s="219" t="s">
        <v>149</v>
      </c>
      <c r="F148" s="219" t="s">
        <v>246</v>
      </c>
      <c r="G148" s="205"/>
      <c r="H148" s="205"/>
      <c r="I148" s="208"/>
      <c r="J148" s="208"/>
      <c r="K148" s="220">
        <f>BK148</f>
        <v>0</v>
      </c>
      <c r="L148" s="205"/>
      <c r="M148" s="210"/>
      <c r="N148" s="211"/>
      <c r="O148" s="212"/>
      <c r="P148" s="212"/>
      <c r="Q148" s="213">
        <f>SUM(Q149:Q156)</f>
        <v>0</v>
      </c>
      <c r="R148" s="213">
        <f>SUM(R149:R156)</f>
        <v>0</v>
      </c>
      <c r="S148" s="212"/>
      <c r="T148" s="214">
        <f>SUM(T149:T156)</f>
        <v>0</v>
      </c>
      <c r="U148" s="212"/>
      <c r="V148" s="214">
        <f>SUM(V149:V156)</f>
        <v>0</v>
      </c>
      <c r="W148" s="212"/>
      <c r="X148" s="215">
        <f>SUM(X149:X156)</f>
        <v>0</v>
      </c>
      <c r="Y148" s="12"/>
      <c r="Z148" s="12"/>
      <c r="AA148" s="12"/>
      <c r="AB148" s="12"/>
      <c r="AC148" s="12"/>
      <c r="AD148" s="12"/>
      <c r="AE148" s="12"/>
      <c r="AR148" s="216" t="s">
        <v>83</v>
      </c>
      <c r="AT148" s="217" t="s">
        <v>74</v>
      </c>
      <c r="AU148" s="217" t="s">
        <v>83</v>
      </c>
      <c r="AY148" s="216" t="s">
        <v>142</v>
      </c>
      <c r="BK148" s="218">
        <f>SUM(BK149:BK156)</f>
        <v>0</v>
      </c>
    </row>
    <row r="149" s="2" customFormat="1" ht="37.8" customHeight="1">
      <c r="A149" s="38"/>
      <c r="B149" s="39"/>
      <c r="C149" s="221" t="s">
        <v>164</v>
      </c>
      <c r="D149" s="221" t="s">
        <v>144</v>
      </c>
      <c r="E149" s="222" t="s">
        <v>247</v>
      </c>
      <c r="F149" s="223" t="s">
        <v>248</v>
      </c>
      <c r="G149" s="224" t="s">
        <v>205</v>
      </c>
      <c r="H149" s="225">
        <v>12</v>
      </c>
      <c r="I149" s="226"/>
      <c r="J149" s="226"/>
      <c r="K149" s="227">
        <f>ROUND(P149*H149,2)</f>
        <v>0</v>
      </c>
      <c r="L149" s="223" t="s">
        <v>148</v>
      </c>
      <c r="M149" s="44"/>
      <c r="N149" s="228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149</v>
      </c>
      <c r="AT149" s="233" t="s">
        <v>144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186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176</v>
      </c>
      <c r="G150" s="236"/>
      <c r="H150" s="240">
        <v>12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4" customFormat="1">
      <c r="A151" s="14"/>
      <c r="B151" s="247"/>
      <c r="C151" s="248"/>
      <c r="D151" s="237" t="s">
        <v>150</v>
      </c>
      <c r="E151" s="249" t="s">
        <v>1</v>
      </c>
      <c r="F151" s="250" t="s">
        <v>239</v>
      </c>
      <c r="G151" s="248"/>
      <c r="H151" s="249" t="s">
        <v>1</v>
      </c>
      <c r="I151" s="251"/>
      <c r="J151" s="251"/>
      <c r="K151" s="248"/>
      <c r="L151" s="248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4"/>
      <c r="Z151" s="14"/>
      <c r="AA151" s="14"/>
      <c r="AB151" s="14"/>
      <c r="AC151" s="14"/>
      <c r="AD151" s="14"/>
      <c r="AE151" s="14"/>
      <c r="AT151" s="256" t="s">
        <v>150</v>
      </c>
      <c r="AU151" s="256" t="s">
        <v>85</v>
      </c>
      <c r="AV151" s="14" t="s">
        <v>83</v>
      </c>
      <c r="AW151" s="14" t="s">
        <v>5</v>
      </c>
      <c r="AX151" s="14" t="s">
        <v>75</v>
      </c>
      <c r="AY151" s="256" t="s">
        <v>142</v>
      </c>
    </row>
    <row r="152" s="15" customFormat="1">
      <c r="A152" s="15"/>
      <c r="B152" s="257"/>
      <c r="C152" s="258"/>
      <c r="D152" s="237" t="s">
        <v>150</v>
      </c>
      <c r="E152" s="259" t="s">
        <v>1</v>
      </c>
      <c r="F152" s="260" t="s">
        <v>153</v>
      </c>
      <c r="G152" s="258"/>
      <c r="H152" s="261">
        <v>12</v>
      </c>
      <c r="I152" s="262"/>
      <c r="J152" s="262"/>
      <c r="K152" s="258"/>
      <c r="L152" s="258"/>
      <c r="M152" s="263"/>
      <c r="N152" s="264"/>
      <c r="O152" s="265"/>
      <c r="P152" s="265"/>
      <c r="Q152" s="265"/>
      <c r="R152" s="265"/>
      <c r="S152" s="265"/>
      <c r="T152" s="265"/>
      <c r="U152" s="265"/>
      <c r="V152" s="265"/>
      <c r="W152" s="265"/>
      <c r="X152" s="266"/>
      <c r="Y152" s="15"/>
      <c r="Z152" s="15"/>
      <c r="AA152" s="15"/>
      <c r="AB152" s="15"/>
      <c r="AC152" s="15"/>
      <c r="AD152" s="15"/>
      <c r="AE152" s="15"/>
      <c r="AT152" s="267" t="s">
        <v>150</v>
      </c>
      <c r="AU152" s="267" t="s">
        <v>85</v>
      </c>
      <c r="AV152" s="15" t="s">
        <v>149</v>
      </c>
      <c r="AW152" s="15" t="s">
        <v>5</v>
      </c>
      <c r="AX152" s="15" t="s">
        <v>83</v>
      </c>
      <c r="AY152" s="267" t="s">
        <v>142</v>
      </c>
    </row>
    <row r="153" s="2" customFormat="1" ht="37.8" customHeight="1">
      <c r="A153" s="38"/>
      <c r="B153" s="39"/>
      <c r="C153" s="221" t="s">
        <v>188</v>
      </c>
      <c r="D153" s="221" t="s">
        <v>144</v>
      </c>
      <c r="E153" s="222" t="s">
        <v>251</v>
      </c>
      <c r="F153" s="223" t="s">
        <v>252</v>
      </c>
      <c r="G153" s="224" t="s">
        <v>147</v>
      </c>
      <c r="H153" s="225">
        <v>1.0800000000000001</v>
      </c>
      <c r="I153" s="226"/>
      <c r="J153" s="226"/>
      <c r="K153" s="227">
        <f>ROUND(P153*H153,2)</f>
        <v>0</v>
      </c>
      <c r="L153" s="223" t="s">
        <v>148</v>
      </c>
      <c r="M153" s="44"/>
      <c r="N153" s="228" t="s">
        <v>1</v>
      </c>
      <c r="O153" s="229" t="s">
        <v>38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91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38"/>
      <c r="Z153" s="38"/>
      <c r="AA153" s="38"/>
      <c r="AB153" s="38"/>
      <c r="AC153" s="38"/>
      <c r="AD153" s="38"/>
      <c r="AE153" s="38"/>
      <c r="AR153" s="233" t="s">
        <v>149</v>
      </c>
      <c r="AT153" s="233" t="s">
        <v>144</v>
      </c>
      <c r="AU153" s="233" t="s">
        <v>85</v>
      </c>
      <c r="AY153" s="17" t="s">
        <v>142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7" t="s">
        <v>83</v>
      </c>
      <c r="BK153" s="234">
        <f>ROUND(P153*H153,2)</f>
        <v>0</v>
      </c>
      <c r="BL153" s="17" t="s">
        <v>149</v>
      </c>
      <c r="BM153" s="233" t="s">
        <v>151</v>
      </c>
    </row>
    <row r="154" s="13" customFormat="1">
      <c r="A154" s="13"/>
      <c r="B154" s="235"/>
      <c r="C154" s="236"/>
      <c r="D154" s="237" t="s">
        <v>150</v>
      </c>
      <c r="E154" s="238" t="s">
        <v>1</v>
      </c>
      <c r="F154" s="239" t="s">
        <v>785</v>
      </c>
      <c r="G154" s="236"/>
      <c r="H154" s="240">
        <v>1.0800000000000001</v>
      </c>
      <c r="I154" s="241"/>
      <c r="J154" s="241"/>
      <c r="K154" s="236"/>
      <c r="L154" s="236"/>
      <c r="M154" s="242"/>
      <c r="N154" s="243"/>
      <c r="O154" s="244"/>
      <c r="P154" s="244"/>
      <c r="Q154" s="244"/>
      <c r="R154" s="244"/>
      <c r="S154" s="244"/>
      <c r="T154" s="244"/>
      <c r="U154" s="244"/>
      <c r="V154" s="244"/>
      <c r="W154" s="244"/>
      <c r="X154" s="245"/>
      <c r="Y154" s="13"/>
      <c r="Z154" s="13"/>
      <c r="AA154" s="13"/>
      <c r="AB154" s="13"/>
      <c r="AC154" s="13"/>
      <c r="AD154" s="13"/>
      <c r="AE154" s="13"/>
      <c r="AT154" s="246" t="s">
        <v>150</v>
      </c>
      <c r="AU154" s="246" t="s">
        <v>85</v>
      </c>
      <c r="AV154" s="13" t="s">
        <v>85</v>
      </c>
      <c r="AW154" s="13" t="s">
        <v>5</v>
      </c>
      <c r="AX154" s="13" t="s">
        <v>75</v>
      </c>
      <c r="AY154" s="246" t="s">
        <v>142</v>
      </c>
    </row>
    <row r="155" s="14" customFormat="1">
      <c r="A155" s="14"/>
      <c r="B155" s="247"/>
      <c r="C155" s="248"/>
      <c r="D155" s="237" t="s">
        <v>150</v>
      </c>
      <c r="E155" s="249" t="s">
        <v>1</v>
      </c>
      <c r="F155" s="250" t="s">
        <v>255</v>
      </c>
      <c r="G155" s="248"/>
      <c r="H155" s="249" t="s">
        <v>1</v>
      </c>
      <c r="I155" s="251"/>
      <c r="J155" s="251"/>
      <c r="K155" s="248"/>
      <c r="L155" s="248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4"/>
      <c r="Z155" s="14"/>
      <c r="AA155" s="14"/>
      <c r="AB155" s="14"/>
      <c r="AC155" s="14"/>
      <c r="AD155" s="14"/>
      <c r="AE155" s="14"/>
      <c r="AT155" s="256" t="s">
        <v>150</v>
      </c>
      <c r="AU155" s="256" t="s">
        <v>85</v>
      </c>
      <c r="AV155" s="14" t="s">
        <v>83</v>
      </c>
      <c r="AW155" s="14" t="s">
        <v>5</v>
      </c>
      <c r="AX155" s="14" t="s">
        <v>75</v>
      </c>
      <c r="AY155" s="256" t="s">
        <v>142</v>
      </c>
    </row>
    <row r="156" s="15" customFormat="1">
      <c r="A156" s="15"/>
      <c r="B156" s="257"/>
      <c r="C156" s="258"/>
      <c r="D156" s="237" t="s">
        <v>150</v>
      </c>
      <c r="E156" s="259" t="s">
        <v>1</v>
      </c>
      <c r="F156" s="260" t="s">
        <v>153</v>
      </c>
      <c r="G156" s="258"/>
      <c r="H156" s="261">
        <v>1.0800000000000001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5"/>
      <c r="Z156" s="15"/>
      <c r="AA156" s="15"/>
      <c r="AB156" s="15"/>
      <c r="AC156" s="15"/>
      <c r="AD156" s="15"/>
      <c r="AE156" s="15"/>
      <c r="AT156" s="267" t="s">
        <v>150</v>
      </c>
      <c r="AU156" s="267" t="s">
        <v>85</v>
      </c>
      <c r="AV156" s="15" t="s">
        <v>149</v>
      </c>
      <c r="AW156" s="15" t="s">
        <v>5</v>
      </c>
      <c r="AX156" s="15" t="s">
        <v>83</v>
      </c>
      <c r="AY156" s="267" t="s">
        <v>142</v>
      </c>
    </row>
    <row r="157" s="12" customFormat="1" ht="22.8" customHeight="1">
      <c r="A157" s="12"/>
      <c r="B157" s="204"/>
      <c r="C157" s="205"/>
      <c r="D157" s="206" t="s">
        <v>74</v>
      </c>
      <c r="E157" s="219" t="s">
        <v>166</v>
      </c>
      <c r="F157" s="219" t="s">
        <v>256</v>
      </c>
      <c r="G157" s="205"/>
      <c r="H157" s="205"/>
      <c r="I157" s="208"/>
      <c r="J157" s="208"/>
      <c r="K157" s="220">
        <f>BK157</f>
        <v>0</v>
      </c>
      <c r="L157" s="205"/>
      <c r="M157" s="210"/>
      <c r="N157" s="211"/>
      <c r="O157" s="212"/>
      <c r="P157" s="212"/>
      <c r="Q157" s="213">
        <f>SUM(Q158:Q217)</f>
        <v>0</v>
      </c>
      <c r="R157" s="213">
        <f>SUM(R158:R217)</f>
        <v>0</v>
      </c>
      <c r="S157" s="212"/>
      <c r="T157" s="214">
        <f>SUM(T158:T217)</f>
        <v>0</v>
      </c>
      <c r="U157" s="212"/>
      <c r="V157" s="214">
        <f>SUM(V158:V217)</f>
        <v>0</v>
      </c>
      <c r="W157" s="212"/>
      <c r="X157" s="215">
        <f>SUM(X158:X217)</f>
        <v>0</v>
      </c>
      <c r="Y157" s="12"/>
      <c r="Z157" s="12"/>
      <c r="AA157" s="12"/>
      <c r="AB157" s="12"/>
      <c r="AC157" s="12"/>
      <c r="AD157" s="12"/>
      <c r="AE157" s="12"/>
      <c r="AR157" s="216" t="s">
        <v>83</v>
      </c>
      <c r="AT157" s="217" t="s">
        <v>74</v>
      </c>
      <c r="AU157" s="217" t="s">
        <v>83</v>
      </c>
      <c r="AY157" s="216" t="s">
        <v>142</v>
      </c>
      <c r="BK157" s="218">
        <f>SUM(BK158:BK217)</f>
        <v>0</v>
      </c>
    </row>
    <row r="158" s="2" customFormat="1" ht="33" customHeight="1">
      <c r="A158" s="38"/>
      <c r="B158" s="39"/>
      <c r="C158" s="221" t="s">
        <v>169</v>
      </c>
      <c r="D158" s="221" t="s">
        <v>144</v>
      </c>
      <c r="E158" s="222" t="s">
        <v>576</v>
      </c>
      <c r="F158" s="223" t="s">
        <v>577</v>
      </c>
      <c r="G158" s="224" t="s">
        <v>205</v>
      </c>
      <c r="H158" s="225">
        <v>3</v>
      </c>
      <c r="I158" s="226"/>
      <c r="J158" s="226"/>
      <c r="K158" s="227">
        <f>ROUND(P158*H158,2)</f>
        <v>0</v>
      </c>
      <c r="L158" s="223" t="s">
        <v>148</v>
      </c>
      <c r="M158" s="44"/>
      <c r="N158" s="228" t="s">
        <v>1</v>
      </c>
      <c r="O158" s="229" t="s">
        <v>38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91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38"/>
      <c r="Z158" s="38"/>
      <c r="AA158" s="38"/>
      <c r="AB158" s="38"/>
      <c r="AC158" s="38"/>
      <c r="AD158" s="38"/>
      <c r="AE158" s="38"/>
      <c r="AR158" s="233" t="s">
        <v>149</v>
      </c>
      <c r="AT158" s="233" t="s">
        <v>144</v>
      </c>
      <c r="AU158" s="233" t="s">
        <v>85</v>
      </c>
      <c r="AY158" s="17" t="s">
        <v>142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7" t="s">
        <v>83</v>
      </c>
      <c r="BK158" s="234">
        <f>ROUND(P158*H158,2)</f>
        <v>0</v>
      </c>
      <c r="BL158" s="17" t="s">
        <v>149</v>
      </c>
      <c r="BM158" s="233" t="s">
        <v>194</v>
      </c>
    </row>
    <row r="159" s="13" customFormat="1">
      <c r="A159" s="13"/>
      <c r="B159" s="235"/>
      <c r="C159" s="236"/>
      <c r="D159" s="237" t="s">
        <v>150</v>
      </c>
      <c r="E159" s="238" t="s">
        <v>1</v>
      </c>
      <c r="F159" s="239" t="s">
        <v>158</v>
      </c>
      <c r="G159" s="236"/>
      <c r="H159" s="240">
        <v>3</v>
      </c>
      <c r="I159" s="241"/>
      <c r="J159" s="241"/>
      <c r="K159" s="236"/>
      <c r="L159" s="236"/>
      <c r="M159" s="242"/>
      <c r="N159" s="243"/>
      <c r="O159" s="244"/>
      <c r="P159" s="244"/>
      <c r="Q159" s="244"/>
      <c r="R159" s="244"/>
      <c r="S159" s="244"/>
      <c r="T159" s="244"/>
      <c r="U159" s="244"/>
      <c r="V159" s="244"/>
      <c r="W159" s="244"/>
      <c r="X159" s="245"/>
      <c r="Y159" s="13"/>
      <c r="Z159" s="13"/>
      <c r="AA159" s="13"/>
      <c r="AB159" s="13"/>
      <c r="AC159" s="13"/>
      <c r="AD159" s="13"/>
      <c r="AE159" s="13"/>
      <c r="AT159" s="246" t="s">
        <v>150</v>
      </c>
      <c r="AU159" s="246" t="s">
        <v>85</v>
      </c>
      <c r="AV159" s="13" t="s">
        <v>85</v>
      </c>
      <c r="AW159" s="13" t="s">
        <v>5</v>
      </c>
      <c r="AX159" s="13" t="s">
        <v>75</v>
      </c>
      <c r="AY159" s="246" t="s">
        <v>142</v>
      </c>
    </row>
    <row r="160" s="14" customFormat="1">
      <c r="A160" s="14"/>
      <c r="B160" s="247"/>
      <c r="C160" s="248"/>
      <c r="D160" s="237" t="s">
        <v>150</v>
      </c>
      <c r="E160" s="249" t="s">
        <v>1</v>
      </c>
      <c r="F160" s="250" t="s">
        <v>786</v>
      </c>
      <c r="G160" s="248"/>
      <c r="H160" s="249" t="s">
        <v>1</v>
      </c>
      <c r="I160" s="251"/>
      <c r="J160" s="251"/>
      <c r="K160" s="248"/>
      <c r="L160" s="248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4"/>
      <c r="Z160" s="14"/>
      <c r="AA160" s="14"/>
      <c r="AB160" s="14"/>
      <c r="AC160" s="14"/>
      <c r="AD160" s="14"/>
      <c r="AE160" s="14"/>
      <c r="AT160" s="256" t="s">
        <v>150</v>
      </c>
      <c r="AU160" s="256" t="s">
        <v>85</v>
      </c>
      <c r="AV160" s="14" t="s">
        <v>83</v>
      </c>
      <c r="AW160" s="14" t="s">
        <v>5</v>
      </c>
      <c r="AX160" s="14" t="s">
        <v>75</v>
      </c>
      <c r="AY160" s="256" t="s">
        <v>142</v>
      </c>
    </row>
    <row r="161" s="15" customFormat="1">
      <c r="A161" s="15"/>
      <c r="B161" s="257"/>
      <c r="C161" s="258"/>
      <c r="D161" s="237" t="s">
        <v>150</v>
      </c>
      <c r="E161" s="259" t="s">
        <v>1</v>
      </c>
      <c r="F161" s="260" t="s">
        <v>153</v>
      </c>
      <c r="G161" s="258"/>
      <c r="H161" s="261">
        <v>3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5"/>
      <c r="Z161" s="15"/>
      <c r="AA161" s="15"/>
      <c r="AB161" s="15"/>
      <c r="AC161" s="15"/>
      <c r="AD161" s="15"/>
      <c r="AE161" s="15"/>
      <c r="AT161" s="267" t="s">
        <v>150</v>
      </c>
      <c r="AU161" s="267" t="s">
        <v>85</v>
      </c>
      <c r="AV161" s="15" t="s">
        <v>149</v>
      </c>
      <c r="AW161" s="15" t="s">
        <v>5</v>
      </c>
      <c r="AX161" s="15" t="s">
        <v>83</v>
      </c>
      <c r="AY161" s="267" t="s">
        <v>142</v>
      </c>
    </row>
    <row r="162" s="2" customFormat="1" ht="33" customHeight="1">
      <c r="A162" s="38"/>
      <c r="B162" s="39"/>
      <c r="C162" s="221" t="s">
        <v>197</v>
      </c>
      <c r="D162" s="221" t="s">
        <v>144</v>
      </c>
      <c r="E162" s="222" t="s">
        <v>273</v>
      </c>
      <c r="F162" s="223" t="s">
        <v>274</v>
      </c>
      <c r="G162" s="224" t="s">
        <v>205</v>
      </c>
      <c r="H162" s="225">
        <v>3352</v>
      </c>
      <c r="I162" s="226"/>
      <c r="J162" s="226"/>
      <c r="K162" s="227">
        <f>ROUND(P162*H162,2)</f>
        <v>0</v>
      </c>
      <c r="L162" s="223" t="s">
        <v>1</v>
      </c>
      <c r="M162" s="44"/>
      <c r="N162" s="228" t="s">
        <v>1</v>
      </c>
      <c r="O162" s="229" t="s">
        <v>38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91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38"/>
      <c r="Z162" s="38"/>
      <c r="AA162" s="38"/>
      <c r="AB162" s="38"/>
      <c r="AC162" s="38"/>
      <c r="AD162" s="38"/>
      <c r="AE162" s="38"/>
      <c r="AR162" s="233" t="s">
        <v>149</v>
      </c>
      <c r="AT162" s="233" t="s">
        <v>144</v>
      </c>
      <c r="AU162" s="233" t="s">
        <v>85</v>
      </c>
      <c r="AY162" s="17" t="s">
        <v>142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7" t="s">
        <v>83</v>
      </c>
      <c r="BK162" s="234">
        <f>ROUND(P162*H162,2)</f>
        <v>0</v>
      </c>
      <c r="BL162" s="17" t="s">
        <v>149</v>
      </c>
      <c r="BM162" s="233" t="s">
        <v>200</v>
      </c>
    </row>
    <row r="163" s="13" customFormat="1">
      <c r="A163" s="13"/>
      <c r="B163" s="235"/>
      <c r="C163" s="236"/>
      <c r="D163" s="237" t="s">
        <v>150</v>
      </c>
      <c r="E163" s="238" t="s">
        <v>1</v>
      </c>
      <c r="F163" s="239" t="s">
        <v>782</v>
      </c>
      <c r="G163" s="236"/>
      <c r="H163" s="240">
        <v>3352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150</v>
      </c>
      <c r="AU163" s="246" t="s">
        <v>85</v>
      </c>
      <c r="AV163" s="13" t="s">
        <v>85</v>
      </c>
      <c r="AW163" s="13" t="s">
        <v>5</v>
      </c>
      <c r="AX163" s="13" t="s">
        <v>75</v>
      </c>
      <c r="AY163" s="246" t="s">
        <v>142</v>
      </c>
    </row>
    <row r="164" s="14" customFormat="1">
      <c r="A164" s="14"/>
      <c r="B164" s="247"/>
      <c r="C164" s="248"/>
      <c r="D164" s="237" t="s">
        <v>150</v>
      </c>
      <c r="E164" s="249" t="s">
        <v>1</v>
      </c>
      <c r="F164" s="250" t="s">
        <v>277</v>
      </c>
      <c r="G164" s="248"/>
      <c r="H164" s="249" t="s">
        <v>1</v>
      </c>
      <c r="I164" s="251"/>
      <c r="J164" s="251"/>
      <c r="K164" s="248"/>
      <c r="L164" s="248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4"/>
      <c r="Z164" s="14"/>
      <c r="AA164" s="14"/>
      <c r="AB164" s="14"/>
      <c r="AC164" s="14"/>
      <c r="AD164" s="14"/>
      <c r="AE164" s="14"/>
      <c r="AT164" s="256" t="s">
        <v>150</v>
      </c>
      <c r="AU164" s="256" t="s">
        <v>85</v>
      </c>
      <c r="AV164" s="14" t="s">
        <v>83</v>
      </c>
      <c r="AW164" s="14" t="s">
        <v>5</v>
      </c>
      <c r="AX164" s="14" t="s">
        <v>75</v>
      </c>
      <c r="AY164" s="256" t="s">
        <v>142</v>
      </c>
    </row>
    <row r="165" s="15" customFormat="1">
      <c r="A165" s="15"/>
      <c r="B165" s="257"/>
      <c r="C165" s="258"/>
      <c r="D165" s="237" t="s">
        <v>150</v>
      </c>
      <c r="E165" s="259" t="s">
        <v>1</v>
      </c>
      <c r="F165" s="260" t="s">
        <v>153</v>
      </c>
      <c r="G165" s="258"/>
      <c r="H165" s="261">
        <v>3352</v>
      </c>
      <c r="I165" s="262"/>
      <c r="J165" s="262"/>
      <c r="K165" s="258"/>
      <c r="L165" s="258"/>
      <c r="M165" s="263"/>
      <c r="N165" s="264"/>
      <c r="O165" s="265"/>
      <c r="P165" s="265"/>
      <c r="Q165" s="265"/>
      <c r="R165" s="265"/>
      <c r="S165" s="265"/>
      <c r="T165" s="265"/>
      <c r="U165" s="265"/>
      <c r="V165" s="265"/>
      <c r="W165" s="265"/>
      <c r="X165" s="266"/>
      <c r="Y165" s="15"/>
      <c r="Z165" s="15"/>
      <c r="AA165" s="15"/>
      <c r="AB165" s="15"/>
      <c r="AC165" s="15"/>
      <c r="AD165" s="15"/>
      <c r="AE165" s="15"/>
      <c r="AT165" s="267" t="s">
        <v>150</v>
      </c>
      <c r="AU165" s="267" t="s">
        <v>85</v>
      </c>
      <c r="AV165" s="15" t="s">
        <v>149</v>
      </c>
      <c r="AW165" s="15" t="s">
        <v>5</v>
      </c>
      <c r="AX165" s="15" t="s">
        <v>83</v>
      </c>
      <c r="AY165" s="267" t="s">
        <v>142</v>
      </c>
    </row>
    <row r="166" s="2" customFormat="1" ht="33" customHeight="1">
      <c r="A166" s="38"/>
      <c r="B166" s="39"/>
      <c r="C166" s="221" t="s">
        <v>176</v>
      </c>
      <c r="D166" s="221" t="s">
        <v>144</v>
      </c>
      <c r="E166" s="222" t="s">
        <v>273</v>
      </c>
      <c r="F166" s="223" t="s">
        <v>274</v>
      </c>
      <c r="G166" s="224" t="s">
        <v>205</v>
      </c>
      <c r="H166" s="225">
        <v>192.5</v>
      </c>
      <c r="I166" s="226"/>
      <c r="J166" s="226"/>
      <c r="K166" s="227">
        <f>ROUND(P166*H166,2)</f>
        <v>0</v>
      </c>
      <c r="L166" s="223" t="s">
        <v>1</v>
      </c>
      <c r="M166" s="44"/>
      <c r="N166" s="228" t="s">
        <v>1</v>
      </c>
      <c r="O166" s="229" t="s">
        <v>38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91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38"/>
      <c r="Z166" s="38"/>
      <c r="AA166" s="38"/>
      <c r="AB166" s="38"/>
      <c r="AC166" s="38"/>
      <c r="AD166" s="38"/>
      <c r="AE166" s="38"/>
      <c r="AR166" s="233" t="s">
        <v>149</v>
      </c>
      <c r="AT166" s="233" t="s">
        <v>144</v>
      </c>
      <c r="AU166" s="233" t="s">
        <v>85</v>
      </c>
      <c r="AY166" s="17" t="s">
        <v>142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7" t="s">
        <v>83</v>
      </c>
      <c r="BK166" s="234">
        <f>ROUND(P166*H166,2)</f>
        <v>0</v>
      </c>
      <c r="BL166" s="17" t="s">
        <v>149</v>
      </c>
      <c r="BM166" s="233" t="s">
        <v>206</v>
      </c>
    </row>
    <row r="167" s="13" customFormat="1">
      <c r="A167" s="13"/>
      <c r="B167" s="235"/>
      <c r="C167" s="236"/>
      <c r="D167" s="237" t="s">
        <v>150</v>
      </c>
      <c r="E167" s="238" t="s">
        <v>1</v>
      </c>
      <c r="F167" s="239" t="s">
        <v>787</v>
      </c>
      <c r="G167" s="236"/>
      <c r="H167" s="240">
        <v>192.5</v>
      </c>
      <c r="I167" s="241"/>
      <c r="J167" s="241"/>
      <c r="K167" s="236"/>
      <c r="L167" s="236"/>
      <c r="M167" s="242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5"/>
      <c r="Y167" s="13"/>
      <c r="Z167" s="13"/>
      <c r="AA167" s="13"/>
      <c r="AB167" s="13"/>
      <c r="AC167" s="13"/>
      <c r="AD167" s="13"/>
      <c r="AE167" s="13"/>
      <c r="AT167" s="246" t="s">
        <v>150</v>
      </c>
      <c r="AU167" s="246" t="s">
        <v>85</v>
      </c>
      <c r="AV167" s="13" t="s">
        <v>85</v>
      </c>
      <c r="AW167" s="13" t="s">
        <v>5</v>
      </c>
      <c r="AX167" s="13" t="s">
        <v>75</v>
      </c>
      <c r="AY167" s="246" t="s">
        <v>142</v>
      </c>
    </row>
    <row r="168" s="14" customFormat="1">
      <c r="A168" s="14"/>
      <c r="B168" s="247"/>
      <c r="C168" s="248"/>
      <c r="D168" s="237" t="s">
        <v>150</v>
      </c>
      <c r="E168" s="249" t="s">
        <v>1</v>
      </c>
      <c r="F168" s="250" t="s">
        <v>788</v>
      </c>
      <c r="G168" s="248"/>
      <c r="H168" s="249" t="s">
        <v>1</v>
      </c>
      <c r="I168" s="251"/>
      <c r="J168" s="251"/>
      <c r="K168" s="248"/>
      <c r="L168" s="248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4"/>
      <c r="Z168" s="14"/>
      <c r="AA168" s="14"/>
      <c r="AB168" s="14"/>
      <c r="AC168" s="14"/>
      <c r="AD168" s="14"/>
      <c r="AE168" s="14"/>
      <c r="AT168" s="256" t="s">
        <v>150</v>
      </c>
      <c r="AU168" s="256" t="s">
        <v>85</v>
      </c>
      <c r="AV168" s="14" t="s">
        <v>83</v>
      </c>
      <c r="AW168" s="14" t="s">
        <v>5</v>
      </c>
      <c r="AX168" s="14" t="s">
        <v>75</v>
      </c>
      <c r="AY168" s="256" t="s">
        <v>142</v>
      </c>
    </row>
    <row r="169" s="15" customFormat="1">
      <c r="A169" s="15"/>
      <c r="B169" s="257"/>
      <c r="C169" s="258"/>
      <c r="D169" s="237" t="s">
        <v>150</v>
      </c>
      <c r="E169" s="259" t="s">
        <v>1</v>
      </c>
      <c r="F169" s="260" t="s">
        <v>153</v>
      </c>
      <c r="G169" s="258"/>
      <c r="H169" s="261">
        <v>192.5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5"/>
      <c r="Z169" s="15"/>
      <c r="AA169" s="15"/>
      <c r="AB169" s="15"/>
      <c r="AC169" s="15"/>
      <c r="AD169" s="15"/>
      <c r="AE169" s="15"/>
      <c r="AT169" s="267" t="s">
        <v>150</v>
      </c>
      <c r="AU169" s="267" t="s">
        <v>85</v>
      </c>
      <c r="AV169" s="15" t="s">
        <v>149</v>
      </c>
      <c r="AW169" s="15" t="s">
        <v>5</v>
      </c>
      <c r="AX169" s="15" t="s">
        <v>83</v>
      </c>
      <c r="AY169" s="267" t="s">
        <v>142</v>
      </c>
    </row>
    <row r="170" s="2" customFormat="1" ht="33" customHeight="1">
      <c r="A170" s="38"/>
      <c r="B170" s="39"/>
      <c r="C170" s="221" t="s">
        <v>209</v>
      </c>
      <c r="D170" s="221" t="s">
        <v>144</v>
      </c>
      <c r="E170" s="222" t="s">
        <v>273</v>
      </c>
      <c r="F170" s="223" t="s">
        <v>274</v>
      </c>
      <c r="G170" s="224" t="s">
        <v>205</v>
      </c>
      <c r="H170" s="225">
        <v>570</v>
      </c>
      <c r="I170" s="226"/>
      <c r="J170" s="226"/>
      <c r="K170" s="227">
        <f>ROUND(P170*H170,2)</f>
        <v>0</v>
      </c>
      <c r="L170" s="223" t="s">
        <v>1</v>
      </c>
      <c r="M170" s="44"/>
      <c r="N170" s="228" t="s">
        <v>1</v>
      </c>
      <c r="O170" s="229" t="s">
        <v>38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91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38"/>
      <c r="Z170" s="38"/>
      <c r="AA170" s="38"/>
      <c r="AB170" s="38"/>
      <c r="AC170" s="38"/>
      <c r="AD170" s="38"/>
      <c r="AE170" s="38"/>
      <c r="AR170" s="233" t="s">
        <v>149</v>
      </c>
      <c r="AT170" s="233" t="s">
        <v>144</v>
      </c>
      <c r="AU170" s="233" t="s">
        <v>85</v>
      </c>
      <c r="AY170" s="17" t="s">
        <v>142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7" t="s">
        <v>83</v>
      </c>
      <c r="BK170" s="234">
        <f>ROUND(P170*H170,2)</f>
        <v>0</v>
      </c>
      <c r="BL170" s="17" t="s">
        <v>149</v>
      </c>
      <c r="BM170" s="233" t="s">
        <v>212</v>
      </c>
    </row>
    <row r="171" s="13" customFormat="1">
      <c r="A171" s="13"/>
      <c r="B171" s="235"/>
      <c r="C171" s="236"/>
      <c r="D171" s="237" t="s">
        <v>150</v>
      </c>
      <c r="E171" s="238" t="s">
        <v>1</v>
      </c>
      <c r="F171" s="239" t="s">
        <v>783</v>
      </c>
      <c r="G171" s="236"/>
      <c r="H171" s="240">
        <v>570</v>
      </c>
      <c r="I171" s="241"/>
      <c r="J171" s="241"/>
      <c r="K171" s="236"/>
      <c r="L171" s="236"/>
      <c r="M171" s="242"/>
      <c r="N171" s="243"/>
      <c r="O171" s="244"/>
      <c r="P171" s="244"/>
      <c r="Q171" s="244"/>
      <c r="R171" s="244"/>
      <c r="S171" s="244"/>
      <c r="T171" s="244"/>
      <c r="U171" s="244"/>
      <c r="V171" s="244"/>
      <c r="W171" s="244"/>
      <c r="X171" s="245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85</v>
      </c>
      <c r="AV171" s="13" t="s">
        <v>85</v>
      </c>
      <c r="AW171" s="13" t="s">
        <v>5</v>
      </c>
      <c r="AX171" s="13" t="s">
        <v>75</v>
      </c>
      <c r="AY171" s="246" t="s">
        <v>142</v>
      </c>
    </row>
    <row r="172" s="14" customFormat="1">
      <c r="A172" s="14"/>
      <c r="B172" s="247"/>
      <c r="C172" s="248"/>
      <c r="D172" s="237" t="s">
        <v>150</v>
      </c>
      <c r="E172" s="249" t="s">
        <v>1</v>
      </c>
      <c r="F172" s="250" t="s">
        <v>789</v>
      </c>
      <c r="G172" s="248"/>
      <c r="H172" s="249" t="s">
        <v>1</v>
      </c>
      <c r="I172" s="251"/>
      <c r="J172" s="251"/>
      <c r="K172" s="248"/>
      <c r="L172" s="248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4"/>
      <c r="Z172" s="14"/>
      <c r="AA172" s="14"/>
      <c r="AB172" s="14"/>
      <c r="AC172" s="14"/>
      <c r="AD172" s="14"/>
      <c r="AE172" s="14"/>
      <c r="AT172" s="256" t="s">
        <v>150</v>
      </c>
      <c r="AU172" s="256" t="s">
        <v>85</v>
      </c>
      <c r="AV172" s="14" t="s">
        <v>83</v>
      </c>
      <c r="AW172" s="14" t="s">
        <v>5</v>
      </c>
      <c r="AX172" s="14" t="s">
        <v>75</v>
      </c>
      <c r="AY172" s="256" t="s">
        <v>142</v>
      </c>
    </row>
    <row r="173" s="15" customFormat="1">
      <c r="A173" s="15"/>
      <c r="B173" s="257"/>
      <c r="C173" s="258"/>
      <c r="D173" s="237" t="s">
        <v>150</v>
      </c>
      <c r="E173" s="259" t="s">
        <v>1</v>
      </c>
      <c r="F173" s="260" t="s">
        <v>153</v>
      </c>
      <c r="G173" s="258"/>
      <c r="H173" s="261">
        <v>570</v>
      </c>
      <c r="I173" s="262"/>
      <c r="J173" s="262"/>
      <c r="K173" s="258"/>
      <c r="L173" s="258"/>
      <c r="M173" s="263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6"/>
      <c r="Y173" s="15"/>
      <c r="Z173" s="15"/>
      <c r="AA173" s="15"/>
      <c r="AB173" s="15"/>
      <c r="AC173" s="15"/>
      <c r="AD173" s="15"/>
      <c r="AE173" s="15"/>
      <c r="AT173" s="267" t="s">
        <v>150</v>
      </c>
      <c r="AU173" s="267" t="s">
        <v>85</v>
      </c>
      <c r="AV173" s="15" t="s">
        <v>149</v>
      </c>
      <c r="AW173" s="15" t="s">
        <v>5</v>
      </c>
      <c r="AX173" s="15" t="s">
        <v>83</v>
      </c>
      <c r="AY173" s="267" t="s">
        <v>142</v>
      </c>
    </row>
    <row r="174" s="2" customFormat="1" ht="49.05" customHeight="1">
      <c r="A174" s="38"/>
      <c r="B174" s="39"/>
      <c r="C174" s="221" t="s">
        <v>181</v>
      </c>
      <c r="D174" s="221" t="s">
        <v>144</v>
      </c>
      <c r="E174" s="222" t="s">
        <v>281</v>
      </c>
      <c r="F174" s="223" t="s">
        <v>282</v>
      </c>
      <c r="G174" s="224" t="s">
        <v>205</v>
      </c>
      <c r="H174" s="225">
        <v>190</v>
      </c>
      <c r="I174" s="226"/>
      <c r="J174" s="226"/>
      <c r="K174" s="227">
        <f>ROUND(P174*H174,2)</f>
        <v>0</v>
      </c>
      <c r="L174" s="223" t="s">
        <v>148</v>
      </c>
      <c r="M174" s="44"/>
      <c r="N174" s="228" t="s">
        <v>1</v>
      </c>
      <c r="O174" s="229" t="s">
        <v>38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91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38"/>
      <c r="Z174" s="38"/>
      <c r="AA174" s="38"/>
      <c r="AB174" s="38"/>
      <c r="AC174" s="38"/>
      <c r="AD174" s="38"/>
      <c r="AE174" s="38"/>
      <c r="AR174" s="233" t="s">
        <v>149</v>
      </c>
      <c r="AT174" s="233" t="s">
        <v>144</v>
      </c>
      <c r="AU174" s="233" t="s">
        <v>85</v>
      </c>
      <c r="AY174" s="17" t="s">
        <v>142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7" t="s">
        <v>83</v>
      </c>
      <c r="BK174" s="234">
        <f>ROUND(P174*H174,2)</f>
        <v>0</v>
      </c>
      <c r="BL174" s="17" t="s">
        <v>149</v>
      </c>
      <c r="BM174" s="233" t="s">
        <v>217</v>
      </c>
    </row>
    <row r="175" s="13" customFormat="1">
      <c r="A175" s="13"/>
      <c r="B175" s="235"/>
      <c r="C175" s="236"/>
      <c r="D175" s="237" t="s">
        <v>150</v>
      </c>
      <c r="E175" s="238" t="s">
        <v>1</v>
      </c>
      <c r="F175" s="239" t="s">
        <v>790</v>
      </c>
      <c r="G175" s="236"/>
      <c r="H175" s="240">
        <v>190</v>
      </c>
      <c r="I175" s="241"/>
      <c r="J175" s="241"/>
      <c r="K175" s="236"/>
      <c r="L175" s="236"/>
      <c r="M175" s="242"/>
      <c r="N175" s="243"/>
      <c r="O175" s="244"/>
      <c r="P175" s="244"/>
      <c r="Q175" s="244"/>
      <c r="R175" s="244"/>
      <c r="S175" s="244"/>
      <c r="T175" s="244"/>
      <c r="U175" s="244"/>
      <c r="V175" s="244"/>
      <c r="W175" s="244"/>
      <c r="X175" s="245"/>
      <c r="Y175" s="13"/>
      <c r="Z175" s="13"/>
      <c r="AA175" s="13"/>
      <c r="AB175" s="13"/>
      <c r="AC175" s="13"/>
      <c r="AD175" s="13"/>
      <c r="AE175" s="13"/>
      <c r="AT175" s="246" t="s">
        <v>150</v>
      </c>
      <c r="AU175" s="246" t="s">
        <v>85</v>
      </c>
      <c r="AV175" s="13" t="s">
        <v>85</v>
      </c>
      <c r="AW175" s="13" t="s">
        <v>5</v>
      </c>
      <c r="AX175" s="13" t="s">
        <v>75</v>
      </c>
      <c r="AY175" s="246" t="s">
        <v>142</v>
      </c>
    </row>
    <row r="176" s="14" customFormat="1">
      <c r="A176" s="14"/>
      <c r="B176" s="247"/>
      <c r="C176" s="248"/>
      <c r="D176" s="237" t="s">
        <v>150</v>
      </c>
      <c r="E176" s="249" t="s">
        <v>1</v>
      </c>
      <c r="F176" s="250" t="s">
        <v>239</v>
      </c>
      <c r="G176" s="248"/>
      <c r="H176" s="249" t="s">
        <v>1</v>
      </c>
      <c r="I176" s="251"/>
      <c r="J176" s="251"/>
      <c r="K176" s="248"/>
      <c r="L176" s="248"/>
      <c r="M176" s="252"/>
      <c r="N176" s="253"/>
      <c r="O176" s="254"/>
      <c r="P176" s="254"/>
      <c r="Q176" s="254"/>
      <c r="R176" s="254"/>
      <c r="S176" s="254"/>
      <c r="T176" s="254"/>
      <c r="U176" s="254"/>
      <c r="V176" s="254"/>
      <c r="W176" s="254"/>
      <c r="X176" s="255"/>
      <c r="Y176" s="14"/>
      <c r="Z176" s="14"/>
      <c r="AA176" s="14"/>
      <c r="AB176" s="14"/>
      <c r="AC176" s="14"/>
      <c r="AD176" s="14"/>
      <c r="AE176" s="14"/>
      <c r="AT176" s="256" t="s">
        <v>150</v>
      </c>
      <c r="AU176" s="256" t="s">
        <v>85</v>
      </c>
      <c r="AV176" s="14" t="s">
        <v>83</v>
      </c>
      <c r="AW176" s="14" t="s">
        <v>5</v>
      </c>
      <c r="AX176" s="14" t="s">
        <v>75</v>
      </c>
      <c r="AY176" s="256" t="s">
        <v>142</v>
      </c>
    </row>
    <row r="177" s="15" customFormat="1">
      <c r="A177" s="15"/>
      <c r="B177" s="257"/>
      <c r="C177" s="258"/>
      <c r="D177" s="237" t="s">
        <v>150</v>
      </c>
      <c r="E177" s="259" t="s">
        <v>1</v>
      </c>
      <c r="F177" s="260" t="s">
        <v>153</v>
      </c>
      <c r="G177" s="258"/>
      <c r="H177" s="261">
        <v>190</v>
      </c>
      <c r="I177" s="262"/>
      <c r="J177" s="262"/>
      <c r="K177" s="258"/>
      <c r="L177" s="258"/>
      <c r="M177" s="263"/>
      <c r="N177" s="264"/>
      <c r="O177" s="265"/>
      <c r="P177" s="265"/>
      <c r="Q177" s="265"/>
      <c r="R177" s="265"/>
      <c r="S177" s="265"/>
      <c r="T177" s="265"/>
      <c r="U177" s="265"/>
      <c r="V177" s="265"/>
      <c r="W177" s="265"/>
      <c r="X177" s="266"/>
      <c r="Y177" s="15"/>
      <c r="Z177" s="15"/>
      <c r="AA177" s="15"/>
      <c r="AB177" s="15"/>
      <c r="AC177" s="15"/>
      <c r="AD177" s="15"/>
      <c r="AE177" s="15"/>
      <c r="AT177" s="267" t="s">
        <v>150</v>
      </c>
      <c r="AU177" s="267" t="s">
        <v>85</v>
      </c>
      <c r="AV177" s="15" t="s">
        <v>149</v>
      </c>
      <c r="AW177" s="15" t="s">
        <v>5</v>
      </c>
      <c r="AX177" s="15" t="s">
        <v>83</v>
      </c>
      <c r="AY177" s="267" t="s">
        <v>142</v>
      </c>
    </row>
    <row r="178" s="2" customFormat="1" ht="49.05" customHeight="1">
      <c r="A178" s="38"/>
      <c r="B178" s="39"/>
      <c r="C178" s="221" t="s">
        <v>9</v>
      </c>
      <c r="D178" s="221" t="s">
        <v>144</v>
      </c>
      <c r="E178" s="222" t="s">
        <v>286</v>
      </c>
      <c r="F178" s="223" t="s">
        <v>287</v>
      </c>
      <c r="G178" s="224" t="s">
        <v>205</v>
      </c>
      <c r="H178" s="225">
        <v>192.5</v>
      </c>
      <c r="I178" s="226"/>
      <c r="J178" s="226"/>
      <c r="K178" s="227">
        <f>ROUND(P178*H178,2)</f>
        <v>0</v>
      </c>
      <c r="L178" s="223" t="s">
        <v>1</v>
      </c>
      <c r="M178" s="44"/>
      <c r="N178" s="228" t="s">
        <v>1</v>
      </c>
      <c r="O178" s="229" t="s">
        <v>38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149</v>
      </c>
      <c r="AT178" s="233" t="s">
        <v>144</v>
      </c>
      <c r="AU178" s="233" t="s">
        <v>85</v>
      </c>
      <c r="AY178" s="17" t="s">
        <v>142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83</v>
      </c>
      <c r="BK178" s="234">
        <f>ROUND(P178*H178,2)</f>
        <v>0</v>
      </c>
      <c r="BL178" s="17" t="s">
        <v>149</v>
      </c>
      <c r="BM178" s="233" t="s">
        <v>222</v>
      </c>
    </row>
    <row r="179" s="13" customFormat="1">
      <c r="A179" s="13"/>
      <c r="B179" s="235"/>
      <c r="C179" s="236"/>
      <c r="D179" s="237" t="s">
        <v>150</v>
      </c>
      <c r="E179" s="238" t="s">
        <v>1</v>
      </c>
      <c r="F179" s="239" t="s">
        <v>787</v>
      </c>
      <c r="G179" s="236"/>
      <c r="H179" s="240">
        <v>192.5</v>
      </c>
      <c r="I179" s="241"/>
      <c r="J179" s="241"/>
      <c r="K179" s="236"/>
      <c r="L179" s="236"/>
      <c r="M179" s="242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5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85</v>
      </c>
      <c r="AV179" s="13" t="s">
        <v>85</v>
      </c>
      <c r="AW179" s="13" t="s">
        <v>5</v>
      </c>
      <c r="AX179" s="13" t="s">
        <v>75</v>
      </c>
      <c r="AY179" s="246" t="s">
        <v>142</v>
      </c>
    </row>
    <row r="180" s="14" customFormat="1">
      <c r="A180" s="14"/>
      <c r="B180" s="247"/>
      <c r="C180" s="248"/>
      <c r="D180" s="237" t="s">
        <v>150</v>
      </c>
      <c r="E180" s="249" t="s">
        <v>1</v>
      </c>
      <c r="F180" s="250" t="s">
        <v>791</v>
      </c>
      <c r="G180" s="248"/>
      <c r="H180" s="249" t="s">
        <v>1</v>
      </c>
      <c r="I180" s="251"/>
      <c r="J180" s="251"/>
      <c r="K180" s="248"/>
      <c r="L180" s="248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4"/>
      <c r="Z180" s="14"/>
      <c r="AA180" s="14"/>
      <c r="AB180" s="14"/>
      <c r="AC180" s="14"/>
      <c r="AD180" s="14"/>
      <c r="AE180" s="14"/>
      <c r="AT180" s="256" t="s">
        <v>150</v>
      </c>
      <c r="AU180" s="256" t="s">
        <v>85</v>
      </c>
      <c r="AV180" s="14" t="s">
        <v>83</v>
      </c>
      <c r="AW180" s="14" t="s">
        <v>5</v>
      </c>
      <c r="AX180" s="14" t="s">
        <v>75</v>
      </c>
      <c r="AY180" s="256" t="s">
        <v>142</v>
      </c>
    </row>
    <row r="181" s="15" customFormat="1">
      <c r="A181" s="15"/>
      <c r="B181" s="257"/>
      <c r="C181" s="258"/>
      <c r="D181" s="237" t="s">
        <v>150</v>
      </c>
      <c r="E181" s="259" t="s">
        <v>1</v>
      </c>
      <c r="F181" s="260" t="s">
        <v>153</v>
      </c>
      <c r="G181" s="258"/>
      <c r="H181" s="261">
        <v>192.5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5"/>
      <c r="Z181" s="15"/>
      <c r="AA181" s="15"/>
      <c r="AB181" s="15"/>
      <c r="AC181" s="15"/>
      <c r="AD181" s="15"/>
      <c r="AE181" s="15"/>
      <c r="AT181" s="267" t="s">
        <v>150</v>
      </c>
      <c r="AU181" s="267" t="s">
        <v>85</v>
      </c>
      <c r="AV181" s="15" t="s">
        <v>149</v>
      </c>
      <c r="AW181" s="15" t="s">
        <v>5</v>
      </c>
      <c r="AX181" s="15" t="s">
        <v>83</v>
      </c>
      <c r="AY181" s="267" t="s">
        <v>142</v>
      </c>
    </row>
    <row r="182" s="2" customFormat="1" ht="49.05" customHeight="1">
      <c r="A182" s="38"/>
      <c r="B182" s="39"/>
      <c r="C182" s="221" t="s">
        <v>186</v>
      </c>
      <c r="D182" s="221" t="s">
        <v>144</v>
      </c>
      <c r="E182" s="222" t="s">
        <v>792</v>
      </c>
      <c r="F182" s="223" t="s">
        <v>793</v>
      </c>
      <c r="G182" s="224" t="s">
        <v>205</v>
      </c>
      <c r="H182" s="225">
        <v>3352</v>
      </c>
      <c r="I182" s="226"/>
      <c r="J182" s="226"/>
      <c r="K182" s="227">
        <f>ROUND(P182*H182,2)</f>
        <v>0</v>
      </c>
      <c r="L182" s="223" t="s">
        <v>148</v>
      </c>
      <c r="M182" s="44"/>
      <c r="N182" s="228" t="s">
        <v>1</v>
      </c>
      <c r="O182" s="229" t="s">
        <v>38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91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38"/>
      <c r="Z182" s="38"/>
      <c r="AA182" s="38"/>
      <c r="AB182" s="38"/>
      <c r="AC182" s="38"/>
      <c r="AD182" s="38"/>
      <c r="AE182" s="38"/>
      <c r="AR182" s="233" t="s">
        <v>149</v>
      </c>
      <c r="AT182" s="233" t="s">
        <v>144</v>
      </c>
      <c r="AU182" s="233" t="s">
        <v>85</v>
      </c>
      <c r="AY182" s="17" t="s">
        <v>142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7" t="s">
        <v>83</v>
      </c>
      <c r="BK182" s="234">
        <f>ROUND(P182*H182,2)</f>
        <v>0</v>
      </c>
      <c r="BL182" s="17" t="s">
        <v>149</v>
      </c>
      <c r="BM182" s="233" t="s">
        <v>226</v>
      </c>
    </row>
    <row r="183" s="13" customFormat="1">
      <c r="A183" s="13"/>
      <c r="B183" s="235"/>
      <c r="C183" s="236"/>
      <c r="D183" s="237" t="s">
        <v>150</v>
      </c>
      <c r="E183" s="238" t="s">
        <v>1</v>
      </c>
      <c r="F183" s="239" t="s">
        <v>782</v>
      </c>
      <c r="G183" s="236"/>
      <c r="H183" s="240">
        <v>3352</v>
      </c>
      <c r="I183" s="241"/>
      <c r="J183" s="241"/>
      <c r="K183" s="236"/>
      <c r="L183" s="236"/>
      <c r="M183" s="242"/>
      <c r="N183" s="243"/>
      <c r="O183" s="244"/>
      <c r="P183" s="244"/>
      <c r="Q183" s="244"/>
      <c r="R183" s="244"/>
      <c r="S183" s="244"/>
      <c r="T183" s="244"/>
      <c r="U183" s="244"/>
      <c r="V183" s="244"/>
      <c r="W183" s="244"/>
      <c r="X183" s="245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85</v>
      </c>
      <c r="AV183" s="13" t="s">
        <v>85</v>
      </c>
      <c r="AW183" s="13" t="s">
        <v>5</v>
      </c>
      <c r="AX183" s="13" t="s">
        <v>75</v>
      </c>
      <c r="AY183" s="246" t="s">
        <v>142</v>
      </c>
    </row>
    <row r="184" s="14" customFormat="1">
      <c r="A184" s="14"/>
      <c r="B184" s="247"/>
      <c r="C184" s="248"/>
      <c r="D184" s="237" t="s">
        <v>150</v>
      </c>
      <c r="E184" s="249" t="s">
        <v>1</v>
      </c>
      <c r="F184" s="250" t="s">
        <v>277</v>
      </c>
      <c r="G184" s="248"/>
      <c r="H184" s="249" t="s">
        <v>1</v>
      </c>
      <c r="I184" s="251"/>
      <c r="J184" s="251"/>
      <c r="K184" s="248"/>
      <c r="L184" s="248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4"/>
      <c r="Z184" s="14"/>
      <c r="AA184" s="14"/>
      <c r="AB184" s="14"/>
      <c r="AC184" s="14"/>
      <c r="AD184" s="14"/>
      <c r="AE184" s="14"/>
      <c r="AT184" s="256" t="s">
        <v>150</v>
      </c>
      <c r="AU184" s="256" t="s">
        <v>85</v>
      </c>
      <c r="AV184" s="14" t="s">
        <v>83</v>
      </c>
      <c r="AW184" s="14" t="s">
        <v>5</v>
      </c>
      <c r="AX184" s="14" t="s">
        <v>75</v>
      </c>
      <c r="AY184" s="256" t="s">
        <v>142</v>
      </c>
    </row>
    <row r="185" s="15" customFormat="1">
      <c r="A185" s="15"/>
      <c r="B185" s="257"/>
      <c r="C185" s="258"/>
      <c r="D185" s="237" t="s">
        <v>150</v>
      </c>
      <c r="E185" s="259" t="s">
        <v>1</v>
      </c>
      <c r="F185" s="260" t="s">
        <v>153</v>
      </c>
      <c r="G185" s="258"/>
      <c r="H185" s="261">
        <v>3352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5"/>
      <c r="Z185" s="15"/>
      <c r="AA185" s="15"/>
      <c r="AB185" s="15"/>
      <c r="AC185" s="15"/>
      <c r="AD185" s="15"/>
      <c r="AE185" s="15"/>
      <c r="AT185" s="267" t="s">
        <v>150</v>
      </c>
      <c r="AU185" s="267" t="s">
        <v>85</v>
      </c>
      <c r="AV185" s="15" t="s">
        <v>149</v>
      </c>
      <c r="AW185" s="15" t="s">
        <v>5</v>
      </c>
      <c r="AX185" s="15" t="s">
        <v>83</v>
      </c>
      <c r="AY185" s="267" t="s">
        <v>142</v>
      </c>
    </row>
    <row r="186" s="2" customFormat="1" ht="37.8" customHeight="1">
      <c r="A186" s="38"/>
      <c r="B186" s="39"/>
      <c r="C186" s="221" t="s">
        <v>227</v>
      </c>
      <c r="D186" s="221" t="s">
        <v>144</v>
      </c>
      <c r="E186" s="222" t="s">
        <v>295</v>
      </c>
      <c r="F186" s="223" t="s">
        <v>296</v>
      </c>
      <c r="G186" s="224" t="s">
        <v>205</v>
      </c>
      <c r="H186" s="225">
        <v>955</v>
      </c>
      <c r="I186" s="226"/>
      <c r="J186" s="226"/>
      <c r="K186" s="227">
        <f>ROUND(P186*H186,2)</f>
        <v>0</v>
      </c>
      <c r="L186" s="223" t="s">
        <v>148</v>
      </c>
      <c r="M186" s="44"/>
      <c r="N186" s="228" t="s">
        <v>1</v>
      </c>
      <c r="O186" s="229" t="s">
        <v>38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91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38"/>
      <c r="Z186" s="38"/>
      <c r="AA186" s="38"/>
      <c r="AB186" s="38"/>
      <c r="AC186" s="38"/>
      <c r="AD186" s="38"/>
      <c r="AE186" s="38"/>
      <c r="AR186" s="233" t="s">
        <v>149</v>
      </c>
      <c r="AT186" s="233" t="s">
        <v>144</v>
      </c>
      <c r="AU186" s="233" t="s">
        <v>85</v>
      </c>
      <c r="AY186" s="17" t="s">
        <v>142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7" t="s">
        <v>83</v>
      </c>
      <c r="BK186" s="234">
        <f>ROUND(P186*H186,2)</f>
        <v>0</v>
      </c>
      <c r="BL186" s="17" t="s">
        <v>149</v>
      </c>
      <c r="BM186" s="233" t="s">
        <v>230</v>
      </c>
    </row>
    <row r="187" s="13" customFormat="1">
      <c r="A187" s="13"/>
      <c r="B187" s="235"/>
      <c r="C187" s="236"/>
      <c r="D187" s="237" t="s">
        <v>150</v>
      </c>
      <c r="E187" s="238" t="s">
        <v>1</v>
      </c>
      <c r="F187" s="239" t="s">
        <v>794</v>
      </c>
      <c r="G187" s="236"/>
      <c r="H187" s="240">
        <v>955</v>
      </c>
      <c r="I187" s="241"/>
      <c r="J187" s="241"/>
      <c r="K187" s="236"/>
      <c r="L187" s="236"/>
      <c r="M187" s="242"/>
      <c r="N187" s="243"/>
      <c r="O187" s="244"/>
      <c r="P187" s="244"/>
      <c r="Q187" s="244"/>
      <c r="R187" s="244"/>
      <c r="S187" s="244"/>
      <c r="T187" s="244"/>
      <c r="U187" s="244"/>
      <c r="V187" s="244"/>
      <c r="W187" s="244"/>
      <c r="X187" s="245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85</v>
      </c>
      <c r="AV187" s="13" t="s">
        <v>85</v>
      </c>
      <c r="AW187" s="13" t="s">
        <v>5</v>
      </c>
      <c r="AX187" s="13" t="s">
        <v>75</v>
      </c>
      <c r="AY187" s="246" t="s">
        <v>142</v>
      </c>
    </row>
    <row r="188" s="14" customFormat="1">
      <c r="A188" s="14"/>
      <c r="B188" s="247"/>
      <c r="C188" s="248"/>
      <c r="D188" s="237" t="s">
        <v>150</v>
      </c>
      <c r="E188" s="249" t="s">
        <v>1</v>
      </c>
      <c r="F188" s="250" t="s">
        <v>239</v>
      </c>
      <c r="G188" s="248"/>
      <c r="H188" s="249" t="s">
        <v>1</v>
      </c>
      <c r="I188" s="251"/>
      <c r="J188" s="251"/>
      <c r="K188" s="248"/>
      <c r="L188" s="248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4"/>
      <c r="Z188" s="14"/>
      <c r="AA188" s="14"/>
      <c r="AB188" s="14"/>
      <c r="AC188" s="14"/>
      <c r="AD188" s="14"/>
      <c r="AE188" s="14"/>
      <c r="AT188" s="256" t="s">
        <v>150</v>
      </c>
      <c r="AU188" s="256" t="s">
        <v>85</v>
      </c>
      <c r="AV188" s="14" t="s">
        <v>83</v>
      </c>
      <c r="AW188" s="14" t="s">
        <v>5</v>
      </c>
      <c r="AX188" s="14" t="s">
        <v>75</v>
      </c>
      <c r="AY188" s="256" t="s">
        <v>142</v>
      </c>
    </row>
    <row r="189" s="15" customFormat="1">
      <c r="A189" s="15"/>
      <c r="B189" s="257"/>
      <c r="C189" s="258"/>
      <c r="D189" s="237" t="s">
        <v>150</v>
      </c>
      <c r="E189" s="259" t="s">
        <v>1</v>
      </c>
      <c r="F189" s="260" t="s">
        <v>153</v>
      </c>
      <c r="G189" s="258"/>
      <c r="H189" s="261">
        <v>955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5"/>
      <c r="Z189" s="15"/>
      <c r="AA189" s="15"/>
      <c r="AB189" s="15"/>
      <c r="AC189" s="15"/>
      <c r="AD189" s="15"/>
      <c r="AE189" s="15"/>
      <c r="AT189" s="267" t="s">
        <v>150</v>
      </c>
      <c r="AU189" s="267" t="s">
        <v>85</v>
      </c>
      <c r="AV189" s="15" t="s">
        <v>149</v>
      </c>
      <c r="AW189" s="15" t="s">
        <v>5</v>
      </c>
      <c r="AX189" s="15" t="s">
        <v>83</v>
      </c>
      <c r="AY189" s="267" t="s">
        <v>142</v>
      </c>
    </row>
    <row r="190" s="2" customFormat="1" ht="24.15" customHeight="1">
      <c r="A190" s="38"/>
      <c r="B190" s="39"/>
      <c r="C190" s="221" t="s">
        <v>151</v>
      </c>
      <c r="D190" s="221" t="s">
        <v>144</v>
      </c>
      <c r="E190" s="222" t="s">
        <v>299</v>
      </c>
      <c r="F190" s="223" t="s">
        <v>300</v>
      </c>
      <c r="G190" s="224" t="s">
        <v>205</v>
      </c>
      <c r="H190" s="225">
        <v>3544.5</v>
      </c>
      <c r="I190" s="226"/>
      <c r="J190" s="226"/>
      <c r="K190" s="227">
        <f>ROUND(P190*H190,2)</f>
        <v>0</v>
      </c>
      <c r="L190" s="223" t="s">
        <v>148</v>
      </c>
      <c r="M190" s="44"/>
      <c r="N190" s="228" t="s">
        <v>1</v>
      </c>
      <c r="O190" s="229" t="s">
        <v>38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91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38"/>
      <c r="Z190" s="38"/>
      <c r="AA190" s="38"/>
      <c r="AB190" s="38"/>
      <c r="AC190" s="38"/>
      <c r="AD190" s="38"/>
      <c r="AE190" s="38"/>
      <c r="AR190" s="233" t="s">
        <v>149</v>
      </c>
      <c r="AT190" s="233" t="s">
        <v>144</v>
      </c>
      <c r="AU190" s="233" t="s">
        <v>85</v>
      </c>
      <c r="AY190" s="17" t="s">
        <v>142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7" t="s">
        <v>83</v>
      </c>
      <c r="BK190" s="234">
        <f>ROUND(P190*H190,2)</f>
        <v>0</v>
      </c>
      <c r="BL190" s="17" t="s">
        <v>149</v>
      </c>
      <c r="BM190" s="233" t="s">
        <v>235</v>
      </c>
    </row>
    <row r="191" s="13" customFormat="1">
      <c r="A191" s="13"/>
      <c r="B191" s="235"/>
      <c r="C191" s="236"/>
      <c r="D191" s="237" t="s">
        <v>150</v>
      </c>
      <c r="E191" s="238" t="s">
        <v>1</v>
      </c>
      <c r="F191" s="239" t="s">
        <v>782</v>
      </c>
      <c r="G191" s="236"/>
      <c r="H191" s="240">
        <v>3352</v>
      </c>
      <c r="I191" s="241"/>
      <c r="J191" s="241"/>
      <c r="K191" s="236"/>
      <c r="L191" s="236"/>
      <c r="M191" s="242"/>
      <c r="N191" s="243"/>
      <c r="O191" s="244"/>
      <c r="P191" s="244"/>
      <c r="Q191" s="244"/>
      <c r="R191" s="244"/>
      <c r="S191" s="244"/>
      <c r="T191" s="244"/>
      <c r="U191" s="244"/>
      <c r="V191" s="244"/>
      <c r="W191" s="244"/>
      <c r="X191" s="245"/>
      <c r="Y191" s="13"/>
      <c r="Z191" s="13"/>
      <c r="AA191" s="13"/>
      <c r="AB191" s="13"/>
      <c r="AC191" s="13"/>
      <c r="AD191" s="13"/>
      <c r="AE191" s="13"/>
      <c r="AT191" s="246" t="s">
        <v>150</v>
      </c>
      <c r="AU191" s="246" t="s">
        <v>85</v>
      </c>
      <c r="AV191" s="13" t="s">
        <v>85</v>
      </c>
      <c r="AW191" s="13" t="s">
        <v>5</v>
      </c>
      <c r="AX191" s="13" t="s">
        <v>75</v>
      </c>
      <c r="AY191" s="246" t="s">
        <v>142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303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3" customFormat="1">
      <c r="A193" s="13"/>
      <c r="B193" s="235"/>
      <c r="C193" s="236"/>
      <c r="D193" s="237" t="s">
        <v>150</v>
      </c>
      <c r="E193" s="238" t="s">
        <v>1</v>
      </c>
      <c r="F193" s="239" t="s">
        <v>787</v>
      </c>
      <c r="G193" s="236"/>
      <c r="H193" s="240">
        <v>192.5</v>
      </c>
      <c r="I193" s="241"/>
      <c r="J193" s="241"/>
      <c r="K193" s="236"/>
      <c r="L193" s="236"/>
      <c r="M193" s="242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5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85</v>
      </c>
      <c r="AV193" s="13" t="s">
        <v>85</v>
      </c>
      <c r="AW193" s="13" t="s">
        <v>5</v>
      </c>
      <c r="AX193" s="13" t="s">
        <v>75</v>
      </c>
      <c r="AY193" s="246" t="s">
        <v>142</v>
      </c>
    </row>
    <row r="194" s="14" customFormat="1">
      <c r="A194" s="14"/>
      <c r="B194" s="247"/>
      <c r="C194" s="248"/>
      <c r="D194" s="237" t="s">
        <v>150</v>
      </c>
      <c r="E194" s="249" t="s">
        <v>1</v>
      </c>
      <c r="F194" s="250" t="s">
        <v>795</v>
      </c>
      <c r="G194" s="248"/>
      <c r="H194" s="249" t="s">
        <v>1</v>
      </c>
      <c r="I194" s="251"/>
      <c r="J194" s="251"/>
      <c r="K194" s="248"/>
      <c r="L194" s="248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4"/>
      <c r="Z194" s="14"/>
      <c r="AA194" s="14"/>
      <c r="AB194" s="14"/>
      <c r="AC194" s="14"/>
      <c r="AD194" s="14"/>
      <c r="AE194" s="14"/>
      <c r="AT194" s="256" t="s">
        <v>150</v>
      </c>
      <c r="AU194" s="256" t="s">
        <v>85</v>
      </c>
      <c r="AV194" s="14" t="s">
        <v>83</v>
      </c>
      <c r="AW194" s="14" t="s">
        <v>5</v>
      </c>
      <c r="AX194" s="14" t="s">
        <v>75</v>
      </c>
      <c r="AY194" s="256" t="s">
        <v>142</v>
      </c>
    </row>
    <row r="195" s="14" customFormat="1">
      <c r="A195" s="14"/>
      <c r="B195" s="247"/>
      <c r="C195" s="248"/>
      <c r="D195" s="237" t="s">
        <v>150</v>
      </c>
      <c r="E195" s="249" t="s">
        <v>1</v>
      </c>
      <c r="F195" s="250" t="s">
        <v>239</v>
      </c>
      <c r="G195" s="248"/>
      <c r="H195" s="249" t="s">
        <v>1</v>
      </c>
      <c r="I195" s="251"/>
      <c r="J195" s="251"/>
      <c r="K195" s="248"/>
      <c r="L195" s="248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4"/>
      <c r="Z195" s="14"/>
      <c r="AA195" s="14"/>
      <c r="AB195" s="14"/>
      <c r="AC195" s="14"/>
      <c r="AD195" s="14"/>
      <c r="AE195" s="14"/>
      <c r="AT195" s="256" t="s">
        <v>150</v>
      </c>
      <c r="AU195" s="256" t="s">
        <v>85</v>
      </c>
      <c r="AV195" s="14" t="s">
        <v>83</v>
      </c>
      <c r="AW195" s="14" t="s">
        <v>5</v>
      </c>
      <c r="AX195" s="14" t="s">
        <v>75</v>
      </c>
      <c r="AY195" s="256" t="s">
        <v>142</v>
      </c>
    </row>
    <row r="196" s="15" customFormat="1">
      <c r="A196" s="15"/>
      <c r="B196" s="257"/>
      <c r="C196" s="258"/>
      <c r="D196" s="237" t="s">
        <v>150</v>
      </c>
      <c r="E196" s="259" t="s">
        <v>1</v>
      </c>
      <c r="F196" s="260" t="s">
        <v>153</v>
      </c>
      <c r="G196" s="258"/>
      <c r="H196" s="261">
        <v>3544.5</v>
      </c>
      <c r="I196" s="262"/>
      <c r="J196" s="262"/>
      <c r="K196" s="258"/>
      <c r="L196" s="258"/>
      <c r="M196" s="263"/>
      <c r="N196" s="264"/>
      <c r="O196" s="265"/>
      <c r="P196" s="265"/>
      <c r="Q196" s="265"/>
      <c r="R196" s="265"/>
      <c r="S196" s="265"/>
      <c r="T196" s="265"/>
      <c r="U196" s="265"/>
      <c r="V196" s="265"/>
      <c r="W196" s="265"/>
      <c r="X196" s="266"/>
      <c r="Y196" s="15"/>
      <c r="Z196" s="15"/>
      <c r="AA196" s="15"/>
      <c r="AB196" s="15"/>
      <c r="AC196" s="15"/>
      <c r="AD196" s="15"/>
      <c r="AE196" s="15"/>
      <c r="AT196" s="267" t="s">
        <v>150</v>
      </c>
      <c r="AU196" s="267" t="s">
        <v>85</v>
      </c>
      <c r="AV196" s="15" t="s">
        <v>149</v>
      </c>
      <c r="AW196" s="15" t="s">
        <v>5</v>
      </c>
      <c r="AX196" s="15" t="s">
        <v>83</v>
      </c>
      <c r="AY196" s="267" t="s">
        <v>142</v>
      </c>
    </row>
    <row r="197" s="2" customFormat="1" ht="44.25" customHeight="1">
      <c r="A197" s="38"/>
      <c r="B197" s="39"/>
      <c r="C197" s="221" t="s">
        <v>240</v>
      </c>
      <c r="D197" s="221" t="s">
        <v>144</v>
      </c>
      <c r="E197" s="222" t="s">
        <v>796</v>
      </c>
      <c r="F197" s="223" t="s">
        <v>797</v>
      </c>
      <c r="G197" s="224" t="s">
        <v>205</v>
      </c>
      <c r="H197" s="225">
        <v>3544.5</v>
      </c>
      <c r="I197" s="226"/>
      <c r="J197" s="226"/>
      <c r="K197" s="227">
        <f>ROUND(P197*H197,2)</f>
        <v>0</v>
      </c>
      <c r="L197" s="223" t="s">
        <v>148</v>
      </c>
      <c r="M197" s="44"/>
      <c r="N197" s="228" t="s">
        <v>1</v>
      </c>
      <c r="O197" s="229" t="s">
        <v>38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91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38"/>
      <c r="Z197" s="38"/>
      <c r="AA197" s="38"/>
      <c r="AB197" s="38"/>
      <c r="AC197" s="38"/>
      <c r="AD197" s="38"/>
      <c r="AE197" s="38"/>
      <c r="AR197" s="233" t="s">
        <v>149</v>
      </c>
      <c r="AT197" s="233" t="s">
        <v>144</v>
      </c>
      <c r="AU197" s="233" t="s">
        <v>85</v>
      </c>
      <c r="AY197" s="17" t="s">
        <v>142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7" t="s">
        <v>83</v>
      </c>
      <c r="BK197" s="234">
        <f>ROUND(P197*H197,2)</f>
        <v>0</v>
      </c>
      <c r="BL197" s="17" t="s">
        <v>149</v>
      </c>
      <c r="BM197" s="233" t="s">
        <v>243</v>
      </c>
    </row>
    <row r="198" s="13" customFormat="1">
      <c r="A198" s="13"/>
      <c r="B198" s="235"/>
      <c r="C198" s="236"/>
      <c r="D198" s="237" t="s">
        <v>150</v>
      </c>
      <c r="E198" s="238" t="s">
        <v>1</v>
      </c>
      <c r="F198" s="239" t="s">
        <v>782</v>
      </c>
      <c r="G198" s="236"/>
      <c r="H198" s="240">
        <v>3352</v>
      </c>
      <c r="I198" s="241"/>
      <c r="J198" s="241"/>
      <c r="K198" s="236"/>
      <c r="L198" s="236"/>
      <c r="M198" s="242"/>
      <c r="N198" s="243"/>
      <c r="O198" s="244"/>
      <c r="P198" s="244"/>
      <c r="Q198" s="244"/>
      <c r="R198" s="244"/>
      <c r="S198" s="244"/>
      <c r="T198" s="244"/>
      <c r="U198" s="244"/>
      <c r="V198" s="244"/>
      <c r="W198" s="244"/>
      <c r="X198" s="245"/>
      <c r="Y198" s="13"/>
      <c r="Z198" s="13"/>
      <c r="AA198" s="13"/>
      <c r="AB198" s="13"/>
      <c r="AC198" s="13"/>
      <c r="AD198" s="13"/>
      <c r="AE198" s="13"/>
      <c r="AT198" s="246" t="s">
        <v>150</v>
      </c>
      <c r="AU198" s="246" t="s">
        <v>85</v>
      </c>
      <c r="AV198" s="13" t="s">
        <v>85</v>
      </c>
      <c r="AW198" s="13" t="s">
        <v>5</v>
      </c>
      <c r="AX198" s="13" t="s">
        <v>75</v>
      </c>
      <c r="AY198" s="246" t="s">
        <v>142</v>
      </c>
    </row>
    <row r="199" s="14" customFormat="1">
      <c r="A199" s="14"/>
      <c r="B199" s="247"/>
      <c r="C199" s="248"/>
      <c r="D199" s="237" t="s">
        <v>150</v>
      </c>
      <c r="E199" s="249" t="s">
        <v>1</v>
      </c>
      <c r="F199" s="250" t="s">
        <v>303</v>
      </c>
      <c r="G199" s="248"/>
      <c r="H199" s="249" t="s">
        <v>1</v>
      </c>
      <c r="I199" s="251"/>
      <c r="J199" s="251"/>
      <c r="K199" s="248"/>
      <c r="L199" s="248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4"/>
      <c r="Z199" s="14"/>
      <c r="AA199" s="14"/>
      <c r="AB199" s="14"/>
      <c r="AC199" s="14"/>
      <c r="AD199" s="14"/>
      <c r="AE199" s="14"/>
      <c r="AT199" s="256" t="s">
        <v>150</v>
      </c>
      <c r="AU199" s="256" t="s">
        <v>85</v>
      </c>
      <c r="AV199" s="14" t="s">
        <v>83</v>
      </c>
      <c r="AW199" s="14" t="s">
        <v>5</v>
      </c>
      <c r="AX199" s="14" t="s">
        <v>75</v>
      </c>
      <c r="AY199" s="256" t="s">
        <v>142</v>
      </c>
    </row>
    <row r="200" s="13" customFormat="1">
      <c r="A200" s="13"/>
      <c r="B200" s="235"/>
      <c r="C200" s="236"/>
      <c r="D200" s="237" t="s">
        <v>150</v>
      </c>
      <c r="E200" s="238" t="s">
        <v>1</v>
      </c>
      <c r="F200" s="239" t="s">
        <v>787</v>
      </c>
      <c r="G200" s="236"/>
      <c r="H200" s="240">
        <v>192.5</v>
      </c>
      <c r="I200" s="241"/>
      <c r="J200" s="241"/>
      <c r="K200" s="236"/>
      <c r="L200" s="236"/>
      <c r="M200" s="242"/>
      <c r="N200" s="243"/>
      <c r="O200" s="244"/>
      <c r="P200" s="244"/>
      <c r="Q200" s="244"/>
      <c r="R200" s="244"/>
      <c r="S200" s="244"/>
      <c r="T200" s="244"/>
      <c r="U200" s="244"/>
      <c r="V200" s="244"/>
      <c r="W200" s="244"/>
      <c r="X200" s="245"/>
      <c r="Y200" s="13"/>
      <c r="Z200" s="13"/>
      <c r="AA200" s="13"/>
      <c r="AB200" s="13"/>
      <c r="AC200" s="13"/>
      <c r="AD200" s="13"/>
      <c r="AE200" s="13"/>
      <c r="AT200" s="246" t="s">
        <v>150</v>
      </c>
      <c r="AU200" s="246" t="s">
        <v>85</v>
      </c>
      <c r="AV200" s="13" t="s">
        <v>85</v>
      </c>
      <c r="AW200" s="13" t="s">
        <v>5</v>
      </c>
      <c r="AX200" s="13" t="s">
        <v>75</v>
      </c>
      <c r="AY200" s="246" t="s">
        <v>142</v>
      </c>
    </row>
    <row r="201" s="14" customFormat="1">
      <c r="A201" s="14"/>
      <c r="B201" s="247"/>
      <c r="C201" s="248"/>
      <c r="D201" s="237" t="s">
        <v>150</v>
      </c>
      <c r="E201" s="249" t="s">
        <v>1</v>
      </c>
      <c r="F201" s="250" t="s">
        <v>798</v>
      </c>
      <c r="G201" s="248"/>
      <c r="H201" s="249" t="s">
        <v>1</v>
      </c>
      <c r="I201" s="251"/>
      <c r="J201" s="251"/>
      <c r="K201" s="248"/>
      <c r="L201" s="248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4"/>
      <c r="Z201" s="14"/>
      <c r="AA201" s="14"/>
      <c r="AB201" s="14"/>
      <c r="AC201" s="14"/>
      <c r="AD201" s="14"/>
      <c r="AE201" s="14"/>
      <c r="AT201" s="256" t="s">
        <v>150</v>
      </c>
      <c r="AU201" s="256" t="s">
        <v>85</v>
      </c>
      <c r="AV201" s="14" t="s">
        <v>83</v>
      </c>
      <c r="AW201" s="14" t="s">
        <v>5</v>
      </c>
      <c r="AX201" s="14" t="s">
        <v>75</v>
      </c>
      <c r="AY201" s="256" t="s">
        <v>142</v>
      </c>
    </row>
    <row r="202" s="15" customFormat="1">
      <c r="A202" s="15"/>
      <c r="B202" s="257"/>
      <c r="C202" s="258"/>
      <c r="D202" s="237" t="s">
        <v>150</v>
      </c>
      <c r="E202" s="259" t="s">
        <v>1</v>
      </c>
      <c r="F202" s="260" t="s">
        <v>153</v>
      </c>
      <c r="G202" s="258"/>
      <c r="H202" s="261">
        <v>3544.5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5"/>
      <c r="Z202" s="15"/>
      <c r="AA202" s="15"/>
      <c r="AB202" s="15"/>
      <c r="AC202" s="15"/>
      <c r="AD202" s="15"/>
      <c r="AE202" s="15"/>
      <c r="AT202" s="267" t="s">
        <v>150</v>
      </c>
      <c r="AU202" s="267" t="s">
        <v>85</v>
      </c>
      <c r="AV202" s="15" t="s">
        <v>149</v>
      </c>
      <c r="AW202" s="15" t="s">
        <v>5</v>
      </c>
      <c r="AX202" s="15" t="s">
        <v>83</v>
      </c>
      <c r="AY202" s="267" t="s">
        <v>142</v>
      </c>
    </row>
    <row r="203" s="2" customFormat="1" ht="49.05" customHeight="1">
      <c r="A203" s="38"/>
      <c r="B203" s="39"/>
      <c r="C203" s="221" t="s">
        <v>194</v>
      </c>
      <c r="D203" s="221" t="s">
        <v>144</v>
      </c>
      <c r="E203" s="222" t="s">
        <v>311</v>
      </c>
      <c r="F203" s="223" t="s">
        <v>312</v>
      </c>
      <c r="G203" s="224" t="s">
        <v>205</v>
      </c>
      <c r="H203" s="225">
        <v>12</v>
      </c>
      <c r="I203" s="226"/>
      <c r="J203" s="226"/>
      <c r="K203" s="227">
        <f>ROUND(P203*H203,2)</f>
        <v>0</v>
      </c>
      <c r="L203" s="223" t="s">
        <v>148</v>
      </c>
      <c r="M203" s="44"/>
      <c r="N203" s="228" t="s">
        <v>1</v>
      </c>
      <c r="O203" s="229" t="s">
        <v>38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91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38"/>
      <c r="Z203" s="38"/>
      <c r="AA203" s="38"/>
      <c r="AB203" s="38"/>
      <c r="AC203" s="38"/>
      <c r="AD203" s="38"/>
      <c r="AE203" s="38"/>
      <c r="AR203" s="233" t="s">
        <v>149</v>
      </c>
      <c r="AT203" s="233" t="s">
        <v>144</v>
      </c>
      <c r="AU203" s="233" t="s">
        <v>85</v>
      </c>
      <c r="AY203" s="17" t="s">
        <v>142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7" t="s">
        <v>83</v>
      </c>
      <c r="BK203" s="234">
        <f>ROUND(P203*H203,2)</f>
        <v>0</v>
      </c>
      <c r="BL203" s="17" t="s">
        <v>149</v>
      </c>
      <c r="BM203" s="233" t="s">
        <v>249</v>
      </c>
    </row>
    <row r="204" s="13" customFormat="1">
      <c r="A204" s="13"/>
      <c r="B204" s="235"/>
      <c r="C204" s="236"/>
      <c r="D204" s="237" t="s">
        <v>150</v>
      </c>
      <c r="E204" s="238" t="s">
        <v>1</v>
      </c>
      <c r="F204" s="239" t="s">
        <v>176</v>
      </c>
      <c r="G204" s="236"/>
      <c r="H204" s="240">
        <v>12</v>
      </c>
      <c r="I204" s="241"/>
      <c r="J204" s="241"/>
      <c r="K204" s="236"/>
      <c r="L204" s="236"/>
      <c r="M204" s="242"/>
      <c r="N204" s="243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13"/>
      <c r="Z204" s="13"/>
      <c r="AA204" s="13"/>
      <c r="AB204" s="13"/>
      <c r="AC204" s="13"/>
      <c r="AD204" s="13"/>
      <c r="AE204" s="13"/>
      <c r="AT204" s="246" t="s">
        <v>150</v>
      </c>
      <c r="AU204" s="246" t="s">
        <v>85</v>
      </c>
      <c r="AV204" s="13" t="s">
        <v>85</v>
      </c>
      <c r="AW204" s="13" t="s">
        <v>5</v>
      </c>
      <c r="AX204" s="13" t="s">
        <v>75</v>
      </c>
      <c r="AY204" s="246" t="s">
        <v>142</v>
      </c>
    </row>
    <row r="205" s="14" customFormat="1">
      <c r="A205" s="14"/>
      <c r="B205" s="247"/>
      <c r="C205" s="248"/>
      <c r="D205" s="237" t="s">
        <v>150</v>
      </c>
      <c r="E205" s="249" t="s">
        <v>1</v>
      </c>
      <c r="F205" s="250" t="s">
        <v>239</v>
      </c>
      <c r="G205" s="248"/>
      <c r="H205" s="249" t="s">
        <v>1</v>
      </c>
      <c r="I205" s="251"/>
      <c r="J205" s="251"/>
      <c r="K205" s="248"/>
      <c r="L205" s="248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4"/>
      <c r="Z205" s="14"/>
      <c r="AA205" s="14"/>
      <c r="AB205" s="14"/>
      <c r="AC205" s="14"/>
      <c r="AD205" s="14"/>
      <c r="AE205" s="14"/>
      <c r="AT205" s="256" t="s">
        <v>150</v>
      </c>
      <c r="AU205" s="256" t="s">
        <v>85</v>
      </c>
      <c r="AV205" s="14" t="s">
        <v>83</v>
      </c>
      <c r="AW205" s="14" t="s">
        <v>5</v>
      </c>
      <c r="AX205" s="14" t="s">
        <v>75</v>
      </c>
      <c r="AY205" s="256" t="s">
        <v>142</v>
      </c>
    </row>
    <row r="206" s="15" customFormat="1">
      <c r="A206" s="15"/>
      <c r="B206" s="257"/>
      <c r="C206" s="258"/>
      <c r="D206" s="237" t="s">
        <v>150</v>
      </c>
      <c r="E206" s="259" t="s">
        <v>1</v>
      </c>
      <c r="F206" s="260" t="s">
        <v>153</v>
      </c>
      <c r="G206" s="258"/>
      <c r="H206" s="261">
        <v>12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5"/>
      <c r="Z206" s="15"/>
      <c r="AA206" s="15"/>
      <c r="AB206" s="15"/>
      <c r="AC206" s="15"/>
      <c r="AD206" s="15"/>
      <c r="AE206" s="15"/>
      <c r="AT206" s="267" t="s">
        <v>150</v>
      </c>
      <c r="AU206" s="267" t="s">
        <v>85</v>
      </c>
      <c r="AV206" s="15" t="s">
        <v>149</v>
      </c>
      <c r="AW206" s="15" t="s">
        <v>5</v>
      </c>
      <c r="AX206" s="15" t="s">
        <v>83</v>
      </c>
      <c r="AY206" s="267" t="s">
        <v>142</v>
      </c>
    </row>
    <row r="207" s="2" customFormat="1" ht="78" customHeight="1">
      <c r="A207" s="38"/>
      <c r="B207" s="39"/>
      <c r="C207" s="221" t="s">
        <v>8</v>
      </c>
      <c r="D207" s="221" t="s">
        <v>144</v>
      </c>
      <c r="E207" s="222" t="s">
        <v>315</v>
      </c>
      <c r="F207" s="223" t="s">
        <v>316</v>
      </c>
      <c r="G207" s="224" t="s">
        <v>205</v>
      </c>
      <c r="H207" s="225">
        <v>3</v>
      </c>
      <c r="I207" s="226"/>
      <c r="J207" s="226"/>
      <c r="K207" s="227">
        <f>ROUND(P207*H207,2)</f>
        <v>0</v>
      </c>
      <c r="L207" s="223" t="s">
        <v>148</v>
      </c>
      <c r="M207" s="44"/>
      <c r="N207" s="228" t="s">
        <v>1</v>
      </c>
      <c r="O207" s="229" t="s">
        <v>38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91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38"/>
      <c r="Z207" s="38"/>
      <c r="AA207" s="38"/>
      <c r="AB207" s="38"/>
      <c r="AC207" s="38"/>
      <c r="AD207" s="38"/>
      <c r="AE207" s="38"/>
      <c r="AR207" s="233" t="s">
        <v>149</v>
      </c>
      <c r="AT207" s="233" t="s">
        <v>144</v>
      </c>
      <c r="AU207" s="233" t="s">
        <v>85</v>
      </c>
      <c r="AY207" s="17" t="s">
        <v>142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7" t="s">
        <v>83</v>
      </c>
      <c r="BK207" s="234">
        <f>ROUND(P207*H207,2)</f>
        <v>0</v>
      </c>
      <c r="BL207" s="17" t="s">
        <v>149</v>
      </c>
      <c r="BM207" s="233" t="s">
        <v>253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158</v>
      </c>
      <c r="G208" s="236"/>
      <c r="H208" s="240">
        <v>3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4" customFormat="1">
      <c r="A209" s="14"/>
      <c r="B209" s="247"/>
      <c r="C209" s="248"/>
      <c r="D209" s="237" t="s">
        <v>150</v>
      </c>
      <c r="E209" s="249" t="s">
        <v>1</v>
      </c>
      <c r="F209" s="250" t="s">
        <v>799</v>
      </c>
      <c r="G209" s="248"/>
      <c r="H209" s="249" t="s">
        <v>1</v>
      </c>
      <c r="I209" s="251"/>
      <c r="J209" s="251"/>
      <c r="K209" s="248"/>
      <c r="L209" s="248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4"/>
      <c r="Z209" s="14"/>
      <c r="AA209" s="14"/>
      <c r="AB209" s="14"/>
      <c r="AC209" s="14"/>
      <c r="AD209" s="14"/>
      <c r="AE209" s="14"/>
      <c r="AT209" s="256" t="s">
        <v>150</v>
      </c>
      <c r="AU209" s="256" t="s">
        <v>85</v>
      </c>
      <c r="AV209" s="14" t="s">
        <v>83</v>
      </c>
      <c r="AW209" s="14" t="s">
        <v>5</v>
      </c>
      <c r="AX209" s="14" t="s">
        <v>75</v>
      </c>
      <c r="AY209" s="25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3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2" customFormat="1" ht="24.15" customHeight="1">
      <c r="A211" s="38"/>
      <c r="B211" s="39"/>
      <c r="C211" s="268" t="s">
        <v>200</v>
      </c>
      <c r="D211" s="268" t="s">
        <v>172</v>
      </c>
      <c r="E211" s="269" t="s">
        <v>319</v>
      </c>
      <c r="F211" s="270" t="s">
        <v>320</v>
      </c>
      <c r="G211" s="271" t="s">
        <v>205</v>
      </c>
      <c r="H211" s="272">
        <v>3.0899999999999999</v>
      </c>
      <c r="I211" s="273"/>
      <c r="J211" s="274"/>
      <c r="K211" s="275">
        <f>ROUND(P211*H211,2)</f>
        <v>0</v>
      </c>
      <c r="L211" s="270" t="s">
        <v>148</v>
      </c>
      <c r="M211" s="276"/>
      <c r="N211" s="277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164</v>
      </c>
      <c r="AT211" s="233" t="s">
        <v>172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259</v>
      </c>
    </row>
    <row r="212" s="13" customFormat="1">
      <c r="A212" s="13"/>
      <c r="B212" s="235"/>
      <c r="C212" s="236"/>
      <c r="D212" s="237" t="s">
        <v>150</v>
      </c>
      <c r="E212" s="238" t="s">
        <v>1</v>
      </c>
      <c r="F212" s="239" t="s">
        <v>800</v>
      </c>
      <c r="G212" s="236"/>
      <c r="H212" s="240">
        <v>3.0899999999999999</v>
      </c>
      <c r="I212" s="241"/>
      <c r="J212" s="241"/>
      <c r="K212" s="236"/>
      <c r="L212" s="236"/>
      <c r="M212" s="242"/>
      <c r="N212" s="243"/>
      <c r="O212" s="244"/>
      <c r="P212" s="244"/>
      <c r="Q212" s="244"/>
      <c r="R212" s="244"/>
      <c r="S212" s="244"/>
      <c r="T212" s="244"/>
      <c r="U212" s="244"/>
      <c r="V212" s="244"/>
      <c r="W212" s="244"/>
      <c r="X212" s="245"/>
      <c r="Y212" s="13"/>
      <c r="Z212" s="13"/>
      <c r="AA212" s="13"/>
      <c r="AB212" s="13"/>
      <c r="AC212" s="13"/>
      <c r="AD212" s="13"/>
      <c r="AE212" s="13"/>
      <c r="AT212" s="246" t="s">
        <v>150</v>
      </c>
      <c r="AU212" s="246" t="s">
        <v>85</v>
      </c>
      <c r="AV212" s="13" t="s">
        <v>85</v>
      </c>
      <c r="AW212" s="13" t="s">
        <v>5</v>
      </c>
      <c r="AX212" s="13" t="s">
        <v>75</v>
      </c>
      <c r="AY212" s="246" t="s">
        <v>142</v>
      </c>
    </row>
    <row r="213" s="15" customFormat="1">
      <c r="A213" s="15"/>
      <c r="B213" s="257"/>
      <c r="C213" s="258"/>
      <c r="D213" s="237" t="s">
        <v>150</v>
      </c>
      <c r="E213" s="259" t="s">
        <v>1</v>
      </c>
      <c r="F213" s="260" t="s">
        <v>153</v>
      </c>
      <c r="G213" s="258"/>
      <c r="H213" s="261">
        <v>3.0899999999999999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5"/>
      <c r="Z213" s="15"/>
      <c r="AA213" s="15"/>
      <c r="AB213" s="15"/>
      <c r="AC213" s="15"/>
      <c r="AD213" s="15"/>
      <c r="AE213" s="15"/>
      <c r="AT213" s="267" t="s">
        <v>150</v>
      </c>
      <c r="AU213" s="267" t="s">
        <v>85</v>
      </c>
      <c r="AV213" s="15" t="s">
        <v>149</v>
      </c>
      <c r="AW213" s="15" t="s">
        <v>5</v>
      </c>
      <c r="AX213" s="15" t="s">
        <v>83</v>
      </c>
      <c r="AY213" s="267" t="s">
        <v>142</v>
      </c>
    </row>
    <row r="214" s="2" customFormat="1" ht="37.8" customHeight="1">
      <c r="A214" s="38"/>
      <c r="B214" s="39"/>
      <c r="C214" s="221" t="s">
        <v>262</v>
      </c>
      <c r="D214" s="221" t="s">
        <v>144</v>
      </c>
      <c r="E214" s="222" t="s">
        <v>352</v>
      </c>
      <c r="F214" s="223" t="s">
        <v>353</v>
      </c>
      <c r="G214" s="224" t="s">
        <v>205</v>
      </c>
      <c r="H214" s="225">
        <v>12</v>
      </c>
      <c r="I214" s="226"/>
      <c r="J214" s="226"/>
      <c r="K214" s="227">
        <f>ROUND(P214*H214,2)</f>
        <v>0</v>
      </c>
      <c r="L214" s="223" t="s">
        <v>148</v>
      </c>
      <c r="M214" s="44"/>
      <c r="N214" s="228" t="s">
        <v>1</v>
      </c>
      <c r="O214" s="229" t="s">
        <v>38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91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38"/>
      <c r="Z214" s="38"/>
      <c r="AA214" s="38"/>
      <c r="AB214" s="38"/>
      <c r="AC214" s="38"/>
      <c r="AD214" s="38"/>
      <c r="AE214" s="38"/>
      <c r="AR214" s="233" t="s">
        <v>149</v>
      </c>
      <c r="AT214" s="233" t="s">
        <v>144</v>
      </c>
      <c r="AU214" s="233" t="s">
        <v>85</v>
      </c>
      <c r="AY214" s="17" t="s">
        <v>142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7" t="s">
        <v>83</v>
      </c>
      <c r="BK214" s="234">
        <f>ROUND(P214*H214,2)</f>
        <v>0</v>
      </c>
      <c r="BL214" s="17" t="s">
        <v>149</v>
      </c>
      <c r="BM214" s="233" t="s">
        <v>264</v>
      </c>
    </row>
    <row r="215" s="13" customFormat="1">
      <c r="A215" s="13"/>
      <c r="B215" s="235"/>
      <c r="C215" s="236"/>
      <c r="D215" s="237" t="s">
        <v>150</v>
      </c>
      <c r="E215" s="238" t="s">
        <v>1</v>
      </c>
      <c r="F215" s="239" t="s">
        <v>176</v>
      </c>
      <c r="G215" s="236"/>
      <c r="H215" s="240">
        <v>12</v>
      </c>
      <c r="I215" s="241"/>
      <c r="J215" s="241"/>
      <c r="K215" s="236"/>
      <c r="L215" s="236"/>
      <c r="M215" s="242"/>
      <c r="N215" s="243"/>
      <c r="O215" s="244"/>
      <c r="P215" s="244"/>
      <c r="Q215" s="244"/>
      <c r="R215" s="244"/>
      <c r="S215" s="244"/>
      <c r="T215" s="244"/>
      <c r="U215" s="244"/>
      <c r="V215" s="244"/>
      <c r="W215" s="244"/>
      <c r="X215" s="245"/>
      <c r="Y215" s="13"/>
      <c r="Z215" s="13"/>
      <c r="AA215" s="13"/>
      <c r="AB215" s="13"/>
      <c r="AC215" s="13"/>
      <c r="AD215" s="13"/>
      <c r="AE215" s="13"/>
      <c r="AT215" s="246" t="s">
        <v>150</v>
      </c>
      <c r="AU215" s="246" t="s">
        <v>85</v>
      </c>
      <c r="AV215" s="13" t="s">
        <v>85</v>
      </c>
      <c r="AW215" s="13" t="s">
        <v>5</v>
      </c>
      <c r="AX215" s="13" t="s">
        <v>75</v>
      </c>
      <c r="AY215" s="246" t="s">
        <v>142</v>
      </c>
    </row>
    <row r="216" s="14" customFormat="1">
      <c r="A216" s="14"/>
      <c r="B216" s="247"/>
      <c r="C216" s="248"/>
      <c r="D216" s="237" t="s">
        <v>150</v>
      </c>
      <c r="E216" s="249" t="s">
        <v>1</v>
      </c>
      <c r="F216" s="250" t="s">
        <v>239</v>
      </c>
      <c r="G216" s="248"/>
      <c r="H216" s="249" t="s">
        <v>1</v>
      </c>
      <c r="I216" s="251"/>
      <c r="J216" s="251"/>
      <c r="K216" s="248"/>
      <c r="L216" s="248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4"/>
      <c r="Z216" s="14"/>
      <c r="AA216" s="14"/>
      <c r="AB216" s="14"/>
      <c r="AC216" s="14"/>
      <c r="AD216" s="14"/>
      <c r="AE216" s="14"/>
      <c r="AT216" s="256" t="s">
        <v>150</v>
      </c>
      <c r="AU216" s="256" t="s">
        <v>85</v>
      </c>
      <c r="AV216" s="14" t="s">
        <v>83</v>
      </c>
      <c r="AW216" s="14" t="s">
        <v>5</v>
      </c>
      <c r="AX216" s="14" t="s">
        <v>75</v>
      </c>
      <c r="AY216" s="256" t="s">
        <v>142</v>
      </c>
    </row>
    <row r="217" s="15" customFormat="1">
      <c r="A217" s="15"/>
      <c r="B217" s="257"/>
      <c r="C217" s="258"/>
      <c r="D217" s="237" t="s">
        <v>150</v>
      </c>
      <c r="E217" s="259" t="s">
        <v>1</v>
      </c>
      <c r="F217" s="260" t="s">
        <v>153</v>
      </c>
      <c r="G217" s="258"/>
      <c r="H217" s="261">
        <v>12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5"/>
      <c r="Z217" s="15"/>
      <c r="AA217" s="15"/>
      <c r="AB217" s="15"/>
      <c r="AC217" s="15"/>
      <c r="AD217" s="15"/>
      <c r="AE217" s="15"/>
      <c r="AT217" s="267" t="s">
        <v>150</v>
      </c>
      <c r="AU217" s="267" t="s">
        <v>85</v>
      </c>
      <c r="AV217" s="15" t="s">
        <v>149</v>
      </c>
      <c r="AW217" s="15" t="s">
        <v>5</v>
      </c>
      <c r="AX217" s="15" t="s">
        <v>83</v>
      </c>
      <c r="AY217" s="267" t="s">
        <v>142</v>
      </c>
    </row>
    <row r="218" s="12" customFormat="1" ht="22.8" customHeight="1">
      <c r="A218" s="12"/>
      <c r="B218" s="204"/>
      <c r="C218" s="205"/>
      <c r="D218" s="206" t="s">
        <v>74</v>
      </c>
      <c r="E218" s="219" t="s">
        <v>188</v>
      </c>
      <c r="F218" s="219" t="s">
        <v>355</v>
      </c>
      <c r="G218" s="205"/>
      <c r="H218" s="205"/>
      <c r="I218" s="208"/>
      <c r="J218" s="208"/>
      <c r="K218" s="220">
        <f>BK218</f>
        <v>0</v>
      </c>
      <c r="L218" s="205"/>
      <c r="M218" s="210"/>
      <c r="N218" s="211"/>
      <c r="O218" s="212"/>
      <c r="P218" s="212"/>
      <c r="Q218" s="213">
        <f>SUM(Q219:Q244)</f>
        <v>0</v>
      </c>
      <c r="R218" s="213">
        <f>SUM(R219:R244)</f>
        <v>0</v>
      </c>
      <c r="S218" s="212"/>
      <c r="T218" s="214">
        <f>SUM(T219:T244)</f>
        <v>0</v>
      </c>
      <c r="U218" s="212"/>
      <c r="V218" s="214">
        <f>SUM(V219:V244)</f>
        <v>0</v>
      </c>
      <c r="W218" s="212"/>
      <c r="X218" s="215">
        <f>SUM(X219:X244)</f>
        <v>0</v>
      </c>
      <c r="Y218" s="12"/>
      <c r="Z218" s="12"/>
      <c r="AA218" s="12"/>
      <c r="AB218" s="12"/>
      <c r="AC218" s="12"/>
      <c r="AD218" s="12"/>
      <c r="AE218" s="12"/>
      <c r="AR218" s="216" t="s">
        <v>83</v>
      </c>
      <c r="AT218" s="217" t="s">
        <v>74</v>
      </c>
      <c r="AU218" s="217" t="s">
        <v>83</v>
      </c>
      <c r="AY218" s="216" t="s">
        <v>142</v>
      </c>
      <c r="BK218" s="218">
        <f>SUM(BK219:BK244)</f>
        <v>0</v>
      </c>
    </row>
    <row r="219" s="2" customFormat="1" ht="24.15" customHeight="1">
      <c r="A219" s="38"/>
      <c r="B219" s="39"/>
      <c r="C219" s="221" t="s">
        <v>206</v>
      </c>
      <c r="D219" s="221" t="s">
        <v>144</v>
      </c>
      <c r="E219" s="222" t="s">
        <v>356</v>
      </c>
      <c r="F219" s="223" t="s">
        <v>357</v>
      </c>
      <c r="G219" s="224" t="s">
        <v>358</v>
      </c>
      <c r="H219" s="225">
        <v>2</v>
      </c>
      <c r="I219" s="226"/>
      <c r="J219" s="226"/>
      <c r="K219" s="227">
        <f>ROUND(P219*H219,2)</f>
        <v>0</v>
      </c>
      <c r="L219" s="223" t="s">
        <v>148</v>
      </c>
      <c r="M219" s="44"/>
      <c r="N219" s="228" t="s">
        <v>1</v>
      </c>
      <c r="O219" s="229" t="s">
        <v>38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91"/>
      <c r="T219" s="231">
        <f>S219*H219</f>
        <v>0</v>
      </c>
      <c r="U219" s="231">
        <v>0</v>
      </c>
      <c r="V219" s="231">
        <f>U219*H219</f>
        <v>0</v>
      </c>
      <c r="W219" s="231">
        <v>0</v>
      </c>
      <c r="X219" s="232">
        <f>W219*H219</f>
        <v>0</v>
      </c>
      <c r="Y219" s="38"/>
      <c r="Z219" s="38"/>
      <c r="AA219" s="38"/>
      <c r="AB219" s="38"/>
      <c r="AC219" s="38"/>
      <c r="AD219" s="38"/>
      <c r="AE219" s="38"/>
      <c r="AR219" s="233" t="s">
        <v>149</v>
      </c>
      <c r="AT219" s="233" t="s">
        <v>144</v>
      </c>
      <c r="AU219" s="233" t="s">
        <v>85</v>
      </c>
      <c r="AY219" s="17" t="s">
        <v>142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7" t="s">
        <v>83</v>
      </c>
      <c r="BK219" s="234">
        <f>ROUND(P219*H219,2)</f>
        <v>0</v>
      </c>
      <c r="BL219" s="17" t="s">
        <v>149</v>
      </c>
      <c r="BM219" s="233" t="s">
        <v>250</v>
      </c>
    </row>
    <row r="220" s="13" customFormat="1">
      <c r="A220" s="13"/>
      <c r="B220" s="235"/>
      <c r="C220" s="236"/>
      <c r="D220" s="237" t="s">
        <v>150</v>
      </c>
      <c r="E220" s="238" t="s">
        <v>1</v>
      </c>
      <c r="F220" s="239" t="s">
        <v>85</v>
      </c>
      <c r="G220" s="236"/>
      <c r="H220" s="240">
        <v>2</v>
      </c>
      <c r="I220" s="241"/>
      <c r="J220" s="241"/>
      <c r="K220" s="236"/>
      <c r="L220" s="236"/>
      <c r="M220" s="242"/>
      <c r="N220" s="243"/>
      <c r="O220" s="244"/>
      <c r="P220" s="244"/>
      <c r="Q220" s="244"/>
      <c r="R220" s="244"/>
      <c r="S220" s="244"/>
      <c r="T220" s="244"/>
      <c r="U220" s="244"/>
      <c r="V220" s="244"/>
      <c r="W220" s="244"/>
      <c r="X220" s="245"/>
      <c r="Y220" s="13"/>
      <c r="Z220" s="13"/>
      <c r="AA220" s="13"/>
      <c r="AB220" s="13"/>
      <c r="AC220" s="13"/>
      <c r="AD220" s="13"/>
      <c r="AE220" s="13"/>
      <c r="AT220" s="246" t="s">
        <v>150</v>
      </c>
      <c r="AU220" s="246" t="s">
        <v>85</v>
      </c>
      <c r="AV220" s="13" t="s">
        <v>85</v>
      </c>
      <c r="AW220" s="13" t="s">
        <v>5</v>
      </c>
      <c r="AX220" s="13" t="s">
        <v>75</v>
      </c>
      <c r="AY220" s="246" t="s">
        <v>142</v>
      </c>
    </row>
    <row r="221" s="15" customFormat="1">
      <c r="A221" s="15"/>
      <c r="B221" s="257"/>
      <c r="C221" s="258"/>
      <c r="D221" s="237" t="s">
        <v>150</v>
      </c>
      <c r="E221" s="259" t="s">
        <v>1</v>
      </c>
      <c r="F221" s="260" t="s">
        <v>153</v>
      </c>
      <c r="G221" s="258"/>
      <c r="H221" s="261">
        <v>2</v>
      </c>
      <c r="I221" s="262"/>
      <c r="J221" s="262"/>
      <c r="K221" s="258"/>
      <c r="L221" s="258"/>
      <c r="M221" s="263"/>
      <c r="N221" s="264"/>
      <c r="O221" s="265"/>
      <c r="P221" s="265"/>
      <c r="Q221" s="265"/>
      <c r="R221" s="265"/>
      <c r="S221" s="265"/>
      <c r="T221" s="265"/>
      <c r="U221" s="265"/>
      <c r="V221" s="265"/>
      <c r="W221" s="265"/>
      <c r="X221" s="266"/>
      <c r="Y221" s="15"/>
      <c r="Z221" s="15"/>
      <c r="AA221" s="15"/>
      <c r="AB221" s="15"/>
      <c r="AC221" s="15"/>
      <c r="AD221" s="15"/>
      <c r="AE221" s="15"/>
      <c r="AT221" s="267" t="s">
        <v>150</v>
      </c>
      <c r="AU221" s="267" t="s">
        <v>85</v>
      </c>
      <c r="AV221" s="15" t="s">
        <v>149</v>
      </c>
      <c r="AW221" s="15" t="s">
        <v>5</v>
      </c>
      <c r="AX221" s="15" t="s">
        <v>83</v>
      </c>
      <c r="AY221" s="267" t="s">
        <v>142</v>
      </c>
    </row>
    <row r="222" s="2" customFormat="1" ht="16.5" customHeight="1">
      <c r="A222" s="38"/>
      <c r="B222" s="39"/>
      <c r="C222" s="268" t="s">
        <v>268</v>
      </c>
      <c r="D222" s="268" t="s">
        <v>172</v>
      </c>
      <c r="E222" s="269" t="s">
        <v>361</v>
      </c>
      <c r="F222" s="270" t="s">
        <v>362</v>
      </c>
      <c r="G222" s="271" t="s">
        <v>358</v>
      </c>
      <c r="H222" s="272">
        <v>1</v>
      </c>
      <c r="I222" s="273"/>
      <c r="J222" s="274"/>
      <c r="K222" s="275">
        <f>ROUND(P222*H222,2)</f>
        <v>0</v>
      </c>
      <c r="L222" s="270" t="s">
        <v>1</v>
      </c>
      <c r="M222" s="276"/>
      <c r="N222" s="277" t="s">
        <v>1</v>
      </c>
      <c r="O222" s="229" t="s">
        <v>38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91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38"/>
      <c r="Z222" s="38"/>
      <c r="AA222" s="38"/>
      <c r="AB222" s="38"/>
      <c r="AC222" s="38"/>
      <c r="AD222" s="38"/>
      <c r="AE222" s="38"/>
      <c r="AR222" s="233" t="s">
        <v>164</v>
      </c>
      <c r="AT222" s="233" t="s">
        <v>172</v>
      </c>
      <c r="AU222" s="233" t="s">
        <v>85</v>
      </c>
      <c r="AY222" s="17" t="s">
        <v>142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7" t="s">
        <v>83</v>
      </c>
      <c r="BK222" s="234">
        <f>ROUND(P222*H222,2)</f>
        <v>0</v>
      </c>
      <c r="BL222" s="17" t="s">
        <v>149</v>
      </c>
      <c r="BM222" s="233" t="s">
        <v>271</v>
      </c>
    </row>
    <row r="223" s="2" customFormat="1" ht="16.5" customHeight="1">
      <c r="A223" s="38"/>
      <c r="B223" s="39"/>
      <c r="C223" s="268" t="s">
        <v>212</v>
      </c>
      <c r="D223" s="268" t="s">
        <v>172</v>
      </c>
      <c r="E223" s="269" t="s">
        <v>364</v>
      </c>
      <c r="F223" s="270" t="s">
        <v>365</v>
      </c>
      <c r="G223" s="271" t="s">
        <v>358</v>
      </c>
      <c r="H223" s="272">
        <v>1</v>
      </c>
      <c r="I223" s="273"/>
      <c r="J223" s="274"/>
      <c r="K223" s="275">
        <f>ROUND(P223*H223,2)</f>
        <v>0</v>
      </c>
      <c r="L223" s="270" t="s">
        <v>1</v>
      </c>
      <c r="M223" s="276"/>
      <c r="N223" s="277" t="s">
        <v>1</v>
      </c>
      <c r="O223" s="229" t="s">
        <v>38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91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38"/>
      <c r="Z223" s="38"/>
      <c r="AA223" s="38"/>
      <c r="AB223" s="38"/>
      <c r="AC223" s="38"/>
      <c r="AD223" s="38"/>
      <c r="AE223" s="38"/>
      <c r="AR223" s="233" t="s">
        <v>164</v>
      </c>
      <c r="AT223" s="233" t="s">
        <v>172</v>
      </c>
      <c r="AU223" s="233" t="s">
        <v>85</v>
      </c>
      <c r="AY223" s="17" t="s">
        <v>142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7" t="s">
        <v>83</v>
      </c>
      <c r="BK223" s="234">
        <f>ROUND(P223*H223,2)</f>
        <v>0</v>
      </c>
      <c r="BL223" s="17" t="s">
        <v>149</v>
      </c>
      <c r="BM223" s="233" t="s">
        <v>275</v>
      </c>
    </row>
    <row r="224" s="2" customFormat="1" ht="24.15" customHeight="1">
      <c r="A224" s="38"/>
      <c r="B224" s="39"/>
      <c r="C224" s="221" t="s">
        <v>278</v>
      </c>
      <c r="D224" s="221" t="s">
        <v>144</v>
      </c>
      <c r="E224" s="222" t="s">
        <v>371</v>
      </c>
      <c r="F224" s="223" t="s">
        <v>372</v>
      </c>
      <c r="G224" s="224" t="s">
        <v>358</v>
      </c>
      <c r="H224" s="225">
        <v>2</v>
      </c>
      <c r="I224" s="226"/>
      <c r="J224" s="226"/>
      <c r="K224" s="227">
        <f>ROUND(P224*H224,2)</f>
        <v>0</v>
      </c>
      <c r="L224" s="223" t="s">
        <v>148</v>
      </c>
      <c r="M224" s="44"/>
      <c r="N224" s="228" t="s">
        <v>1</v>
      </c>
      <c r="O224" s="229" t="s">
        <v>38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91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38"/>
      <c r="Z224" s="38"/>
      <c r="AA224" s="38"/>
      <c r="AB224" s="38"/>
      <c r="AC224" s="38"/>
      <c r="AD224" s="38"/>
      <c r="AE224" s="38"/>
      <c r="AR224" s="233" t="s">
        <v>149</v>
      </c>
      <c r="AT224" s="233" t="s">
        <v>144</v>
      </c>
      <c r="AU224" s="233" t="s">
        <v>85</v>
      </c>
      <c r="AY224" s="17" t="s">
        <v>142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7" t="s">
        <v>83</v>
      </c>
      <c r="BK224" s="234">
        <f>ROUND(P224*H224,2)</f>
        <v>0</v>
      </c>
      <c r="BL224" s="17" t="s">
        <v>149</v>
      </c>
      <c r="BM224" s="233" t="s">
        <v>279</v>
      </c>
    </row>
    <row r="225" s="13" customFormat="1">
      <c r="A225" s="13"/>
      <c r="B225" s="235"/>
      <c r="C225" s="236"/>
      <c r="D225" s="237" t="s">
        <v>150</v>
      </c>
      <c r="E225" s="238" t="s">
        <v>1</v>
      </c>
      <c r="F225" s="239" t="s">
        <v>85</v>
      </c>
      <c r="G225" s="236"/>
      <c r="H225" s="240">
        <v>2</v>
      </c>
      <c r="I225" s="241"/>
      <c r="J225" s="241"/>
      <c r="K225" s="236"/>
      <c r="L225" s="236"/>
      <c r="M225" s="242"/>
      <c r="N225" s="243"/>
      <c r="O225" s="244"/>
      <c r="P225" s="244"/>
      <c r="Q225" s="244"/>
      <c r="R225" s="244"/>
      <c r="S225" s="244"/>
      <c r="T225" s="244"/>
      <c r="U225" s="244"/>
      <c r="V225" s="244"/>
      <c r="W225" s="244"/>
      <c r="X225" s="245"/>
      <c r="Y225" s="13"/>
      <c r="Z225" s="13"/>
      <c r="AA225" s="13"/>
      <c r="AB225" s="13"/>
      <c r="AC225" s="13"/>
      <c r="AD225" s="13"/>
      <c r="AE225" s="13"/>
      <c r="AT225" s="246" t="s">
        <v>150</v>
      </c>
      <c r="AU225" s="246" t="s">
        <v>85</v>
      </c>
      <c r="AV225" s="13" t="s">
        <v>85</v>
      </c>
      <c r="AW225" s="13" t="s">
        <v>5</v>
      </c>
      <c r="AX225" s="13" t="s">
        <v>75</v>
      </c>
      <c r="AY225" s="246" t="s">
        <v>142</v>
      </c>
    </row>
    <row r="226" s="14" customFormat="1">
      <c r="A226" s="14"/>
      <c r="B226" s="247"/>
      <c r="C226" s="248"/>
      <c r="D226" s="237" t="s">
        <v>150</v>
      </c>
      <c r="E226" s="249" t="s">
        <v>1</v>
      </c>
      <c r="F226" s="250" t="s">
        <v>239</v>
      </c>
      <c r="G226" s="248"/>
      <c r="H226" s="249" t="s">
        <v>1</v>
      </c>
      <c r="I226" s="251"/>
      <c r="J226" s="251"/>
      <c r="K226" s="248"/>
      <c r="L226" s="248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4"/>
      <c r="Z226" s="14"/>
      <c r="AA226" s="14"/>
      <c r="AB226" s="14"/>
      <c r="AC226" s="14"/>
      <c r="AD226" s="14"/>
      <c r="AE226" s="14"/>
      <c r="AT226" s="256" t="s">
        <v>150</v>
      </c>
      <c r="AU226" s="256" t="s">
        <v>85</v>
      </c>
      <c r="AV226" s="14" t="s">
        <v>83</v>
      </c>
      <c r="AW226" s="14" t="s">
        <v>5</v>
      </c>
      <c r="AX226" s="14" t="s">
        <v>75</v>
      </c>
      <c r="AY226" s="256" t="s">
        <v>142</v>
      </c>
    </row>
    <row r="227" s="15" customFormat="1">
      <c r="A227" s="15"/>
      <c r="B227" s="257"/>
      <c r="C227" s="258"/>
      <c r="D227" s="237" t="s">
        <v>150</v>
      </c>
      <c r="E227" s="259" t="s">
        <v>1</v>
      </c>
      <c r="F227" s="260" t="s">
        <v>153</v>
      </c>
      <c r="G227" s="258"/>
      <c r="H227" s="261">
        <v>2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5"/>
      <c r="Z227" s="15"/>
      <c r="AA227" s="15"/>
      <c r="AB227" s="15"/>
      <c r="AC227" s="15"/>
      <c r="AD227" s="15"/>
      <c r="AE227" s="15"/>
      <c r="AT227" s="267" t="s">
        <v>150</v>
      </c>
      <c r="AU227" s="267" t="s">
        <v>85</v>
      </c>
      <c r="AV227" s="15" t="s">
        <v>149</v>
      </c>
      <c r="AW227" s="15" t="s">
        <v>5</v>
      </c>
      <c r="AX227" s="15" t="s">
        <v>83</v>
      </c>
      <c r="AY227" s="267" t="s">
        <v>142</v>
      </c>
    </row>
    <row r="228" s="2" customFormat="1">
      <c r="A228" s="38"/>
      <c r="B228" s="39"/>
      <c r="C228" s="268" t="s">
        <v>217</v>
      </c>
      <c r="D228" s="268" t="s">
        <v>172</v>
      </c>
      <c r="E228" s="269" t="s">
        <v>375</v>
      </c>
      <c r="F228" s="270" t="s">
        <v>376</v>
      </c>
      <c r="G228" s="271" t="s">
        <v>358</v>
      </c>
      <c r="H228" s="272">
        <v>2</v>
      </c>
      <c r="I228" s="273"/>
      <c r="J228" s="274"/>
      <c r="K228" s="275">
        <f>ROUND(P228*H228,2)</f>
        <v>0</v>
      </c>
      <c r="L228" s="270" t="s">
        <v>148</v>
      </c>
      <c r="M228" s="276"/>
      <c r="N228" s="277" t="s">
        <v>1</v>
      </c>
      <c r="O228" s="229" t="s">
        <v>38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91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38"/>
      <c r="Z228" s="38"/>
      <c r="AA228" s="38"/>
      <c r="AB228" s="38"/>
      <c r="AC228" s="38"/>
      <c r="AD228" s="38"/>
      <c r="AE228" s="38"/>
      <c r="AR228" s="233" t="s">
        <v>164</v>
      </c>
      <c r="AT228" s="233" t="s">
        <v>172</v>
      </c>
      <c r="AU228" s="233" t="s">
        <v>85</v>
      </c>
      <c r="AY228" s="17" t="s">
        <v>142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7" t="s">
        <v>83</v>
      </c>
      <c r="BK228" s="234">
        <f>ROUND(P228*H228,2)</f>
        <v>0</v>
      </c>
      <c r="BL228" s="17" t="s">
        <v>149</v>
      </c>
      <c r="BM228" s="233" t="s">
        <v>283</v>
      </c>
    </row>
    <row r="229" s="2" customFormat="1" ht="24.15" customHeight="1">
      <c r="A229" s="38"/>
      <c r="B229" s="39"/>
      <c r="C229" s="268" t="s">
        <v>285</v>
      </c>
      <c r="D229" s="268" t="s">
        <v>172</v>
      </c>
      <c r="E229" s="269" t="s">
        <v>378</v>
      </c>
      <c r="F229" s="270" t="s">
        <v>379</v>
      </c>
      <c r="G229" s="271" t="s">
        <v>358</v>
      </c>
      <c r="H229" s="272">
        <v>2</v>
      </c>
      <c r="I229" s="273"/>
      <c r="J229" s="274"/>
      <c r="K229" s="275">
        <f>ROUND(P229*H229,2)</f>
        <v>0</v>
      </c>
      <c r="L229" s="270" t="s">
        <v>148</v>
      </c>
      <c r="M229" s="276"/>
      <c r="N229" s="277" t="s">
        <v>1</v>
      </c>
      <c r="O229" s="229" t="s">
        <v>38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91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38"/>
      <c r="Z229" s="38"/>
      <c r="AA229" s="38"/>
      <c r="AB229" s="38"/>
      <c r="AC229" s="38"/>
      <c r="AD229" s="38"/>
      <c r="AE229" s="38"/>
      <c r="AR229" s="233" t="s">
        <v>164</v>
      </c>
      <c r="AT229" s="233" t="s">
        <v>172</v>
      </c>
      <c r="AU229" s="233" t="s">
        <v>85</v>
      </c>
      <c r="AY229" s="17" t="s">
        <v>142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7" t="s">
        <v>83</v>
      </c>
      <c r="BK229" s="234">
        <f>ROUND(P229*H229,2)</f>
        <v>0</v>
      </c>
      <c r="BL229" s="17" t="s">
        <v>149</v>
      </c>
      <c r="BM229" s="233" t="s">
        <v>288</v>
      </c>
    </row>
    <row r="230" s="2" customFormat="1">
      <c r="A230" s="38"/>
      <c r="B230" s="39"/>
      <c r="C230" s="268" t="s">
        <v>222</v>
      </c>
      <c r="D230" s="268" t="s">
        <v>172</v>
      </c>
      <c r="E230" s="269" t="s">
        <v>382</v>
      </c>
      <c r="F230" s="270" t="s">
        <v>383</v>
      </c>
      <c r="G230" s="271" t="s">
        <v>358</v>
      </c>
      <c r="H230" s="272">
        <v>2</v>
      </c>
      <c r="I230" s="273"/>
      <c r="J230" s="274"/>
      <c r="K230" s="275">
        <f>ROUND(P230*H230,2)</f>
        <v>0</v>
      </c>
      <c r="L230" s="270" t="s">
        <v>148</v>
      </c>
      <c r="M230" s="276"/>
      <c r="N230" s="277" t="s">
        <v>1</v>
      </c>
      <c r="O230" s="229" t="s">
        <v>38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91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38"/>
      <c r="Z230" s="38"/>
      <c r="AA230" s="38"/>
      <c r="AB230" s="38"/>
      <c r="AC230" s="38"/>
      <c r="AD230" s="38"/>
      <c r="AE230" s="38"/>
      <c r="AR230" s="233" t="s">
        <v>164</v>
      </c>
      <c r="AT230" s="233" t="s">
        <v>172</v>
      </c>
      <c r="AU230" s="233" t="s">
        <v>85</v>
      </c>
      <c r="AY230" s="17" t="s">
        <v>142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7" t="s">
        <v>83</v>
      </c>
      <c r="BK230" s="234">
        <f>ROUND(P230*H230,2)</f>
        <v>0</v>
      </c>
      <c r="BL230" s="17" t="s">
        <v>149</v>
      </c>
      <c r="BM230" s="233" t="s">
        <v>292</v>
      </c>
    </row>
    <row r="231" s="2" customFormat="1" ht="24.15" customHeight="1">
      <c r="A231" s="38"/>
      <c r="B231" s="39"/>
      <c r="C231" s="268" t="s">
        <v>294</v>
      </c>
      <c r="D231" s="268" t="s">
        <v>172</v>
      </c>
      <c r="E231" s="269" t="s">
        <v>384</v>
      </c>
      <c r="F231" s="270" t="s">
        <v>385</v>
      </c>
      <c r="G231" s="271" t="s">
        <v>358</v>
      </c>
      <c r="H231" s="272">
        <v>2</v>
      </c>
      <c r="I231" s="273"/>
      <c r="J231" s="274"/>
      <c r="K231" s="275">
        <f>ROUND(P231*H231,2)</f>
        <v>0</v>
      </c>
      <c r="L231" s="270" t="s">
        <v>148</v>
      </c>
      <c r="M231" s="276"/>
      <c r="N231" s="277" t="s">
        <v>1</v>
      </c>
      <c r="O231" s="229" t="s">
        <v>38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91"/>
      <c r="T231" s="231">
        <f>S231*H231</f>
        <v>0</v>
      </c>
      <c r="U231" s="231">
        <v>0</v>
      </c>
      <c r="V231" s="231">
        <f>U231*H231</f>
        <v>0</v>
      </c>
      <c r="W231" s="231">
        <v>0</v>
      </c>
      <c r="X231" s="232">
        <f>W231*H231</f>
        <v>0</v>
      </c>
      <c r="Y231" s="38"/>
      <c r="Z231" s="38"/>
      <c r="AA231" s="38"/>
      <c r="AB231" s="38"/>
      <c r="AC231" s="38"/>
      <c r="AD231" s="38"/>
      <c r="AE231" s="38"/>
      <c r="AR231" s="233" t="s">
        <v>164</v>
      </c>
      <c r="AT231" s="233" t="s">
        <v>172</v>
      </c>
      <c r="AU231" s="233" t="s">
        <v>85</v>
      </c>
      <c r="AY231" s="17" t="s">
        <v>142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7" t="s">
        <v>83</v>
      </c>
      <c r="BK231" s="234">
        <f>ROUND(P231*H231,2)</f>
        <v>0</v>
      </c>
      <c r="BL231" s="17" t="s">
        <v>149</v>
      </c>
      <c r="BM231" s="233" t="s">
        <v>297</v>
      </c>
    </row>
    <row r="232" s="2" customFormat="1" ht="37.8" customHeight="1">
      <c r="A232" s="38"/>
      <c r="B232" s="39"/>
      <c r="C232" s="221" t="s">
        <v>226</v>
      </c>
      <c r="D232" s="221" t="s">
        <v>144</v>
      </c>
      <c r="E232" s="222" t="s">
        <v>401</v>
      </c>
      <c r="F232" s="223" t="s">
        <v>402</v>
      </c>
      <c r="G232" s="224" t="s">
        <v>358</v>
      </c>
      <c r="H232" s="225">
        <v>2</v>
      </c>
      <c r="I232" s="226"/>
      <c r="J232" s="226"/>
      <c r="K232" s="227">
        <f>ROUND(P232*H232,2)</f>
        <v>0</v>
      </c>
      <c r="L232" s="223" t="s">
        <v>148</v>
      </c>
      <c r="M232" s="44"/>
      <c r="N232" s="228" t="s">
        <v>1</v>
      </c>
      <c r="O232" s="229" t="s">
        <v>38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91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38"/>
      <c r="Z232" s="38"/>
      <c r="AA232" s="38"/>
      <c r="AB232" s="38"/>
      <c r="AC232" s="38"/>
      <c r="AD232" s="38"/>
      <c r="AE232" s="38"/>
      <c r="AR232" s="233" t="s">
        <v>149</v>
      </c>
      <c r="AT232" s="233" t="s">
        <v>144</v>
      </c>
      <c r="AU232" s="233" t="s">
        <v>85</v>
      </c>
      <c r="AY232" s="17" t="s">
        <v>142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7" t="s">
        <v>83</v>
      </c>
      <c r="BK232" s="234">
        <f>ROUND(P232*H232,2)</f>
        <v>0</v>
      </c>
      <c r="BL232" s="17" t="s">
        <v>149</v>
      </c>
      <c r="BM232" s="233" t="s">
        <v>301</v>
      </c>
    </row>
    <row r="233" s="13" customFormat="1">
      <c r="A233" s="13"/>
      <c r="B233" s="235"/>
      <c r="C233" s="236"/>
      <c r="D233" s="237" t="s">
        <v>150</v>
      </c>
      <c r="E233" s="238" t="s">
        <v>1</v>
      </c>
      <c r="F233" s="239" t="s">
        <v>85</v>
      </c>
      <c r="G233" s="236"/>
      <c r="H233" s="240">
        <v>2</v>
      </c>
      <c r="I233" s="241"/>
      <c r="J233" s="241"/>
      <c r="K233" s="236"/>
      <c r="L233" s="236"/>
      <c r="M233" s="242"/>
      <c r="N233" s="243"/>
      <c r="O233" s="244"/>
      <c r="P233" s="244"/>
      <c r="Q233" s="244"/>
      <c r="R233" s="244"/>
      <c r="S233" s="244"/>
      <c r="T233" s="244"/>
      <c r="U233" s="244"/>
      <c r="V233" s="244"/>
      <c r="W233" s="244"/>
      <c r="X233" s="245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85</v>
      </c>
      <c r="AV233" s="13" t="s">
        <v>85</v>
      </c>
      <c r="AW233" s="13" t="s">
        <v>5</v>
      </c>
      <c r="AX233" s="13" t="s">
        <v>75</v>
      </c>
      <c r="AY233" s="246" t="s">
        <v>142</v>
      </c>
    </row>
    <row r="234" s="14" customFormat="1">
      <c r="A234" s="14"/>
      <c r="B234" s="247"/>
      <c r="C234" s="248"/>
      <c r="D234" s="237" t="s">
        <v>150</v>
      </c>
      <c r="E234" s="249" t="s">
        <v>1</v>
      </c>
      <c r="F234" s="250" t="s">
        <v>239</v>
      </c>
      <c r="G234" s="248"/>
      <c r="H234" s="249" t="s">
        <v>1</v>
      </c>
      <c r="I234" s="251"/>
      <c r="J234" s="251"/>
      <c r="K234" s="248"/>
      <c r="L234" s="248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4"/>
      <c r="Z234" s="14"/>
      <c r="AA234" s="14"/>
      <c r="AB234" s="14"/>
      <c r="AC234" s="14"/>
      <c r="AD234" s="14"/>
      <c r="AE234" s="14"/>
      <c r="AT234" s="256" t="s">
        <v>150</v>
      </c>
      <c r="AU234" s="256" t="s">
        <v>85</v>
      </c>
      <c r="AV234" s="14" t="s">
        <v>83</v>
      </c>
      <c r="AW234" s="14" t="s">
        <v>5</v>
      </c>
      <c r="AX234" s="14" t="s">
        <v>75</v>
      </c>
      <c r="AY234" s="256" t="s">
        <v>142</v>
      </c>
    </row>
    <row r="235" s="15" customFormat="1">
      <c r="A235" s="15"/>
      <c r="B235" s="257"/>
      <c r="C235" s="258"/>
      <c r="D235" s="237" t="s">
        <v>150</v>
      </c>
      <c r="E235" s="259" t="s">
        <v>1</v>
      </c>
      <c r="F235" s="260" t="s">
        <v>153</v>
      </c>
      <c r="G235" s="258"/>
      <c r="H235" s="261">
        <v>2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5"/>
      <c r="Z235" s="15"/>
      <c r="AA235" s="15"/>
      <c r="AB235" s="15"/>
      <c r="AC235" s="15"/>
      <c r="AD235" s="15"/>
      <c r="AE235" s="15"/>
      <c r="AT235" s="267" t="s">
        <v>150</v>
      </c>
      <c r="AU235" s="267" t="s">
        <v>85</v>
      </c>
      <c r="AV235" s="15" t="s">
        <v>149</v>
      </c>
      <c r="AW235" s="15" t="s">
        <v>5</v>
      </c>
      <c r="AX235" s="15" t="s">
        <v>83</v>
      </c>
      <c r="AY235" s="267" t="s">
        <v>142</v>
      </c>
    </row>
    <row r="236" s="2" customFormat="1" ht="24.15" customHeight="1">
      <c r="A236" s="38"/>
      <c r="B236" s="39"/>
      <c r="C236" s="221" t="s">
        <v>305</v>
      </c>
      <c r="D236" s="221" t="s">
        <v>144</v>
      </c>
      <c r="E236" s="222" t="s">
        <v>405</v>
      </c>
      <c r="F236" s="223" t="s">
        <v>406</v>
      </c>
      <c r="G236" s="224" t="s">
        <v>390</v>
      </c>
      <c r="H236" s="225">
        <v>12</v>
      </c>
      <c r="I236" s="226"/>
      <c r="J236" s="226"/>
      <c r="K236" s="227">
        <f>ROUND(P236*H236,2)</f>
        <v>0</v>
      </c>
      <c r="L236" s="223" t="s">
        <v>148</v>
      </c>
      <c r="M236" s="44"/>
      <c r="N236" s="228" t="s">
        <v>1</v>
      </c>
      <c r="O236" s="229" t="s">
        <v>38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149</v>
      </c>
      <c r="AT236" s="233" t="s">
        <v>144</v>
      </c>
      <c r="AU236" s="233" t="s">
        <v>85</v>
      </c>
      <c r="AY236" s="17" t="s">
        <v>142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83</v>
      </c>
      <c r="BK236" s="234">
        <f>ROUND(P236*H236,2)</f>
        <v>0</v>
      </c>
      <c r="BL236" s="17" t="s">
        <v>149</v>
      </c>
      <c r="BM236" s="233" t="s">
        <v>308</v>
      </c>
    </row>
    <row r="237" s="13" customFormat="1">
      <c r="A237" s="13"/>
      <c r="B237" s="235"/>
      <c r="C237" s="236"/>
      <c r="D237" s="237" t="s">
        <v>150</v>
      </c>
      <c r="E237" s="238" t="s">
        <v>1</v>
      </c>
      <c r="F237" s="239" t="s">
        <v>176</v>
      </c>
      <c r="G237" s="236"/>
      <c r="H237" s="240">
        <v>12</v>
      </c>
      <c r="I237" s="241"/>
      <c r="J237" s="241"/>
      <c r="K237" s="236"/>
      <c r="L237" s="236"/>
      <c r="M237" s="242"/>
      <c r="N237" s="243"/>
      <c r="O237" s="244"/>
      <c r="P237" s="244"/>
      <c r="Q237" s="244"/>
      <c r="R237" s="244"/>
      <c r="S237" s="244"/>
      <c r="T237" s="244"/>
      <c r="U237" s="244"/>
      <c r="V237" s="244"/>
      <c r="W237" s="244"/>
      <c r="X237" s="245"/>
      <c r="Y237" s="13"/>
      <c r="Z237" s="13"/>
      <c r="AA237" s="13"/>
      <c r="AB237" s="13"/>
      <c r="AC237" s="13"/>
      <c r="AD237" s="13"/>
      <c r="AE237" s="13"/>
      <c r="AT237" s="246" t="s">
        <v>150</v>
      </c>
      <c r="AU237" s="246" t="s">
        <v>85</v>
      </c>
      <c r="AV237" s="13" t="s">
        <v>85</v>
      </c>
      <c r="AW237" s="13" t="s">
        <v>5</v>
      </c>
      <c r="AX237" s="13" t="s">
        <v>75</v>
      </c>
      <c r="AY237" s="246" t="s">
        <v>142</v>
      </c>
    </row>
    <row r="238" s="14" customFormat="1">
      <c r="A238" s="14"/>
      <c r="B238" s="247"/>
      <c r="C238" s="248"/>
      <c r="D238" s="237" t="s">
        <v>150</v>
      </c>
      <c r="E238" s="249" t="s">
        <v>1</v>
      </c>
      <c r="F238" s="250" t="s">
        <v>239</v>
      </c>
      <c r="G238" s="248"/>
      <c r="H238" s="249" t="s">
        <v>1</v>
      </c>
      <c r="I238" s="251"/>
      <c r="J238" s="251"/>
      <c r="K238" s="248"/>
      <c r="L238" s="248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4"/>
      <c r="Z238" s="14"/>
      <c r="AA238" s="14"/>
      <c r="AB238" s="14"/>
      <c r="AC238" s="14"/>
      <c r="AD238" s="14"/>
      <c r="AE238" s="14"/>
      <c r="AT238" s="256" t="s">
        <v>150</v>
      </c>
      <c r="AU238" s="256" t="s">
        <v>85</v>
      </c>
      <c r="AV238" s="14" t="s">
        <v>83</v>
      </c>
      <c r="AW238" s="14" t="s">
        <v>5</v>
      </c>
      <c r="AX238" s="14" t="s">
        <v>75</v>
      </c>
      <c r="AY238" s="256" t="s">
        <v>142</v>
      </c>
    </row>
    <row r="239" s="15" customFormat="1">
      <c r="A239" s="15"/>
      <c r="B239" s="257"/>
      <c r="C239" s="258"/>
      <c r="D239" s="237" t="s">
        <v>150</v>
      </c>
      <c r="E239" s="259" t="s">
        <v>1</v>
      </c>
      <c r="F239" s="260" t="s">
        <v>153</v>
      </c>
      <c r="G239" s="258"/>
      <c r="H239" s="261">
        <v>12</v>
      </c>
      <c r="I239" s="262"/>
      <c r="J239" s="262"/>
      <c r="K239" s="258"/>
      <c r="L239" s="258"/>
      <c r="M239" s="263"/>
      <c r="N239" s="264"/>
      <c r="O239" s="265"/>
      <c r="P239" s="265"/>
      <c r="Q239" s="265"/>
      <c r="R239" s="265"/>
      <c r="S239" s="265"/>
      <c r="T239" s="265"/>
      <c r="U239" s="265"/>
      <c r="V239" s="265"/>
      <c r="W239" s="265"/>
      <c r="X239" s="266"/>
      <c r="Y239" s="15"/>
      <c r="Z239" s="15"/>
      <c r="AA239" s="15"/>
      <c r="AB239" s="15"/>
      <c r="AC239" s="15"/>
      <c r="AD239" s="15"/>
      <c r="AE239" s="15"/>
      <c r="AT239" s="267" t="s">
        <v>150</v>
      </c>
      <c r="AU239" s="267" t="s">
        <v>85</v>
      </c>
      <c r="AV239" s="15" t="s">
        <v>149</v>
      </c>
      <c r="AW239" s="15" t="s">
        <v>5</v>
      </c>
      <c r="AX239" s="15" t="s">
        <v>83</v>
      </c>
      <c r="AY239" s="267" t="s">
        <v>142</v>
      </c>
    </row>
    <row r="240" s="2" customFormat="1" ht="24.15" customHeight="1">
      <c r="A240" s="38"/>
      <c r="B240" s="39"/>
      <c r="C240" s="268" t="s">
        <v>230</v>
      </c>
      <c r="D240" s="268" t="s">
        <v>172</v>
      </c>
      <c r="E240" s="269" t="s">
        <v>413</v>
      </c>
      <c r="F240" s="270" t="s">
        <v>414</v>
      </c>
      <c r="G240" s="271" t="s">
        <v>390</v>
      </c>
      <c r="H240" s="272">
        <v>10.1</v>
      </c>
      <c r="I240" s="273"/>
      <c r="J240" s="274"/>
      <c r="K240" s="275">
        <f>ROUND(P240*H240,2)</f>
        <v>0</v>
      </c>
      <c r="L240" s="270" t="s">
        <v>148</v>
      </c>
      <c r="M240" s="276"/>
      <c r="N240" s="277" t="s">
        <v>1</v>
      </c>
      <c r="O240" s="229" t="s">
        <v>38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91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38"/>
      <c r="Z240" s="38"/>
      <c r="AA240" s="38"/>
      <c r="AB240" s="38"/>
      <c r="AC240" s="38"/>
      <c r="AD240" s="38"/>
      <c r="AE240" s="38"/>
      <c r="AR240" s="233" t="s">
        <v>164</v>
      </c>
      <c r="AT240" s="233" t="s">
        <v>172</v>
      </c>
      <c r="AU240" s="233" t="s">
        <v>85</v>
      </c>
      <c r="AY240" s="17" t="s">
        <v>142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7" t="s">
        <v>83</v>
      </c>
      <c r="BK240" s="234">
        <f>ROUND(P240*H240,2)</f>
        <v>0</v>
      </c>
      <c r="BL240" s="17" t="s">
        <v>149</v>
      </c>
      <c r="BM240" s="233" t="s">
        <v>313</v>
      </c>
    </row>
    <row r="241" s="13" customFormat="1">
      <c r="A241" s="13"/>
      <c r="B241" s="235"/>
      <c r="C241" s="236"/>
      <c r="D241" s="237" t="s">
        <v>150</v>
      </c>
      <c r="E241" s="238" t="s">
        <v>1</v>
      </c>
      <c r="F241" s="239" t="s">
        <v>801</v>
      </c>
      <c r="G241" s="236"/>
      <c r="H241" s="240">
        <v>10.1</v>
      </c>
      <c r="I241" s="241"/>
      <c r="J241" s="241"/>
      <c r="K241" s="236"/>
      <c r="L241" s="236"/>
      <c r="M241" s="242"/>
      <c r="N241" s="243"/>
      <c r="O241" s="244"/>
      <c r="P241" s="244"/>
      <c r="Q241" s="244"/>
      <c r="R241" s="244"/>
      <c r="S241" s="244"/>
      <c r="T241" s="244"/>
      <c r="U241" s="244"/>
      <c r="V241" s="244"/>
      <c r="W241" s="244"/>
      <c r="X241" s="245"/>
      <c r="Y241" s="13"/>
      <c r="Z241" s="13"/>
      <c r="AA241" s="13"/>
      <c r="AB241" s="13"/>
      <c r="AC241" s="13"/>
      <c r="AD241" s="13"/>
      <c r="AE241" s="13"/>
      <c r="AT241" s="246" t="s">
        <v>150</v>
      </c>
      <c r="AU241" s="246" t="s">
        <v>85</v>
      </c>
      <c r="AV241" s="13" t="s">
        <v>85</v>
      </c>
      <c r="AW241" s="13" t="s">
        <v>5</v>
      </c>
      <c r="AX241" s="13" t="s">
        <v>75</v>
      </c>
      <c r="AY241" s="246" t="s">
        <v>142</v>
      </c>
    </row>
    <row r="242" s="15" customFormat="1">
      <c r="A242" s="15"/>
      <c r="B242" s="257"/>
      <c r="C242" s="258"/>
      <c r="D242" s="237" t="s">
        <v>150</v>
      </c>
      <c r="E242" s="259" t="s">
        <v>1</v>
      </c>
      <c r="F242" s="260" t="s">
        <v>153</v>
      </c>
      <c r="G242" s="258"/>
      <c r="H242" s="261">
        <v>10.1</v>
      </c>
      <c r="I242" s="262"/>
      <c r="J242" s="262"/>
      <c r="K242" s="258"/>
      <c r="L242" s="258"/>
      <c r="M242" s="263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6"/>
      <c r="Y242" s="15"/>
      <c r="Z242" s="15"/>
      <c r="AA242" s="15"/>
      <c r="AB242" s="15"/>
      <c r="AC242" s="15"/>
      <c r="AD242" s="15"/>
      <c r="AE242" s="15"/>
      <c r="AT242" s="267" t="s">
        <v>150</v>
      </c>
      <c r="AU242" s="267" t="s">
        <v>85</v>
      </c>
      <c r="AV242" s="15" t="s">
        <v>149</v>
      </c>
      <c r="AW242" s="15" t="s">
        <v>5</v>
      </c>
      <c r="AX242" s="15" t="s">
        <v>83</v>
      </c>
      <c r="AY242" s="267" t="s">
        <v>142</v>
      </c>
    </row>
    <row r="243" s="2" customFormat="1" ht="16.5" customHeight="1">
      <c r="A243" s="38"/>
      <c r="B243" s="39"/>
      <c r="C243" s="268" t="s">
        <v>314</v>
      </c>
      <c r="D243" s="268" t="s">
        <v>172</v>
      </c>
      <c r="E243" s="269" t="s">
        <v>409</v>
      </c>
      <c r="F243" s="270" t="s">
        <v>410</v>
      </c>
      <c r="G243" s="271" t="s">
        <v>390</v>
      </c>
      <c r="H243" s="272">
        <v>2</v>
      </c>
      <c r="I243" s="273"/>
      <c r="J243" s="274"/>
      <c r="K243" s="275">
        <f>ROUND(P243*H243,2)</f>
        <v>0</v>
      </c>
      <c r="L243" s="270" t="s">
        <v>1</v>
      </c>
      <c r="M243" s="276"/>
      <c r="N243" s="277" t="s">
        <v>1</v>
      </c>
      <c r="O243" s="229" t="s">
        <v>38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91"/>
      <c r="T243" s="231">
        <f>S243*H243</f>
        <v>0</v>
      </c>
      <c r="U243" s="231">
        <v>0</v>
      </c>
      <c r="V243" s="231">
        <f>U243*H243</f>
        <v>0</v>
      </c>
      <c r="W243" s="231">
        <v>0</v>
      </c>
      <c r="X243" s="232">
        <f>W243*H243</f>
        <v>0</v>
      </c>
      <c r="Y243" s="38"/>
      <c r="Z243" s="38"/>
      <c r="AA243" s="38"/>
      <c r="AB243" s="38"/>
      <c r="AC243" s="38"/>
      <c r="AD243" s="38"/>
      <c r="AE243" s="38"/>
      <c r="AR243" s="233" t="s">
        <v>164</v>
      </c>
      <c r="AT243" s="233" t="s">
        <v>172</v>
      </c>
      <c r="AU243" s="233" t="s">
        <v>85</v>
      </c>
      <c r="AY243" s="17" t="s">
        <v>142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7" t="s">
        <v>83</v>
      </c>
      <c r="BK243" s="234">
        <f>ROUND(P243*H243,2)</f>
        <v>0</v>
      </c>
      <c r="BL243" s="17" t="s">
        <v>149</v>
      </c>
      <c r="BM243" s="233" t="s">
        <v>317</v>
      </c>
    </row>
    <row r="244" s="2" customFormat="1" ht="24.15" customHeight="1">
      <c r="A244" s="38"/>
      <c r="B244" s="39"/>
      <c r="C244" s="221" t="s">
        <v>235</v>
      </c>
      <c r="D244" s="221" t="s">
        <v>144</v>
      </c>
      <c r="E244" s="222" t="s">
        <v>417</v>
      </c>
      <c r="F244" s="223" t="s">
        <v>418</v>
      </c>
      <c r="G244" s="224" t="s">
        <v>147</v>
      </c>
      <c r="H244" s="225">
        <v>1.96</v>
      </c>
      <c r="I244" s="226"/>
      <c r="J244" s="226"/>
      <c r="K244" s="227">
        <f>ROUND(P244*H244,2)</f>
        <v>0</v>
      </c>
      <c r="L244" s="223" t="s">
        <v>148</v>
      </c>
      <c r="M244" s="44"/>
      <c r="N244" s="228" t="s">
        <v>1</v>
      </c>
      <c r="O244" s="229" t="s">
        <v>38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91"/>
      <c r="T244" s="231">
        <f>S244*H244</f>
        <v>0</v>
      </c>
      <c r="U244" s="231">
        <v>0</v>
      </c>
      <c r="V244" s="231">
        <f>U244*H244</f>
        <v>0</v>
      </c>
      <c r="W244" s="231">
        <v>0</v>
      </c>
      <c r="X244" s="232">
        <f>W244*H244</f>
        <v>0</v>
      </c>
      <c r="Y244" s="38"/>
      <c r="Z244" s="38"/>
      <c r="AA244" s="38"/>
      <c r="AB244" s="38"/>
      <c r="AC244" s="38"/>
      <c r="AD244" s="38"/>
      <c r="AE244" s="38"/>
      <c r="AR244" s="233" t="s">
        <v>149</v>
      </c>
      <c r="AT244" s="233" t="s">
        <v>144</v>
      </c>
      <c r="AU244" s="233" t="s">
        <v>85</v>
      </c>
      <c r="AY244" s="17" t="s">
        <v>142</v>
      </c>
      <c r="BE244" s="234">
        <f>IF(O244="základní",K244,0)</f>
        <v>0</v>
      </c>
      <c r="BF244" s="234">
        <f>IF(O244="snížená",K244,0)</f>
        <v>0</v>
      </c>
      <c r="BG244" s="234">
        <f>IF(O244="zákl. přenesená",K244,0)</f>
        <v>0</v>
      </c>
      <c r="BH244" s="234">
        <f>IF(O244="sníž. přenesená",K244,0)</f>
        <v>0</v>
      </c>
      <c r="BI244" s="234">
        <f>IF(O244="nulová",K244,0)</f>
        <v>0</v>
      </c>
      <c r="BJ244" s="17" t="s">
        <v>83</v>
      </c>
      <c r="BK244" s="234">
        <f>ROUND(P244*H244,2)</f>
        <v>0</v>
      </c>
      <c r="BL244" s="17" t="s">
        <v>149</v>
      </c>
      <c r="BM244" s="233" t="s">
        <v>321</v>
      </c>
    </row>
    <row r="245" s="12" customFormat="1" ht="22.8" customHeight="1">
      <c r="A245" s="12"/>
      <c r="B245" s="204"/>
      <c r="C245" s="205"/>
      <c r="D245" s="206" t="s">
        <v>74</v>
      </c>
      <c r="E245" s="219" t="s">
        <v>458</v>
      </c>
      <c r="F245" s="219" t="s">
        <v>459</v>
      </c>
      <c r="G245" s="205"/>
      <c r="H245" s="205"/>
      <c r="I245" s="208"/>
      <c r="J245" s="208"/>
      <c r="K245" s="220">
        <f>BK245</f>
        <v>0</v>
      </c>
      <c r="L245" s="205"/>
      <c r="M245" s="210"/>
      <c r="N245" s="211"/>
      <c r="O245" s="212"/>
      <c r="P245" s="212"/>
      <c r="Q245" s="213">
        <f>SUM(Q246:Q247)</f>
        <v>0</v>
      </c>
      <c r="R245" s="213">
        <f>SUM(R246:R247)</f>
        <v>0</v>
      </c>
      <c r="S245" s="212"/>
      <c r="T245" s="214">
        <f>SUM(T246:T247)</f>
        <v>0</v>
      </c>
      <c r="U245" s="212"/>
      <c r="V245" s="214">
        <f>SUM(V246:V247)</f>
        <v>0</v>
      </c>
      <c r="W245" s="212"/>
      <c r="X245" s="215">
        <f>SUM(X246:X247)</f>
        <v>0</v>
      </c>
      <c r="Y245" s="12"/>
      <c r="Z245" s="12"/>
      <c r="AA245" s="12"/>
      <c r="AB245" s="12"/>
      <c r="AC245" s="12"/>
      <c r="AD245" s="12"/>
      <c r="AE245" s="12"/>
      <c r="AR245" s="216" t="s">
        <v>83</v>
      </c>
      <c r="AT245" s="217" t="s">
        <v>74</v>
      </c>
      <c r="AU245" s="217" t="s">
        <v>83</v>
      </c>
      <c r="AY245" s="216" t="s">
        <v>142</v>
      </c>
      <c r="BK245" s="218">
        <f>SUM(BK246:BK247)</f>
        <v>0</v>
      </c>
    </row>
    <row r="246" s="2" customFormat="1" ht="44.25" customHeight="1">
      <c r="A246" s="38"/>
      <c r="B246" s="39"/>
      <c r="C246" s="221" t="s">
        <v>323</v>
      </c>
      <c r="D246" s="221" t="s">
        <v>144</v>
      </c>
      <c r="E246" s="222" t="s">
        <v>460</v>
      </c>
      <c r="F246" s="223" t="s">
        <v>461</v>
      </c>
      <c r="G246" s="224" t="s">
        <v>175</v>
      </c>
      <c r="H246" s="225">
        <v>1898.3499999999999</v>
      </c>
      <c r="I246" s="226"/>
      <c r="J246" s="226"/>
      <c r="K246" s="227">
        <f>ROUND(P246*H246,2)</f>
        <v>0</v>
      </c>
      <c r="L246" s="223" t="s">
        <v>148</v>
      </c>
      <c r="M246" s="44"/>
      <c r="N246" s="228" t="s">
        <v>1</v>
      </c>
      <c r="O246" s="229" t="s">
        <v>38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91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38"/>
      <c r="Z246" s="38"/>
      <c r="AA246" s="38"/>
      <c r="AB246" s="38"/>
      <c r="AC246" s="38"/>
      <c r="AD246" s="38"/>
      <c r="AE246" s="38"/>
      <c r="AR246" s="233" t="s">
        <v>149</v>
      </c>
      <c r="AT246" s="233" t="s">
        <v>144</v>
      </c>
      <c r="AU246" s="233" t="s">
        <v>85</v>
      </c>
      <c r="AY246" s="17" t="s">
        <v>142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7" t="s">
        <v>83</v>
      </c>
      <c r="BK246" s="234">
        <f>ROUND(P246*H246,2)</f>
        <v>0</v>
      </c>
      <c r="BL246" s="17" t="s">
        <v>149</v>
      </c>
      <c r="BM246" s="233" t="s">
        <v>326</v>
      </c>
    </row>
    <row r="247" s="2" customFormat="1" ht="55.5" customHeight="1">
      <c r="A247" s="38"/>
      <c r="B247" s="39"/>
      <c r="C247" s="221" t="s">
        <v>243</v>
      </c>
      <c r="D247" s="221" t="s">
        <v>144</v>
      </c>
      <c r="E247" s="222" t="s">
        <v>464</v>
      </c>
      <c r="F247" s="223" t="s">
        <v>465</v>
      </c>
      <c r="G247" s="224" t="s">
        <v>175</v>
      </c>
      <c r="H247" s="225">
        <v>1898.3499999999999</v>
      </c>
      <c r="I247" s="226"/>
      <c r="J247" s="226"/>
      <c r="K247" s="227">
        <f>ROUND(P247*H247,2)</f>
        <v>0</v>
      </c>
      <c r="L247" s="223" t="s">
        <v>148</v>
      </c>
      <c r="M247" s="44"/>
      <c r="N247" s="278" t="s">
        <v>1</v>
      </c>
      <c r="O247" s="279" t="s">
        <v>38</v>
      </c>
      <c r="P247" s="280">
        <f>I247+J247</f>
        <v>0</v>
      </c>
      <c r="Q247" s="280">
        <f>ROUND(I247*H247,2)</f>
        <v>0</v>
      </c>
      <c r="R247" s="280">
        <f>ROUND(J247*H247,2)</f>
        <v>0</v>
      </c>
      <c r="S247" s="281"/>
      <c r="T247" s="282">
        <f>S247*H247</f>
        <v>0</v>
      </c>
      <c r="U247" s="282">
        <v>0</v>
      </c>
      <c r="V247" s="282">
        <f>U247*H247</f>
        <v>0</v>
      </c>
      <c r="W247" s="282">
        <v>0</v>
      </c>
      <c r="X247" s="283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149</v>
      </c>
      <c r="AT247" s="233" t="s">
        <v>144</v>
      </c>
      <c r="AU247" s="233" t="s">
        <v>85</v>
      </c>
      <c r="AY247" s="17" t="s">
        <v>142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83</v>
      </c>
      <c r="BK247" s="234">
        <f>ROUND(P247*H247,2)</f>
        <v>0</v>
      </c>
      <c r="BL247" s="17" t="s">
        <v>149</v>
      </c>
      <c r="BM247" s="233" t="s">
        <v>327</v>
      </c>
    </row>
    <row r="248" s="2" customFormat="1" ht="6.96" customHeight="1">
      <c r="A248" s="38"/>
      <c r="B248" s="66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44"/>
      <c r="N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xOLcDttxSvUiE0s5CIwdmCrR0dW7aRvTkMiED8qS2N/DdZLZFvmp+HCCbLAj+ikdQK0qsC8Y7I4WRuQ12XR+WA==" hashValue="o6KMDBegAbpJW9eXOb2xyAh2LgNdVvKLPqN4e3zchrH3HXvvOhgXeyWO2VJoJDY0wpk5c3E4xBt0UpUwTN0tYw==" algorithmName="SHA-512" password="CC35"/>
  <autoFilter ref="C121:L2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3" t="s">
        <v>802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ROUND(K121,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ROUND((SUM(BE121:BE248)),  2)</f>
        <v>0</v>
      </c>
      <c r="G35" s="38"/>
      <c r="H35" s="38"/>
      <c r="I35" s="156">
        <v>0.20999999999999999</v>
      </c>
      <c r="J35" s="38"/>
      <c r="K35" s="151">
        <f>ROUND(((SUM(BE121:BE248))*I35),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ROUND((SUM(BF121:BF248)),  2)</f>
        <v>0</v>
      </c>
      <c r="G36" s="38"/>
      <c r="H36" s="38"/>
      <c r="I36" s="156">
        <v>0.14999999999999999</v>
      </c>
      <c r="J36" s="38"/>
      <c r="K36" s="151">
        <f>ROUND(((SUM(BF121:BF248))*I36),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ROUND((SUM(BG121:BG248)),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ROUND((SUM(BH121:BH248)),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ROUND((SUM(BI121:BI248)),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101 c - Účelová komunikace a zpevněná asfaltová plocha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Q121</f>
        <v>0</v>
      </c>
      <c r="J96" s="110">
        <f>R121</f>
        <v>0</v>
      </c>
      <c r="K96" s="110">
        <f>K121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Q122</f>
        <v>0</v>
      </c>
      <c r="J97" s="184">
        <f>R122</f>
        <v>0</v>
      </c>
      <c r="K97" s="184">
        <f>K122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Q123</f>
        <v>0</v>
      </c>
      <c r="J98" s="190">
        <f>R123</f>
        <v>0</v>
      </c>
      <c r="K98" s="190">
        <f>K123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90">
        <f>Q155</f>
        <v>0</v>
      </c>
      <c r="J99" s="190">
        <f>R155</f>
        <v>0</v>
      </c>
      <c r="K99" s="190">
        <f>K155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90">
        <f>Q206</f>
        <v>0</v>
      </c>
      <c r="J100" s="190">
        <f>R206</f>
        <v>0</v>
      </c>
      <c r="K100" s="190">
        <f>K206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90">
        <f>Q246</f>
        <v>0</v>
      </c>
      <c r="J101" s="190">
        <f>R246</f>
        <v>0</v>
      </c>
      <c r="K101" s="190">
        <f>K246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17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5" t="str">
        <f>E7</f>
        <v>Cyklostezka Bukovec - Chrást u Plzně ( varianta s asf.povrchem)</v>
      </c>
      <c r="F111" s="32"/>
      <c r="G111" s="32"/>
      <c r="H111" s="32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SO 101 c - Účelová komunikace a zpevněná asfaltová plocha</v>
      </c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21</v>
      </c>
      <c r="D115" s="40"/>
      <c r="E115" s="40"/>
      <c r="F115" s="27" t="str">
        <f>F12</f>
        <v xml:space="preserve"> </v>
      </c>
      <c r="G115" s="40"/>
      <c r="H115" s="40"/>
      <c r="I115" s="32" t="s">
        <v>23</v>
      </c>
      <c r="J115" s="79" t="str">
        <f>IF(J12="","",J12)</f>
        <v>14. 7. 2023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25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2"/>
      <c r="B120" s="193"/>
      <c r="C120" s="194" t="s">
        <v>124</v>
      </c>
      <c r="D120" s="195" t="s">
        <v>58</v>
      </c>
      <c r="E120" s="195" t="s">
        <v>54</v>
      </c>
      <c r="F120" s="195" t="s">
        <v>55</v>
      </c>
      <c r="G120" s="195" t="s">
        <v>125</v>
      </c>
      <c r="H120" s="195" t="s">
        <v>126</v>
      </c>
      <c r="I120" s="195" t="s">
        <v>127</v>
      </c>
      <c r="J120" s="195" t="s">
        <v>128</v>
      </c>
      <c r="K120" s="195" t="s">
        <v>113</v>
      </c>
      <c r="L120" s="196" t="s">
        <v>129</v>
      </c>
      <c r="M120" s="197"/>
      <c r="N120" s="100" t="s">
        <v>1</v>
      </c>
      <c r="O120" s="101" t="s">
        <v>37</v>
      </c>
      <c r="P120" s="101" t="s">
        <v>130</v>
      </c>
      <c r="Q120" s="101" t="s">
        <v>131</v>
      </c>
      <c r="R120" s="101" t="s">
        <v>132</v>
      </c>
      <c r="S120" s="101" t="s">
        <v>133</v>
      </c>
      <c r="T120" s="101" t="s">
        <v>134</v>
      </c>
      <c r="U120" s="101" t="s">
        <v>135</v>
      </c>
      <c r="V120" s="101" t="s">
        <v>136</v>
      </c>
      <c r="W120" s="101" t="s">
        <v>137</v>
      </c>
      <c r="X120" s="102" t="s">
        <v>138</v>
      </c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8"/>
      <c r="B121" s="39"/>
      <c r="C121" s="107" t="s">
        <v>139</v>
      </c>
      <c r="D121" s="40"/>
      <c r="E121" s="40"/>
      <c r="F121" s="40"/>
      <c r="G121" s="40"/>
      <c r="H121" s="40"/>
      <c r="I121" s="40"/>
      <c r="J121" s="40"/>
      <c r="K121" s="198">
        <f>BK121</f>
        <v>0</v>
      </c>
      <c r="L121" s="40"/>
      <c r="M121" s="44"/>
      <c r="N121" s="103"/>
      <c r="O121" s="199"/>
      <c r="P121" s="104"/>
      <c r="Q121" s="200">
        <f>Q122</f>
        <v>0</v>
      </c>
      <c r="R121" s="200">
        <f>R122</f>
        <v>0</v>
      </c>
      <c r="S121" s="104"/>
      <c r="T121" s="201">
        <f>T122</f>
        <v>0</v>
      </c>
      <c r="U121" s="104"/>
      <c r="V121" s="201">
        <f>V122</f>
        <v>0</v>
      </c>
      <c r="W121" s="104"/>
      <c r="X121" s="202">
        <f>X122</f>
        <v>0</v>
      </c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115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74</v>
      </c>
      <c r="E122" s="207" t="s">
        <v>140</v>
      </c>
      <c r="F122" s="207" t="s">
        <v>141</v>
      </c>
      <c r="G122" s="205"/>
      <c r="H122" s="205"/>
      <c r="I122" s="208"/>
      <c r="J122" s="208"/>
      <c r="K122" s="209">
        <f>BK122</f>
        <v>0</v>
      </c>
      <c r="L122" s="205"/>
      <c r="M122" s="210"/>
      <c r="N122" s="211"/>
      <c r="O122" s="212"/>
      <c r="P122" s="212"/>
      <c r="Q122" s="213">
        <f>Q123+Q155+Q206+Q246</f>
        <v>0</v>
      </c>
      <c r="R122" s="213">
        <f>R123+R155+R206+R246</f>
        <v>0</v>
      </c>
      <c r="S122" s="212"/>
      <c r="T122" s="214">
        <f>T123+T155+T206+T246</f>
        <v>0</v>
      </c>
      <c r="U122" s="212"/>
      <c r="V122" s="214">
        <f>V123+V155+V206+V246</f>
        <v>0</v>
      </c>
      <c r="W122" s="212"/>
      <c r="X122" s="215">
        <f>X123+X155+X206+X246</f>
        <v>0</v>
      </c>
      <c r="Y122" s="12"/>
      <c r="Z122" s="12"/>
      <c r="AA122" s="12"/>
      <c r="AB122" s="12"/>
      <c r="AC122" s="12"/>
      <c r="AD122" s="12"/>
      <c r="AE122" s="12"/>
      <c r="AR122" s="216" t="s">
        <v>83</v>
      </c>
      <c r="AT122" s="217" t="s">
        <v>74</v>
      </c>
      <c r="AU122" s="217" t="s">
        <v>75</v>
      </c>
      <c r="AY122" s="216" t="s">
        <v>142</v>
      </c>
      <c r="BK122" s="218">
        <f>BK123+BK155+BK206+BK246</f>
        <v>0</v>
      </c>
    </row>
    <row r="123" s="12" customFormat="1" ht="22.8" customHeight="1">
      <c r="A123" s="12"/>
      <c r="B123" s="204"/>
      <c r="C123" s="205"/>
      <c r="D123" s="206" t="s">
        <v>74</v>
      </c>
      <c r="E123" s="219" t="s">
        <v>83</v>
      </c>
      <c r="F123" s="219" t="s">
        <v>143</v>
      </c>
      <c r="G123" s="205"/>
      <c r="H123" s="205"/>
      <c r="I123" s="208"/>
      <c r="J123" s="208"/>
      <c r="K123" s="220">
        <f>BK123</f>
        <v>0</v>
      </c>
      <c r="L123" s="205"/>
      <c r="M123" s="210"/>
      <c r="N123" s="211"/>
      <c r="O123" s="212"/>
      <c r="P123" s="212"/>
      <c r="Q123" s="213">
        <f>SUM(Q124:Q154)</f>
        <v>0</v>
      </c>
      <c r="R123" s="213">
        <f>SUM(R124:R154)</f>
        <v>0</v>
      </c>
      <c r="S123" s="212"/>
      <c r="T123" s="214">
        <f>SUM(T124:T154)</f>
        <v>0</v>
      </c>
      <c r="U123" s="212"/>
      <c r="V123" s="214">
        <f>SUM(V124:V154)</f>
        <v>0</v>
      </c>
      <c r="W123" s="212"/>
      <c r="X123" s="215">
        <f>SUM(X124:X154)</f>
        <v>0</v>
      </c>
      <c r="Y123" s="12"/>
      <c r="Z123" s="12"/>
      <c r="AA123" s="12"/>
      <c r="AB123" s="12"/>
      <c r="AC123" s="12"/>
      <c r="AD123" s="12"/>
      <c r="AE123" s="12"/>
      <c r="AR123" s="216" t="s">
        <v>83</v>
      </c>
      <c r="AT123" s="217" t="s">
        <v>74</v>
      </c>
      <c r="AU123" s="217" t="s">
        <v>83</v>
      </c>
      <c r="AY123" s="216" t="s">
        <v>142</v>
      </c>
      <c r="BK123" s="218">
        <f>SUM(BK124:BK154)</f>
        <v>0</v>
      </c>
    </row>
    <row r="124" s="2" customFormat="1" ht="37.8" customHeight="1">
      <c r="A124" s="38"/>
      <c r="B124" s="39"/>
      <c r="C124" s="221" t="s">
        <v>83</v>
      </c>
      <c r="D124" s="221" t="s">
        <v>144</v>
      </c>
      <c r="E124" s="222" t="s">
        <v>803</v>
      </c>
      <c r="F124" s="223" t="s">
        <v>804</v>
      </c>
      <c r="G124" s="224" t="s">
        <v>147</v>
      </c>
      <c r="H124" s="225">
        <v>396.39999999999998</v>
      </c>
      <c r="I124" s="226"/>
      <c r="J124" s="226"/>
      <c r="K124" s="227">
        <f>ROUND(P124*H124,2)</f>
        <v>0</v>
      </c>
      <c r="L124" s="223" t="s">
        <v>148</v>
      </c>
      <c r="M124" s="44"/>
      <c r="N124" s="228" t="s">
        <v>1</v>
      </c>
      <c r="O124" s="229" t="s">
        <v>38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91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38"/>
      <c r="Z124" s="38"/>
      <c r="AA124" s="38"/>
      <c r="AB124" s="38"/>
      <c r="AC124" s="38"/>
      <c r="AD124" s="38"/>
      <c r="AE124" s="38"/>
      <c r="AR124" s="233" t="s">
        <v>149</v>
      </c>
      <c r="AT124" s="233" t="s">
        <v>144</v>
      </c>
      <c r="AU124" s="233" t="s">
        <v>85</v>
      </c>
      <c r="AY124" s="17" t="s">
        <v>142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7" t="s">
        <v>83</v>
      </c>
      <c r="BK124" s="234">
        <f>ROUND(P124*H124,2)</f>
        <v>0</v>
      </c>
      <c r="BL124" s="17" t="s">
        <v>149</v>
      </c>
      <c r="BM124" s="233" t="s">
        <v>85</v>
      </c>
    </row>
    <row r="125" s="13" customFormat="1">
      <c r="A125" s="13"/>
      <c r="B125" s="235"/>
      <c r="C125" s="236"/>
      <c r="D125" s="237" t="s">
        <v>150</v>
      </c>
      <c r="E125" s="238" t="s">
        <v>1</v>
      </c>
      <c r="F125" s="239" t="s">
        <v>805</v>
      </c>
      <c r="G125" s="236"/>
      <c r="H125" s="240">
        <v>396.39999999999998</v>
      </c>
      <c r="I125" s="241"/>
      <c r="J125" s="241"/>
      <c r="K125" s="236"/>
      <c r="L125" s="236"/>
      <c r="M125" s="242"/>
      <c r="N125" s="243"/>
      <c r="O125" s="244"/>
      <c r="P125" s="244"/>
      <c r="Q125" s="244"/>
      <c r="R125" s="244"/>
      <c r="S125" s="244"/>
      <c r="T125" s="244"/>
      <c r="U125" s="244"/>
      <c r="V125" s="244"/>
      <c r="W125" s="244"/>
      <c r="X125" s="245"/>
      <c r="Y125" s="13"/>
      <c r="Z125" s="13"/>
      <c r="AA125" s="13"/>
      <c r="AB125" s="13"/>
      <c r="AC125" s="13"/>
      <c r="AD125" s="13"/>
      <c r="AE125" s="13"/>
      <c r="AT125" s="246" t="s">
        <v>150</v>
      </c>
      <c r="AU125" s="246" t="s">
        <v>85</v>
      </c>
      <c r="AV125" s="13" t="s">
        <v>85</v>
      </c>
      <c r="AW125" s="13" t="s">
        <v>5</v>
      </c>
      <c r="AX125" s="13" t="s">
        <v>75</v>
      </c>
      <c r="AY125" s="246" t="s">
        <v>142</v>
      </c>
    </row>
    <row r="126" s="14" customFormat="1">
      <c r="A126" s="14"/>
      <c r="B126" s="247"/>
      <c r="C126" s="248"/>
      <c r="D126" s="237" t="s">
        <v>150</v>
      </c>
      <c r="E126" s="249" t="s">
        <v>1</v>
      </c>
      <c r="F126" s="250" t="s">
        <v>239</v>
      </c>
      <c r="G126" s="248"/>
      <c r="H126" s="249" t="s">
        <v>1</v>
      </c>
      <c r="I126" s="251"/>
      <c r="J126" s="251"/>
      <c r="K126" s="248"/>
      <c r="L126" s="248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4"/>
      <c r="Z126" s="14"/>
      <c r="AA126" s="14"/>
      <c r="AB126" s="14"/>
      <c r="AC126" s="14"/>
      <c r="AD126" s="14"/>
      <c r="AE126" s="14"/>
      <c r="AT126" s="256" t="s">
        <v>150</v>
      </c>
      <c r="AU126" s="256" t="s">
        <v>85</v>
      </c>
      <c r="AV126" s="14" t="s">
        <v>83</v>
      </c>
      <c r="AW126" s="14" t="s">
        <v>5</v>
      </c>
      <c r="AX126" s="14" t="s">
        <v>75</v>
      </c>
      <c r="AY126" s="256" t="s">
        <v>142</v>
      </c>
    </row>
    <row r="127" s="15" customFormat="1">
      <c r="A127" s="15"/>
      <c r="B127" s="257"/>
      <c r="C127" s="258"/>
      <c r="D127" s="237" t="s">
        <v>150</v>
      </c>
      <c r="E127" s="259" t="s">
        <v>1</v>
      </c>
      <c r="F127" s="260" t="s">
        <v>153</v>
      </c>
      <c r="G127" s="258"/>
      <c r="H127" s="261">
        <v>396.39999999999998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5"/>
      <c r="Z127" s="15"/>
      <c r="AA127" s="15"/>
      <c r="AB127" s="15"/>
      <c r="AC127" s="15"/>
      <c r="AD127" s="15"/>
      <c r="AE127" s="15"/>
      <c r="AT127" s="267" t="s">
        <v>150</v>
      </c>
      <c r="AU127" s="267" t="s">
        <v>85</v>
      </c>
      <c r="AV127" s="15" t="s">
        <v>149</v>
      </c>
      <c r="AW127" s="15" t="s">
        <v>5</v>
      </c>
      <c r="AX127" s="15" t="s">
        <v>83</v>
      </c>
      <c r="AY127" s="267" t="s">
        <v>142</v>
      </c>
    </row>
    <row r="128" s="2" customFormat="1" ht="62.7" customHeight="1">
      <c r="A128" s="38"/>
      <c r="B128" s="39"/>
      <c r="C128" s="221" t="s">
        <v>85</v>
      </c>
      <c r="D128" s="221" t="s">
        <v>144</v>
      </c>
      <c r="E128" s="222" t="s">
        <v>623</v>
      </c>
      <c r="F128" s="223" t="s">
        <v>624</v>
      </c>
      <c r="G128" s="224" t="s">
        <v>147</v>
      </c>
      <c r="H128" s="225">
        <v>361.19999999999999</v>
      </c>
      <c r="I128" s="226"/>
      <c r="J128" s="226"/>
      <c r="K128" s="227">
        <f>ROUND(P128*H128,2)</f>
        <v>0</v>
      </c>
      <c r="L128" s="223" t="s">
        <v>148</v>
      </c>
      <c r="M128" s="44"/>
      <c r="N128" s="228" t="s">
        <v>1</v>
      </c>
      <c r="O128" s="229" t="s">
        <v>38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91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38"/>
      <c r="Z128" s="38"/>
      <c r="AA128" s="38"/>
      <c r="AB128" s="38"/>
      <c r="AC128" s="38"/>
      <c r="AD128" s="38"/>
      <c r="AE128" s="38"/>
      <c r="AR128" s="233" t="s">
        <v>149</v>
      </c>
      <c r="AT128" s="233" t="s">
        <v>144</v>
      </c>
      <c r="AU128" s="233" t="s">
        <v>85</v>
      </c>
      <c r="AY128" s="17" t="s">
        <v>142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7" t="s">
        <v>83</v>
      </c>
      <c r="BK128" s="234">
        <f>ROUND(P128*H128,2)</f>
        <v>0</v>
      </c>
      <c r="BL128" s="17" t="s">
        <v>149</v>
      </c>
      <c r="BM128" s="233" t="s">
        <v>149</v>
      </c>
    </row>
    <row r="129" s="13" customFormat="1">
      <c r="A129" s="13"/>
      <c r="B129" s="235"/>
      <c r="C129" s="236"/>
      <c r="D129" s="237" t="s">
        <v>150</v>
      </c>
      <c r="E129" s="238" t="s">
        <v>1</v>
      </c>
      <c r="F129" s="239" t="s">
        <v>806</v>
      </c>
      <c r="G129" s="236"/>
      <c r="H129" s="240">
        <v>361.19999999999999</v>
      </c>
      <c r="I129" s="241"/>
      <c r="J129" s="241"/>
      <c r="K129" s="236"/>
      <c r="L129" s="236"/>
      <c r="M129" s="242"/>
      <c r="N129" s="243"/>
      <c r="O129" s="244"/>
      <c r="P129" s="244"/>
      <c r="Q129" s="244"/>
      <c r="R129" s="244"/>
      <c r="S129" s="244"/>
      <c r="T129" s="244"/>
      <c r="U129" s="244"/>
      <c r="V129" s="244"/>
      <c r="W129" s="244"/>
      <c r="X129" s="245"/>
      <c r="Y129" s="13"/>
      <c r="Z129" s="13"/>
      <c r="AA129" s="13"/>
      <c r="AB129" s="13"/>
      <c r="AC129" s="13"/>
      <c r="AD129" s="13"/>
      <c r="AE129" s="13"/>
      <c r="AT129" s="246" t="s">
        <v>150</v>
      </c>
      <c r="AU129" s="246" t="s">
        <v>85</v>
      </c>
      <c r="AV129" s="13" t="s">
        <v>85</v>
      </c>
      <c r="AW129" s="13" t="s">
        <v>5</v>
      </c>
      <c r="AX129" s="13" t="s">
        <v>75</v>
      </c>
      <c r="AY129" s="246" t="s">
        <v>142</v>
      </c>
    </row>
    <row r="130" s="15" customFormat="1">
      <c r="A130" s="15"/>
      <c r="B130" s="257"/>
      <c r="C130" s="258"/>
      <c r="D130" s="237" t="s">
        <v>150</v>
      </c>
      <c r="E130" s="259" t="s">
        <v>1</v>
      </c>
      <c r="F130" s="260" t="s">
        <v>153</v>
      </c>
      <c r="G130" s="258"/>
      <c r="H130" s="261">
        <v>361.19999999999999</v>
      </c>
      <c r="I130" s="262"/>
      <c r="J130" s="262"/>
      <c r="K130" s="258"/>
      <c r="L130" s="258"/>
      <c r="M130" s="263"/>
      <c r="N130" s="264"/>
      <c r="O130" s="265"/>
      <c r="P130" s="265"/>
      <c r="Q130" s="265"/>
      <c r="R130" s="265"/>
      <c r="S130" s="265"/>
      <c r="T130" s="265"/>
      <c r="U130" s="265"/>
      <c r="V130" s="265"/>
      <c r="W130" s="265"/>
      <c r="X130" s="266"/>
      <c r="Y130" s="15"/>
      <c r="Z130" s="15"/>
      <c r="AA130" s="15"/>
      <c r="AB130" s="15"/>
      <c r="AC130" s="15"/>
      <c r="AD130" s="15"/>
      <c r="AE130" s="15"/>
      <c r="AT130" s="267" t="s">
        <v>150</v>
      </c>
      <c r="AU130" s="267" t="s">
        <v>85</v>
      </c>
      <c r="AV130" s="15" t="s">
        <v>149</v>
      </c>
      <c r="AW130" s="15" t="s">
        <v>5</v>
      </c>
      <c r="AX130" s="15" t="s">
        <v>83</v>
      </c>
      <c r="AY130" s="267" t="s">
        <v>142</v>
      </c>
    </row>
    <row r="131" s="2" customFormat="1" ht="66.75" customHeight="1">
      <c r="A131" s="38"/>
      <c r="B131" s="39"/>
      <c r="C131" s="221" t="s">
        <v>158</v>
      </c>
      <c r="D131" s="221" t="s">
        <v>144</v>
      </c>
      <c r="E131" s="222" t="s">
        <v>625</v>
      </c>
      <c r="F131" s="223" t="s">
        <v>626</v>
      </c>
      <c r="G131" s="224" t="s">
        <v>147</v>
      </c>
      <c r="H131" s="225">
        <v>1806</v>
      </c>
      <c r="I131" s="226"/>
      <c r="J131" s="226"/>
      <c r="K131" s="227">
        <f>ROUND(P131*H131,2)</f>
        <v>0</v>
      </c>
      <c r="L131" s="223" t="s">
        <v>148</v>
      </c>
      <c r="M131" s="44"/>
      <c r="N131" s="228" t="s">
        <v>1</v>
      </c>
      <c r="O131" s="229" t="s">
        <v>38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91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149</v>
      </c>
      <c r="AT131" s="233" t="s">
        <v>144</v>
      </c>
      <c r="AU131" s="233" t="s">
        <v>85</v>
      </c>
      <c r="AY131" s="17" t="s">
        <v>142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83</v>
      </c>
      <c r="BK131" s="234">
        <f>ROUND(P131*H131,2)</f>
        <v>0</v>
      </c>
      <c r="BL131" s="17" t="s">
        <v>149</v>
      </c>
      <c r="BM131" s="233" t="s">
        <v>161</v>
      </c>
    </row>
    <row r="132" s="13" customFormat="1">
      <c r="A132" s="13"/>
      <c r="B132" s="235"/>
      <c r="C132" s="236"/>
      <c r="D132" s="237" t="s">
        <v>150</v>
      </c>
      <c r="E132" s="238" t="s">
        <v>1</v>
      </c>
      <c r="F132" s="239" t="s">
        <v>807</v>
      </c>
      <c r="G132" s="236"/>
      <c r="H132" s="240">
        <v>1806</v>
      </c>
      <c r="I132" s="241"/>
      <c r="J132" s="241"/>
      <c r="K132" s="236"/>
      <c r="L132" s="236"/>
      <c r="M132" s="242"/>
      <c r="N132" s="243"/>
      <c r="O132" s="244"/>
      <c r="P132" s="244"/>
      <c r="Q132" s="244"/>
      <c r="R132" s="244"/>
      <c r="S132" s="244"/>
      <c r="T132" s="244"/>
      <c r="U132" s="244"/>
      <c r="V132" s="244"/>
      <c r="W132" s="244"/>
      <c r="X132" s="245"/>
      <c r="Y132" s="13"/>
      <c r="Z132" s="13"/>
      <c r="AA132" s="13"/>
      <c r="AB132" s="13"/>
      <c r="AC132" s="13"/>
      <c r="AD132" s="13"/>
      <c r="AE132" s="13"/>
      <c r="AT132" s="246" t="s">
        <v>150</v>
      </c>
      <c r="AU132" s="246" t="s">
        <v>85</v>
      </c>
      <c r="AV132" s="13" t="s">
        <v>85</v>
      </c>
      <c r="AW132" s="13" t="s">
        <v>5</v>
      </c>
      <c r="AX132" s="13" t="s">
        <v>75</v>
      </c>
      <c r="AY132" s="24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1806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44.25" customHeight="1">
      <c r="A134" s="38"/>
      <c r="B134" s="39"/>
      <c r="C134" s="221" t="s">
        <v>149</v>
      </c>
      <c r="D134" s="221" t="s">
        <v>144</v>
      </c>
      <c r="E134" s="222" t="s">
        <v>808</v>
      </c>
      <c r="F134" s="223" t="s">
        <v>809</v>
      </c>
      <c r="G134" s="224" t="s">
        <v>147</v>
      </c>
      <c r="H134" s="225">
        <v>35.200000000000003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164</v>
      </c>
    </row>
    <row r="135" s="13" customFormat="1">
      <c r="A135" s="13"/>
      <c r="B135" s="235"/>
      <c r="C135" s="236"/>
      <c r="D135" s="237" t="s">
        <v>150</v>
      </c>
      <c r="E135" s="238" t="s">
        <v>1</v>
      </c>
      <c r="F135" s="239" t="s">
        <v>810</v>
      </c>
      <c r="G135" s="236"/>
      <c r="H135" s="240">
        <v>35.200000000000003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85</v>
      </c>
      <c r="AV135" s="13" t="s">
        <v>85</v>
      </c>
      <c r="AW135" s="13" t="s">
        <v>5</v>
      </c>
      <c r="AX135" s="13" t="s">
        <v>75</v>
      </c>
      <c r="AY135" s="246" t="s">
        <v>142</v>
      </c>
    </row>
    <row r="136" s="14" customFormat="1">
      <c r="A136" s="14"/>
      <c r="B136" s="247"/>
      <c r="C136" s="248"/>
      <c r="D136" s="237" t="s">
        <v>150</v>
      </c>
      <c r="E136" s="249" t="s">
        <v>1</v>
      </c>
      <c r="F136" s="250" t="s">
        <v>811</v>
      </c>
      <c r="G136" s="248"/>
      <c r="H136" s="249" t="s">
        <v>1</v>
      </c>
      <c r="I136" s="251"/>
      <c r="J136" s="251"/>
      <c r="K136" s="248"/>
      <c r="L136" s="248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4"/>
      <c r="Z136" s="14"/>
      <c r="AA136" s="14"/>
      <c r="AB136" s="14"/>
      <c r="AC136" s="14"/>
      <c r="AD136" s="14"/>
      <c r="AE136" s="14"/>
      <c r="AT136" s="256" t="s">
        <v>150</v>
      </c>
      <c r="AU136" s="256" t="s">
        <v>85</v>
      </c>
      <c r="AV136" s="14" t="s">
        <v>83</v>
      </c>
      <c r="AW136" s="14" t="s">
        <v>5</v>
      </c>
      <c r="AX136" s="14" t="s">
        <v>75</v>
      </c>
      <c r="AY136" s="25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35.200000000000003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55.5" customHeight="1">
      <c r="A138" s="38"/>
      <c r="B138" s="39"/>
      <c r="C138" s="221" t="s">
        <v>166</v>
      </c>
      <c r="D138" s="221" t="s">
        <v>144</v>
      </c>
      <c r="E138" s="222" t="s">
        <v>179</v>
      </c>
      <c r="F138" s="223" t="s">
        <v>180</v>
      </c>
      <c r="G138" s="224" t="s">
        <v>147</v>
      </c>
      <c r="H138" s="225">
        <v>6.2999999999999998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169</v>
      </c>
    </row>
    <row r="139" s="13" customFormat="1">
      <c r="A139" s="13"/>
      <c r="B139" s="235"/>
      <c r="C139" s="236"/>
      <c r="D139" s="237" t="s">
        <v>150</v>
      </c>
      <c r="E139" s="238" t="s">
        <v>1</v>
      </c>
      <c r="F139" s="239" t="s">
        <v>812</v>
      </c>
      <c r="G139" s="236"/>
      <c r="H139" s="240">
        <v>6.2999999999999998</v>
      </c>
      <c r="I139" s="241"/>
      <c r="J139" s="241"/>
      <c r="K139" s="236"/>
      <c r="L139" s="236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85</v>
      </c>
      <c r="AV139" s="13" t="s">
        <v>85</v>
      </c>
      <c r="AW139" s="13" t="s">
        <v>5</v>
      </c>
      <c r="AX139" s="13" t="s">
        <v>75</v>
      </c>
      <c r="AY139" s="246" t="s">
        <v>142</v>
      </c>
    </row>
    <row r="140" s="14" customFormat="1">
      <c r="A140" s="14"/>
      <c r="B140" s="247"/>
      <c r="C140" s="248"/>
      <c r="D140" s="237" t="s">
        <v>150</v>
      </c>
      <c r="E140" s="249" t="s">
        <v>1</v>
      </c>
      <c r="F140" s="250" t="s">
        <v>813</v>
      </c>
      <c r="G140" s="248"/>
      <c r="H140" s="249" t="s">
        <v>1</v>
      </c>
      <c r="I140" s="251"/>
      <c r="J140" s="251"/>
      <c r="K140" s="248"/>
      <c r="L140" s="248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4"/>
      <c r="Z140" s="14"/>
      <c r="AA140" s="14"/>
      <c r="AB140" s="14"/>
      <c r="AC140" s="14"/>
      <c r="AD140" s="14"/>
      <c r="AE140" s="14"/>
      <c r="AT140" s="256" t="s">
        <v>150</v>
      </c>
      <c r="AU140" s="256" t="s">
        <v>85</v>
      </c>
      <c r="AV140" s="14" t="s">
        <v>83</v>
      </c>
      <c r="AW140" s="14" t="s">
        <v>5</v>
      </c>
      <c r="AX140" s="14" t="s">
        <v>75</v>
      </c>
      <c r="AY140" s="25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6.2999999999999998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24.15" customHeight="1">
      <c r="A142" s="38"/>
      <c r="B142" s="39"/>
      <c r="C142" s="268" t="s">
        <v>161</v>
      </c>
      <c r="D142" s="268" t="s">
        <v>172</v>
      </c>
      <c r="E142" s="269" t="s">
        <v>184</v>
      </c>
      <c r="F142" s="270" t="s">
        <v>185</v>
      </c>
      <c r="G142" s="271" t="s">
        <v>175</v>
      </c>
      <c r="H142" s="272">
        <v>12.6</v>
      </c>
      <c r="I142" s="273"/>
      <c r="J142" s="274"/>
      <c r="K142" s="275">
        <f>ROUND(P142*H142,2)</f>
        <v>0</v>
      </c>
      <c r="L142" s="270" t="s">
        <v>148</v>
      </c>
      <c r="M142" s="276"/>
      <c r="N142" s="277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164</v>
      </c>
      <c r="AT142" s="233" t="s">
        <v>172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176</v>
      </c>
    </row>
    <row r="143" s="2" customFormat="1" ht="44.25" customHeight="1">
      <c r="A143" s="38"/>
      <c r="B143" s="39"/>
      <c r="C143" s="221" t="s">
        <v>178</v>
      </c>
      <c r="D143" s="221" t="s">
        <v>144</v>
      </c>
      <c r="E143" s="222" t="s">
        <v>189</v>
      </c>
      <c r="F143" s="223" t="s">
        <v>190</v>
      </c>
      <c r="G143" s="224" t="s">
        <v>175</v>
      </c>
      <c r="H143" s="225">
        <v>650.15999999999997</v>
      </c>
      <c r="I143" s="226"/>
      <c r="J143" s="226"/>
      <c r="K143" s="227">
        <f>ROUND(P143*H143,2)</f>
        <v>0</v>
      </c>
      <c r="L143" s="223" t="s">
        <v>148</v>
      </c>
      <c r="M143" s="44"/>
      <c r="N143" s="228" t="s">
        <v>1</v>
      </c>
      <c r="O143" s="229" t="s">
        <v>38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91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38"/>
      <c r="Z143" s="38"/>
      <c r="AA143" s="38"/>
      <c r="AB143" s="38"/>
      <c r="AC143" s="38"/>
      <c r="AD143" s="38"/>
      <c r="AE143" s="38"/>
      <c r="AR143" s="233" t="s">
        <v>149</v>
      </c>
      <c r="AT143" s="233" t="s">
        <v>144</v>
      </c>
      <c r="AU143" s="233" t="s">
        <v>85</v>
      </c>
      <c r="AY143" s="17" t="s">
        <v>142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7" t="s">
        <v>83</v>
      </c>
      <c r="BK143" s="234">
        <f>ROUND(P143*H143,2)</f>
        <v>0</v>
      </c>
      <c r="BL143" s="17" t="s">
        <v>149</v>
      </c>
      <c r="BM143" s="233" t="s">
        <v>181</v>
      </c>
    </row>
    <row r="144" s="13" customFormat="1">
      <c r="A144" s="13"/>
      <c r="B144" s="235"/>
      <c r="C144" s="236"/>
      <c r="D144" s="237" t="s">
        <v>150</v>
      </c>
      <c r="E144" s="238" t="s">
        <v>1</v>
      </c>
      <c r="F144" s="239" t="s">
        <v>814</v>
      </c>
      <c r="G144" s="236"/>
      <c r="H144" s="240">
        <v>650.15999999999997</v>
      </c>
      <c r="I144" s="241"/>
      <c r="J144" s="241"/>
      <c r="K144" s="236"/>
      <c r="L144" s="236"/>
      <c r="M144" s="242"/>
      <c r="N144" s="243"/>
      <c r="O144" s="244"/>
      <c r="P144" s="244"/>
      <c r="Q144" s="244"/>
      <c r="R144" s="244"/>
      <c r="S144" s="244"/>
      <c r="T144" s="244"/>
      <c r="U144" s="244"/>
      <c r="V144" s="244"/>
      <c r="W144" s="244"/>
      <c r="X144" s="245"/>
      <c r="Y144" s="13"/>
      <c r="Z144" s="13"/>
      <c r="AA144" s="13"/>
      <c r="AB144" s="13"/>
      <c r="AC144" s="13"/>
      <c r="AD144" s="13"/>
      <c r="AE144" s="13"/>
      <c r="AT144" s="246" t="s">
        <v>150</v>
      </c>
      <c r="AU144" s="246" t="s">
        <v>85</v>
      </c>
      <c r="AV144" s="13" t="s">
        <v>85</v>
      </c>
      <c r="AW144" s="13" t="s">
        <v>5</v>
      </c>
      <c r="AX144" s="13" t="s">
        <v>75</v>
      </c>
      <c r="AY144" s="246" t="s">
        <v>142</v>
      </c>
    </row>
    <row r="145" s="15" customFormat="1">
      <c r="A145" s="15"/>
      <c r="B145" s="257"/>
      <c r="C145" s="258"/>
      <c r="D145" s="237" t="s">
        <v>150</v>
      </c>
      <c r="E145" s="259" t="s">
        <v>1</v>
      </c>
      <c r="F145" s="260" t="s">
        <v>153</v>
      </c>
      <c r="G145" s="258"/>
      <c r="H145" s="261">
        <v>650.15999999999997</v>
      </c>
      <c r="I145" s="262"/>
      <c r="J145" s="262"/>
      <c r="K145" s="258"/>
      <c r="L145" s="258"/>
      <c r="M145" s="263"/>
      <c r="N145" s="264"/>
      <c r="O145" s="265"/>
      <c r="P145" s="265"/>
      <c r="Q145" s="265"/>
      <c r="R145" s="265"/>
      <c r="S145" s="265"/>
      <c r="T145" s="265"/>
      <c r="U145" s="265"/>
      <c r="V145" s="265"/>
      <c r="W145" s="265"/>
      <c r="X145" s="266"/>
      <c r="Y145" s="15"/>
      <c r="Z145" s="15"/>
      <c r="AA145" s="15"/>
      <c r="AB145" s="15"/>
      <c r="AC145" s="15"/>
      <c r="AD145" s="15"/>
      <c r="AE145" s="15"/>
      <c r="AT145" s="267" t="s">
        <v>150</v>
      </c>
      <c r="AU145" s="267" t="s">
        <v>85</v>
      </c>
      <c r="AV145" s="15" t="s">
        <v>149</v>
      </c>
      <c r="AW145" s="15" t="s">
        <v>5</v>
      </c>
      <c r="AX145" s="15" t="s">
        <v>83</v>
      </c>
      <c r="AY145" s="267" t="s">
        <v>142</v>
      </c>
    </row>
    <row r="146" s="2" customFormat="1" ht="37.8" customHeight="1">
      <c r="A146" s="38"/>
      <c r="B146" s="39"/>
      <c r="C146" s="221" t="s">
        <v>164</v>
      </c>
      <c r="D146" s="221" t="s">
        <v>144</v>
      </c>
      <c r="E146" s="222" t="s">
        <v>506</v>
      </c>
      <c r="F146" s="223" t="s">
        <v>507</v>
      </c>
      <c r="G146" s="224" t="s">
        <v>147</v>
      </c>
      <c r="H146" s="225">
        <v>361.19999999999999</v>
      </c>
      <c r="I146" s="226"/>
      <c r="J146" s="226"/>
      <c r="K146" s="227">
        <f>ROUND(P146*H146,2)</f>
        <v>0</v>
      </c>
      <c r="L146" s="223" t="s">
        <v>148</v>
      </c>
      <c r="M146" s="44"/>
      <c r="N146" s="228" t="s">
        <v>1</v>
      </c>
      <c r="O146" s="229" t="s">
        <v>38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91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38"/>
      <c r="Z146" s="38"/>
      <c r="AA146" s="38"/>
      <c r="AB146" s="38"/>
      <c r="AC146" s="38"/>
      <c r="AD146" s="38"/>
      <c r="AE146" s="38"/>
      <c r="AR146" s="233" t="s">
        <v>149</v>
      </c>
      <c r="AT146" s="233" t="s">
        <v>144</v>
      </c>
      <c r="AU146" s="233" t="s">
        <v>85</v>
      </c>
      <c r="AY146" s="17" t="s">
        <v>142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7" t="s">
        <v>83</v>
      </c>
      <c r="BK146" s="234">
        <f>ROUND(P146*H146,2)</f>
        <v>0</v>
      </c>
      <c r="BL146" s="17" t="s">
        <v>149</v>
      </c>
      <c r="BM146" s="233" t="s">
        <v>186</v>
      </c>
    </row>
    <row r="147" s="13" customFormat="1">
      <c r="A147" s="13"/>
      <c r="B147" s="235"/>
      <c r="C147" s="236"/>
      <c r="D147" s="237" t="s">
        <v>150</v>
      </c>
      <c r="E147" s="238" t="s">
        <v>1</v>
      </c>
      <c r="F147" s="239" t="s">
        <v>815</v>
      </c>
      <c r="G147" s="236"/>
      <c r="H147" s="240">
        <v>361.19999999999999</v>
      </c>
      <c r="I147" s="241"/>
      <c r="J147" s="241"/>
      <c r="K147" s="236"/>
      <c r="L147" s="236"/>
      <c r="M147" s="242"/>
      <c r="N147" s="243"/>
      <c r="O147" s="244"/>
      <c r="P147" s="244"/>
      <c r="Q147" s="244"/>
      <c r="R147" s="244"/>
      <c r="S147" s="244"/>
      <c r="T147" s="244"/>
      <c r="U147" s="244"/>
      <c r="V147" s="244"/>
      <c r="W147" s="244"/>
      <c r="X147" s="245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85</v>
      </c>
      <c r="AV147" s="13" t="s">
        <v>85</v>
      </c>
      <c r="AW147" s="13" t="s">
        <v>5</v>
      </c>
      <c r="AX147" s="13" t="s">
        <v>75</v>
      </c>
      <c r="AY147" s="246" t="s">
        <v>142</v>
      </c>
    </row>
    <row r="148" s="15" customFormat="1">
      <c r="A148" s="15"/>
      <c r="B148" s="257"/>
      <c r="C148" s="258"/>
      <c r="D148" s="237" t="s">
        <v>150</v>
      </c>
      <c r="E148" s="259" t="s">
        <v>1</v>
      </c>
      <c r="F148" s="260" t="s">
        <v>153</v>
      </c>
      <c r="G148" s="258"/>
      <c r="H148" s="261">
        <v>361.19999999999999</v>
      </c>
      <c r="I148" s="262"/>
      <c r="J148" s="262"/>
      <c r="K148" s="258"/>
      <c r="L148" s="258"/>
      <c r="M148" s="263"/>
      <c r="N148" s="264"/>
      <c r="O148" s="265"/>
      <c r="P148" s="265"/>
      <c r="Q148" s="265"/>
      <c r="R148" s="265"/>
      <c r="S148" s="265"/>
      <c r="T148" s="265"/>
      <c r="U148" s="265"/>
      <c r="V148" s="265"/>
      <c r="W148" s="265"/>
      <c r="X148" s="266"/>
      <c r="Y148" s="15"/>
      <c r="Z148" s="15"/>
      <c r="AA148" s="15"/>
      <c r="AB148" s="15"/>
      <c r="AC148" s="15"/>
      <c r="AD148" s="15"/>
      <c r="AE148" s="15"/>
      <c r="AT148" s="267" t="s">
        <v>150</v>
      </c>
      <c r="AU148" s="267" t="s">
        <v>85</v>
      </c>
      <c r="AV148" s="15" t="s">
        <v>149</v>
      </c>
      <c r="AW148" s="15" t="s">
        <v>5</v>
      </c>
      <c r="AX148" s="15" t="s">
        <v>83</v>
      </c>
      <c r="AY148" s="267" t="s">
        <v>142</v>
      </c>
    </row>
    <row r="149" s="2" customFormat="1" ht="33" customHeight="1">
      <c r="A149" s="38"/>
      <c r="B149" s="39"/>
      <c r="C149" s="221" t="s">
        <v>188</v>
      </c>
      <c r="D149" s="221" t="s">
        <v>144</v>
      </c>
      <c r="E149" s="222" t="s">
        <v>233</v>
      </c>
      <c r="F149" s="223" t="s">
        <v>234</v>
      </c>
      <c r="G149" s="224" t="s">
        <v>205</v>
      </c>
      <c r="H149" s="225">
        <v>2226</v>
      </c>
      <c r="I149" s="226"/>
      <c r="J149" s="226"/>
      <c r="K149" s="227">
        <f>ROUND(P149*H149,2)</f>
        <v>0</v>
      </c>
      <c r="L149" s="223" t="s">
        <v>148</v>
      </c>
      <c r="M149" s="44"/>
      <c r="N149" s="228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149</v>
      </c>
      <c r="AT149" s="233" t="s">
        <v>144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151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816</v>
      </c>
      <c r="G150" s="236"/>
      <c r="H150" s="240">
        <v>991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4" customFormat="1">
      <c r="A151" s="14"/>
      <c r="B151" s="247"/>
      <c r="C151" s="248"/>
      <c r="D151" s="237" t="s">
        <v>150</v>
      </c>
      <c r="E151" s="249" t="s">
        <v>1</v>
      </c>
      <c r="F151" s="250" t="s">
        <v>817</v>
      </c>
      <c r="G151" s="248"/>
      <c r="H151" s="249" t="s">
        <v>1</v>
      </c>
      <c r="I151" s="251"/>
      <c r="J151" s="251"/>
      <c r="K151" s="248"/>
      <c r="L151" s="248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4"/>
      <c r="Z151" s="14"/>
      <c r="AA151" s="14"/>
      <c r="AB151" s="14"/>
      <c r="AC151" s="14"/>
      <c r="AD151" s="14"/>
      <c r="AE151" s="14"/>
      <c r="AT151" s="256" t="s">
        <v>150</v>
      </c>
      <c r="AU151" s="256" t="s">
        <v>85</v>
      </c>
      <c r="AV151" s="14" t="s">
        <v>83</v>
      </c>
      <c r="AW151" s="14" t="s">
        <v>5</v>
      </c>
      <c r="AX151" s="14" t="s">
        <v>75</v>
      </c>
      <c r="AY151" s="256" t="s">
        <v>142</v>
      </c>
    </row>
    <row r="152" s="13" customFormat="1">
      <c r="A152" s="13"/>
      <c r="B152" s="235"/>
      <c r="C152" s="236"/>
      <c r="D152" s="237" t="s">
        <v>150</v>
      </c>
      <c r="E152" s="238" t="s">
        <v>1</v>
      </c>
      <c r="F152" s="239" t="s">
        <v>818</v>
      </c>
      <c r="G152" s="236"/>
      <c r="H152" s="240">
        <v>1235</v>
      </c>
      <c r="I152" s="241"/>
      <c r="J152" s="241"/>
      <c r="K152" s="236"/>
      <c r="L152" s="236"/>
      <c r="M152" s="242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85</v>
      </c>
      <c r="AV152" s="13" t="s">
        <v>85</v>
      </c>
      <c r="AW152" s="13" t="s">
        <v>5</v>
      </c>
      <c r="AX152" s="13" t="s">
        <v>75</v>
      </c>
      <c r="AY152" s="246" t="s">
        <v>142</v>
      </c>
    </row>
    <row r="153" s="14" customFormat="1">
      <c r="A153" s="14"/>
      <c r="B153" s="247"/>
      <c r="C153" s="248"/>
      <c r="D153" s="237" t="s">
        <v>150</v>
      </c>
      <c r="E153" s="249" t="s">
        <v>1</v>
      </c>
      <c r="F153" s="250" t="s">
        <v>819</v>
      </c>
      <c r="G153" s="248"/>
      <c r="H153" s="249" t="s">
        <v>1</v>
      </c>
      <c r="I153" s="251"/>
      <c r="J153" s="251"/>
      <c r="K153" s="248"/>
      <c r="L153" s="248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4"/>
      <c r="Z153" s="14"/>
      <c r="AA153" s="14"/>
      <c r="AB153" s="14"/>
      <c r="AC153" s="14"/>
      <c r="AD153" s="14"/>
      <c r="AE153" s="14"/>
      <c r="AT153" s="256" t="s">
        <v>150</v>
      </c>
      <c r="AU153" s="256" t="s">
        <v>85</v>
      </c>
      <c r="AV153" s="14" t="s">
        <v>83</v>
      </c>
      <c r="AW153" s="14" t="s">
        <v>5</v>
      </c>
      <c r="AX153" s="14" t="s">
        <v>75</v>
      </c>
      <c r="AY153" s="256" t="s">
        <v>142</v>
      </c>
    </row>
    <row r="154" s="15" customFormat="1">
      <c r="A154" s="15"/>
      <c r="B154" s="257"/>
      <c r="C154" s="258"/>
      <c r="D154" s="237" t="s">
        <v>150</v>
      </c>
      <c r="E154" s="259" t="s">
        <v>1</v>
      </c>
      <c r="F154" s="260" t="s">
        <v>153</v>
      </c>
      <c r="G154" s="258"/>
      <c r="H154" s="261">
        <v>2226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5"/>
      <c r="Z154" s="15"/>
      <c r="AA154" s="15"/>
      <c r="AB154" s="15"/>
      <c r="AC154" s="15"/>
      <c r="AD154" s="15"/>
      <c r="AE154" s="15"/>
      <c r="AT154" s="267" t="s">
        <v>150</v>
      </c>
      <c r="AU154" s="267" t="s">
        <v>85</v>
      </c>
      <c r="AV154" s="15" t="s">
        <v>149</v>
      </c>
      <c r="AW154" s="15" t="s">
        <v>5</v>
      </c>
      <c r="AX154" s="15" t="s">
        <v>83</v>
      </c>
      <c r="AY154" s="267" t="s">
        <v>142</v>
      </c>
    </row>
    <row r="155" s="12" customFormat="1" ht="22.8" customHeight="1">
      <c r="A155" s="12"/>
      <c r="B155" s="204"/>
      <c r="C155" s="205"/>
      <c r="D155" s="206" t="s">
        <v>74</v>
      </c>
      <c r="E155" s="219" t="s">
        <v>166</v>
      </c>
      <c r="F155" s="219" t="s">
        <v>256</v>
      </c>
      <c r="G155" s="205"/>
      <c r="H155" s="205"/>
      <c r="I155" s="208"/>
      <c r="J155" s="208"/>
      <c r="K155" s="220">
        <f>BK155</f>
        <v>0</v>
      </c>
      <c r="L155" s="205"/>
      <c r="M155" s="210"/>
      <c r="N155" s="211"/>
      <c r="O155" s="212"/>
      <c r="P155" s="212"/>
      <c r="Q155" s="213">
        <f>SUM(Q156:Q205)</f>
        <v>0</v>
      </c>
      <c r="R155" s="213">
        <f>SUM(R156:R205)</f>
        <v>0</v>
      </c>
      <c r="S155" s="212"/>
      <c r="T155" s="214">
        <f>SUM(T156:T205)</f>
        <v>0</v>
      </c>
      <c r="U155" s="212"/>
      <c r="V155" s="214">
        <f>SUM(V156:V205)</f>
        <v>0</v>
      </c>
      <c r="W155" s="212"/>
      <c r="X155" s="215">
        <f>SUM(X156:X205)</f>
        <v>0</v>
      </c>
      <c r="Y155" s="12"/>
      <c r="Z155" s="12"/>
      <c r="AA155" s="12"/>
      <c r="AB155" s="12"/>
      <c r="AC155" s="12"/>
      <c r="AD155" s="12"/>
      <c r="AE155" s="12"/>
      <c r="AR155" s="216" t="s">
        <v>83</v>
      </c>
      <c r="AT155" s="217" t="s">
        <v>74</v>
      </c>
      <c r="AU155" s="217" t="s">
        <v>83</v>
      </c>
      <c r="AY155" s="216" t="s">
        <v>142</v>
      </c>
      <c r="BK155" s="218">
        <f>SUM(BK156:BK205)</f>
        <v>0</v>
      </c>
    </row>
    <row r="156" s="2" customFormat="1" ht="44.25" customHeight="1">
      <c r="A156" s="38"/>
      <c r="B156" s="39"/>
      <c r="C156" s="221" t="s">
        <v>169</v>
      </c>
      <c r="D156" s="221" t="s">
        <v>144</v>
      </c>
      <c r="E156" s="222" t="s">
        <v>820</v>
      </c>
      <c r="F156" s="223" t="s">
        <v>821</v>
      </c>
      <c r="G156" s="224" t="s">
        <v>205</v>
      </c>
      <c r="H156" s="225">
        <v>991</v>
      </c>
      <c r="I156" s="226"/>
      <c r="J156" s="226"/>
      <c r="K156" s="227">
        <f>ROUND(P156*H156,2)</f>
        <v>0</v>
      </c>
      <c r="L156" s="223" t="s">
        <v>148</v>
      </c>
      <c r="M156" s="44"/>
      <c r="N156" s="228" t="s">
        <v>1</v>
      </c>
      <c r="O156" s="229" t="s">
        <v>38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91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38"/>
      <c r="Z156" s="38"/>
      <c r="AA156" s="38"/>
      <c r="AB156" s="38"/>
      <c r="AC156" s="38"/>
      <c r="AD156" s="38"/>
      <c r="AE156" s="38"/>
      <c r="AR156" s="233" t="s">
        <v>149</v>
      </c>
      <c r="AT156" s="233" t="s">
        <v>144</v>
      </c>
      <c r="AU156" s="233" t="s">
        <v>85</v>
      </c>
      <c r="AY156" s="17" t="s">
        <v>142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7" t="s">
        <v>83</v>
      </c>
      <c r="BK156" s="234">
        <f>ROUND(P156*H156,2)</f>
        <v>0</v>
      </c>
      <c r="BL156" s="17" t="s">
        <v>149</v>
      </c>
      <c r="BM156" s="233" t="s">
        <v>194</v>
      </c>
    </row>
    <row r="157" s="13" customFormat="1">
      <c r="A157" s="13"/>
      <c r="B157" s="235"/>
      <c r="C157" s="236"/>
      <c r="D157" s="237" t="s">
        <v>150</v>
      </c>
      <c r="E157" s="238" t="s">
        <v>1</v>
      </c>
      <c r="F157" s="239" t="s">
        <v>816</v>
      </c>
      <c r="G157" s="236"/>
      <c r="H157" s="240">
        <v>991</v>
      </c>
      <c r="I157" s="241"/>
      <c r="J157" s="241"/>
      <c r="K157" s="236"/>
      <c r="L157" s="236"/>
      <c r="M157" s="242"/>
      <c r="N157" s="243"/>
      <c r="O157" s="244"/>
      <c r="P157" s="244"/>
      <c r="Q157" s="244"/>
      <c r="R157" s="244"/>
      <c r="S157" s="244"/>
      <c r="T157" s="244"/>
      <c r="U157" s="244"/>
      <c r="V157" s="244"/>
      <c r="W157" s="244"/>
      <c r="X157" s="245"/>
      <c r="Y157" s="13"/>
      <c r="Z157" s="13"/>
      <c r="AA157" s="13"/>
      <c r="AB157" s="13"/>
      <c r="AC157" s="13"/>
      <c r="AD157" s="13"/>
      <c r="AE157" s="13"/>
      <c r="AT157" s="246" t="s">
        <v>150</v>
      </c>
      <c r="AU157" s="246" t="s">
        <v>85</v>
      </c>
      <c r="AV157" s="13" t="s">
        <v>85</v>
      </c>
      <c r="AW157" s="13" t="s">
        <v>5</v>
      </c>
      <c r="AX157" s="13" t="s">
        <v>75</v>
      </c>
      <c r="AY157" s="246" t="s">
        <v>142</v>
      </c>
    </row>
    <row r="158" s="14" customFormat="1">
      <c r="A158" s="14"/>
      <c r="B158" s="247"/>
      <c r="C158" s="248"/>
      <c r="D158" s="237" t="s">
        <v>150</v>
      </c>
      <c r="E158" s="249" t="s">
        <v>1</v>
      </c>
      <c r="F158" s="250" t="s">
        <v>822</v>
      </c>
      <c r="G158" s="248"/>
      <c r="H158" s="249" t="s">
        <v>1</v>
      </c>
      <c r="I158" s="251"/>
      <c r="J158" s="251"/>
      <c r="K158" s="248"/>
      <c r="L158" s="248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4"/>
      <c r="Z158" s="14"/>
      <c r="AA158" s="14"/>
      <c r="AB158" s="14"/>
      <c r="AC158" s="14"/>
      <c r="AD158" s="14"/>
      <c r="AE158" s="14"/>
      <c r="AT158" s="256" t="s">
        <v>150</v>
      </c>
      <c r="AU158" s="256" t="s">
        <v>85</v>
      </c>
      <c r="AV158" s="14" t="s">
        <v>83</v>
      </c>
      <c r="AW158" s="14" t="s">
        <v>5</v>
      </c>
      <c r="AX158" s="14" t="s">
        <v>75</v>
      </c>
      <c r="AY158" s="256" t="s">
        <v>142</v>
      </c>
    </row>
    <row r="159" s="15" customFormat="1">
      <c r="A159" s="15"/>
      <c r="B159" s="257"/>
      <c r="C159" s="258"/>
      <c r="D159" s="237" t="s">
        <v>150</v>
      </c>
      <c r="E159" s="259" t="s">
        <v>1</v>
      </c>
      <c r="F159" s="260" t="s">
        <v>153</v>
      </c>
      <c r="G159" s="258"/>
      <c r="H159" s="261">
        <v>991</v>
      </c>
      <c r="I159" s="262"/>
      <c r="J159" s="262"/>
      <c r="K159" s="258"/>
      <c r="L159" s="258"/>
      <c r="M159" s="263"/>
      <c r="N159" s="264"/>
      <c r="O159" s="265"/>
      <c r="P159" s="265"/>
      <c r="Q159" s="265"/>
      <c r="R159" s="265"/>
      <c r="S159" s="265"/>
      <c r="T159" s="265"/>
      <c r="U159" s="265"/>
      <c r="V159" s="265"/>
      <c r="W159" s="265"/>
      <c r="X159" s="266"/>
      <c r="Y159" s="15"/>
      <c r="Z159" s="15"/>
      <c r="AA159" s="15"/>
      <c r="AB159" s="15"/>
      <c r="AC159" s="15"/>
      <c r="AD159" s="15"/>
      <c r="AE159" s="15"/>
      <c r="AT159" s="267" t="s">
        <v>150</v>
      </c>
      <c r="AU159" s="267" t="s">
        <v>85</v>
      </c>
      <c r="AV159" s="15" t="s">
        <v>149</v>
      </c>
      <c r="AW159" s="15" t="s">
        <v>5</v>
      </c>
      <c r="AX159" s="15" t="s">
        <v>83</v>
      </c>
      <c r="AY159" s="267" t="s">
        <v>142</v>
      </c>
    </row>
    <row r="160" s="2" customFormat="1" ht="33" customHeight="1">
      <c r="A160" s="38"/>
      <c r="B160" s="39"/>
      <c r="C160" s="221" t="s">
        <v>197</v>
      </c>
      <c r="D160" s="221" t="s">
        <v>144</v>
      </c>
      <c r="E160" s="222" t="s">
        <v>257</v>
      </c>
      <c r="F160" s="223" t="s">
        <v>258</v>
      </c>
      <c r="G160" s="224" t="s">
        <v>205</v>
      </c>
      <c r="H160" s="225">
        <v>1235</v>
      </c>
      <c r="I160" s="226"/>
      <c r="J160" s="226"/>
      <c r="K160" s="227">
        <f>ROUND(P160*H160,2)</f>
        <v>0</v>
      </c>
      <c r="L160" s="223" t="s">
        <v>148</v>
      </c>
      <c r="M160" s="44"/>
      <c r="N160" s="228" t="s">
        <v>1</v>
      </c>
      <c r="O160" s="229" t="s">
        <v>38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91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38"/>
      <c r="Z160" s="38"/>
      <c r="AA160" s="38"/>
      <c r="AB160" s="38"/>
      <c r="AC160" s="38"/>
      <c r="AD160" s="38"/>
      <c r="AE160" s="38"/>
      <c r="AR160" s="233" t="s">
        <v>149</v>
      </c>
      <c r="AT160" s="233" t="s">
        <v>144</v>
      </c>
      <c r="AU160" s="233" t="s">
        <v>85</v>
      </c>
      <c r="AY160" s="17" t="s">
        <v>142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7" t="s">
        <v>83</v>
      </c>
      <c r="BK160" s="234">
        <f>ROUND(P160*H160,2)</f>
        <v>0</v>
      </c>
      <c r="BL160" s="17" t="s">
        <v>149</v>
      </c>
      <c r="BM160" s="233" t="s">
        <v>200</v>
      </c>
    </row>
    <row r="161" s="13" customFormat="1">
      <c r="A161" s="13"/>
      <c r="B161" s="235"/>
      <c r="C161" s="236"/>
      <c r="D161" s="237" t="s">
        <v>150</v>
      </c>
      <c r="E161" s="238" t="s">
        <v>1</v>
      </c>
      <c r="F161" s="239" t="s">
        <v>818</v>
      </c>
      <c r="G161" s="236"/>
      <c r="H161" s="240">
        <v>1235</v>
      </c>
      <c r="I161" s="241"/>
      <c r="J161" s="241"/>
      <c r="K161" s="236"/>
      <c r="L161" s="236"/>
      <c r="M161" s="242"/>
      <c r="N161" s="243"/>
      <c r="O161" s="244"/>
      <c r="P161" s="244"/>
      <c r="Q161" s="244"/>
      <c r="R161" s="244"/>
      <c r="S161" s="244"/>
      <c r="T161" s="244"/>
      <c r="U161" s="244"/>
      <c r="V161" s="244"/>
      <c r="W161" s="244"/>
      <c r="X161" s="245"/>
      <c r="Y161" s="13"/>
      <c r="Z161" s="13"/>
      <c r="AA161" s="13"/>
      <c r="AB161" s="13"/>
      <c r="AC161" s="13"/>
      <c r="AD161" s="13"/>
      <c r="AE161" s="13"/>
      <c r="AT161" s="246" t="s">
        <v>150</v>
      </c>
      <c r="AU161" s="246" t="s">
        <v>85</v>
      </c>
      <c r="AV161" s="13" t="s">
        <v>85</v>
      </c>
      <c r="AW161" s="13" t="s">
        <v>5</v>
      </c>
      <c r="AX161" s="13" t="s">
        <v>75</v>
      </c>
      <c r="AY161" s="246" t="s">
        <v>142</v>
      </c>
    </row>
    <row r="162" s="14" customFormat="1">
      <c r="A162" s="14"/>
      <c r="B162" s="247"/>
      <c r="C162" s="248"/>
      <c r="D162" s="237" t="s">
        <v>150</v>
      </c>
      <c r="E162" s="249" t="s">
        <v>1</v>
      </c>
      <c r="F162" s="250" t="s">
        <v>823</v>
      </c>
      <c r="G162" s="248"/>
      <c r="H162" s="249" t="s">
        <v>1</v>
      </c>
      <c r="I162" s="251"/>
      <c r="J162" s="251"/>
      <c r="K162" s="248"/>
      <c r="L162" s="248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4"/>
      <c r="Z162" s="14"/>
      <c r="AA162" s="14"/>
      <c r="AB162" s="14"/>
      <c r="AC162" s="14"/>
      <c r="AD162" s="14"/>
      <c r="AE162" s="14"/>
      <c r="AT162" s="256" t="s">
        <v>150</v>
      </c>
      <c r="AU162" s="256" t="s">
        <v>85</v>
      </c>
      <c r="AV162" s="14" t="s">
        <v>83</v>
      </c>
      <c r="AW162" s="14" t="s">
        <v>5</v>
      </c>
      <c r="AX162" s="14" t="s">
        <v>75</v>
      </c>
      <c r="AY162" s="256" t="s">
        <v>142</v>
      </c>
    </row>
    <row r="163" s="15" customFormat="1">
      <c r="A163" s="15"/>
      <c r="B163" s="257"/>
      <c r="C163" s="258"/>
      <c r="D163" s="237" t="s">
        <v>150</v>
      </c>
      <c r="E163" s="259" t="s">
        <v>1</v>
      </c>
      <c r="F163" s="260" t="s">
        <v>153</v>
      </c>
      <c r="G163" s="258"/>
      <c r="H163" s="261">
        <v>1235</v>
      </c>
      <c r="I163" s="262"/>
      <c r="J163" s="262"/>
      <c r="K163" s="258"/>
      <c r="L163" s="258"/>
      <c r="M163" s="263"/>
      <c r="N163" s="264"/>
      <c r="O163" s="265"/>
      <c r="P163" s="265"/>
      <c r="Q163" s="265"/>
      <c r="R163" s="265"/>
      <c r="S163" s="265"/>
      <c r="T163" s="265"/>
      <c r="U163" s="265"/>
      <c r="V163" s="265"/>
      <c r="W163" s="265"/>
      <c r="X163" s="266"/>
      <c r="Y163" s="15"/>
      <c r="Z163" s="15"/>
      <c r="AA163" s="15"/>
      <c r="AB163" s="15"/>
      <c r="AC163" s="15"/>
      <c r="AD163" s="15"/>
      <c r="AE163" s="15"/>
      <c r="AT163" s="267" t="s">
        <v>150</v>
      </c>
      <c r="AU163" s="267" t="s">
        <v>85</v>
      </c>
      <c r="AV163" s="15" t="s">
        <v>149</v>
      </c>
      <c r="AW163" s="15" t="s">
        <v>5</v>
      </c>
      <c r="AX163" s="15" t="s">
        <v>83</v>
      </c>
      <c r="AY163" s="267" t="s">
        <v>142</v>
      </c>
    </row>
    <row r="164" s="2" customFormat="1" ht="33" customHeight="1">
      <c r="A164" s="38"/>
      <c r="B164" s="39"/>
      <c r="C164" s="221" t="s">
        <v>176</v>
      </c>
      <c r="D164" s="221" t="s">
        <v>144</v>
      </c>
      <c r="E164" s="222" t="s">
        <v>273</v>
      </c>
      <c r="F164" s="223" t="s">
        <v>274</v>
      </c>
      <c r="G164" s="224" t="s">
        <v>205</v>
      </c>
      <c r="H164" s="225">
        <v>1235</v>
      </c>
      <c r="I164" s="226"/>
      <c r="J164" s="226"/>
      <c r="K164" s="227">
        <f>ROUND(P164*H164,2)</f>
        <v>0</v>
      </c>
      <c r="L164" s="223" t="s">
        <v>1</v>
      </c>
      <c r="M164" s="44"/>
      <c r="N164" s="228" t="s">
        <v>1</v>
      </c>
      <c r="O164" s="229" t="s">
        <v>38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91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38"/>
      <c r="Z164" s="38"/>
      <c r="AA164" s="38"/>
      <c r="AB164" s="38"/>
      <c r="AC164" s="38"/>
      <c r="AD164" s="38"/>
      <c r="AE164" s="38"/>
      <c r="AR164" s="233" t="s">
        <v>149</v>
      </c>
      <c r="AT164" s="233" t="s">
        <v>144</v>
      </c>
      <c r="AU164" s="233" t="s">
        <v>85</v>
      </c>
      <c r="AY164" s="17" t="s">
        <v>142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7" t="s">
        <v>83</v>
      </c>
      <c r="BK164" s="234">
        <f>ROUND(P164*H164,2)</f>
        <v>0</v>
      </c>
      <c r="BL164" s="17" t="s">
        <v>149</v>
      </c>
      <c r="BM164" s="233" t="s">
        <v>206</v>
      </c>
    </row>
    <row r="165" s="13" customFormat="1">
      <c r="A165" s="13"/>
      <c r="B165" s="235"/>
      <c r="C165" s="236"/>
      <c r="D165" s="237" t="s">
        <v>150</v>
      </c>
      <c r="E165" s="238" t="s">
        <v>1</v>
      </c>
      <c r="F165" s="239" t="s">
        <v>818</v>
      </c>
      <c r="G165" s="236"/>
      <c r="H165" s="240">
        <v>1235</v>
      </c>
      <c r="I165" s="241"/>
      <c r="J165" s="241"/>
      <c r="K165" s="236"/>
      <c r="L165" s="236"/>
      <c r="M165" s="242"/>
      <c r="N165" s="243"/>
      <c r="O165" s="244"/>
      <c r="P165" s="244"/>
      <c r="Q165" s="244"/>
      <c r="R165" s="244"/>
      <c r="S165" s="244"/>
      <c r="T165" s="244"/>
      <c r="U165" s="244"/>
      <c r="V165" s="244"/>
      <c r="W165" s="244"/>
      <c r="X165" s="245"/>
      <c r="Y165" s="13"/>
      <c r="Z165" s="13"/>
      <c r="AA165" s="13"/>
      <c r="AB165" s="13"/>
      <c r="AC165" s="13"/>
      <c r="AD165" s="13"/>
      <c r="AE165" s="13"/>
      <c r="AT165" s="246" t="s">
        <v>150</v>
      </c>
      <c r="AU165" s="246" t="s">
        <v>85</v>
      </c>
      <c r="AV165" s="13" t="s">
        <v>85</v>
      </c>
      <c r="AW165" s="13" t="s">
        <v>5</v>
      </c>
      <c r="AX165" s="13" t="s">
        <v>75</v>
      </c>
      <c r="AY165" s="246" t="s">
        <v>142</v>
      </c>
    </row>
    <row r="166" s="14" customFormat="1">
      <c r="A166" s="14"/>
      <c r="B166" s="247"/>
      <c r="C166" s="248"/>
      <c r="D166" s="237" t="s">
        <v>150</v>
      </c>
      <c r="E166" s="249" t="s">
        <v>1</v>
      </c>
      <c r="F166" s="250" t="s">
        <v>239</v>
      </c>
      <c r="G166" s="248"/>
      <c r="H166" s="249" t="s">
        <v>1</v>
      </c>
      <c r="I166" s="251"/>
      <c r="J166" s="251"/>
      <c r="K166" s="248"/>
      <c r="L166" s="248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4"/>
      <c r="Z166" s="14"/>
      <c r="AA166" s="14"/>
      <c r="AB166" s="14"/>
      <c r="AC166" s="14"/>
      <c r="AD166" s="14"/>
      <c r="AE166" s="14"/>
      <c r="AT166" s="256" t="s">
        <v>150</v>
      </c>
      <c r="AU166" s="256" t="s">
        <v>85</v>
      </c>
      <c r="AV166" s="14" t="s">
        <v>83</v>
      </c>
      <c r="AW166" s="14" t="s">
        <v>5</v>
      </c>
      <c r="AX166" s="14" t="s">
        <v>75</v>
      </c>
      <c r="AY166" s="256" t="s">
        <v>142</v>
      </c>
    </row>
    <row r="167" s="15" customFormat="1">
      <c r="A167" s="15"/>
      <c r="B167" s="257"/>
      <c r="C167" s="258"/>
      <c r="D167" s="237" t="s">
        <v>150</v>
      </c>
      <c r="E167" s="259" t="s">
        <v>1</v>
      </c>
      <c r="F167" s="260" t="s">
        <v>153</v>
      </c>
      <c r="G167" s="258"/>
      <c r="H167" s="261">
        <v>1235</v>
      </c>
      <c r="I167" s="262"/>
      <c r="J167" s="262"/>
      <c r="K167" s="258"/>
      <c r="L167" s="258"/>
      <c r="M167" s="263"/>
      <c r="N167" s="264"/>
      <c r="O167" s="265"/>
      <c r="P167" s="265"/>
      <c r="Q167" s="265"/>
      <c r="R167" s="265"/>
      <c r="S167" s="265"/>
      <c r="T167" s="265"/>
      <c r="U167" s="265"/>
      <c r="V167" s="265"/>
      <c r="W167" s="265"/>
      <c r="X167" s="266"/>
      <c r="Y167" s="15"/>
      <c r="Z167" s="15"/>
      <c r="AA167" s="15"/>
      <c r="AB167" s="15"/>
      <c r="AC167" s="15"/>
      <c r="AD167" s="15"/>
      <c r="AE167" s="15"/>
      <c r="AT167" s="267" t="s">
        <v>150</v>
      </c>
      <c r="AU167" s="267" t="s">
        <v>85</v>
      </c>
      <c r="AV167" s="15" t="s">
        <v>149</v>
      </c>
      <c r="AW167" s="15" t="s">
        <v>5</v>
      </c>
      <c r="AX167" s="15" t="s">
        <v>83</v>
      </c>
      <c r="AY167" s="267" t="s">
        <v>142</v>
      </c>
    </row>
    <row r="168" s="2" customFormat="1" ht="33" customHeight="1">
      <c r="A168" s="38"/>
      <c r="B168" s="39"/>
      <c r="C168" s="221" t="s">
        <v>209</v>
      </c>
      <c r="D168" s="221" t="s">
        <v>144</v>
      </c>
      <c r="E168" s="222" t="s">
        <v>273</v>
      </c>
      <c r="F168" s="223" t="s">
        <v>274</v>
      </c>
      <c r="G168" s="224" t="s">
        <v>205</v>
      </c>
      <c r="H168" s="225">
        <v>925</v>
      </c>
      <c r="I168" s="226"/>
      <c r="J168" s="226"/>
      <c r="K168" s="227">
        <f>ROUND(P168*H168,2)</f>
        <v>0</v>
      </c>
      <c r="L168" s="223" t="s">
        <v>1</v>
      </c>
      <c r="M168" s="44"/>
      <c r="N168" s="228" t="s">
        <v>1</v>
      </c>
      <c r="O168" s="229" t="s">
        <v>38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91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38"/>
      <c r="Z168" s="38"/>
      <c r="AA168" s="38"/>
      <c r="AB168" s="38"/>
      <c r="AC168" s="38"/>
      <c r="AD168" s="38"/>
      <c r="AE168" s="38"/>
      <c r="AR168" s="233" t="s">
        <v>149</v>
      </c>
      <c r="AT168" s="233" t="s">
        <v>144</v>
      </c>
      <c r="AU168" s="233" t="s">
        <v>85</v>
      </c>
      <c r="AY168" s="17" t="s">
        <v>142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7" t="s">
        <v>83</v>
      </c>
      <c r="BK168" s="234">
        <f>ROUND(P168*H168,2)</f>
        <v>0</v>
      </c>
      <c r="BL168" s="17" t="s">
        <v>149</v>
      </c>
      <c r="BM168" s="233" t="s">
        <v>212</v>
      </c>
    </row>
    <row r="169" s="13" customFormat="1">
      <c r="A169" s="13"/>
      <c r="B169" s="235"/>
      <c r="C169" s="236"/>
      <c r="D169" s="237" t="s">
        <v>150</v>
      </c>
      <c r="E169" s="238" t="s">
        <v>1</v>
      </c>
      <c r="F169" s="239" t="s">
        <v>824</v>
      </c>
      <c r="G169" s="236"/>
      <c r="H169" s="240">
        <v>925</v>
      </c>
      <c r="I169" s="241"/>
      <c r="J169" s="241"/>
      <c r="K169" s="236"/>
      <c r="L169" s="236"/>
      <c r="M169" s="242"/>
      <c r="N169" s="243"/>
      <c r="O169" s="244"/>
      <c r="P169" s="244"/>
      <c r="Q169" s="244"/>
      <c r="R169" s="244"/>
      <c r="S169" s="244"/>
      <c r="T169" s="244"/>
      <c r="U169" s="244"/>
      <c r="V169" s="244"/>
      <c r="W169" s="244"/>
      <c r="X169" s="245"/>
      <c r="Y169" s="13"/>
      <c r="Z169" s="13"/>
      <c r="AA169" s="13"/>
      <c r="AB169" s="13"/>
      <c r="AC169" s="13"/>
      <c r="AD169" s="13"/>
      <c r="AE169" s="13"/>
      <c r="AT169" s="246" t="s">
        <v>150</v>
      </c>
      <c r="AU169" s="246" t="s">
        <v>85</v>
      </c>
      <c r="AV169" s="13" t="s">
        <v>85</v>
      </c>
      <c r="AW169" s="13" t="s">
        <v>5</v>
      </c>
      <c r="AX169" s="13" t="s">
        <v>75</v>
      </c>
      <c r="AY169" s="246" t="s">
        <v>142</v>
      </c>
    </row>
    <row r="170" s="14" customFormat="1">
      <c r="A170" s="14"/>
      <c r="B170" s="247"/>
      <c r="C170" s="248"/>
      <c r="D170" s="237" t="s">
        <v>150</v>
      </c>
      <c r="E170" s="249" t="s">
        <v>1</v>
      </c>
      <c r="F170" s="250" t="s">
        <v>817</v>
      </c>
      <c r="G170" s="248"/>
      <c r="H170" s="249" t="s">
        <v>1</v>
      </c>
      <c r="I170" s="251"/>
      <c r="J170" s="251"/>
      <c r="K170" s="248"/>
      <c r="L170" s="248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4"/>
      <c r="Z170" s="14"/>
      <c r="AA170" s="14"/>
      <c r="AB170" s="14"/>
      <c r="AC170" s="14"/>
      <c r="AD170" s="14"/>
      <c r="AE170" s="14"/>
      <c r="AT170" s="256" t="s">
        <v>150</v>
      </c>
      <c r="AU170" s="256" t="s">
        <v>85</v>
      </c>
      <c r="AV170" s="14" t="s">
        <v>83</v>
      </c>
      <c r="AW170" s="14" t="s">
        <v>5</v>
      </c>
      <c r="AX170" s="14" t="s">
        <v>75</v>
      </c>
      <c r="AY170" s="256" t="s">
        <v>142</v>
      </c>
    </row>
    <row r="171" s="15" customFormat="1">
      <c r="A171" s="15"/>
      <c r="B171" s="257"/>
      <c r="C171" s="258"/>
      <c r="D171" s="237" t="s">
        <v>150</v>
      </c>
      <c r="E171" s="259" t="s">
        <v>1</v>
      </c>
      <c r="F171" s="260" t="s">
        <v>153</v>
      </c>
      <c r="G171" s="258"/>
      <c r="H171" s="261">
        <v>925</v>
      </c>
      <c r="I171" s="262"/>
      <c r="J171" s="262"/>
      <c r="K171" s="258"/>
      <c r="L171" s="258"/>
      <c r="M171" s="263"/>
      <c r="N171" s="264"/>
      <c r="O171" s="265"/>
      <c r="P171" s="265"/>
      <c r="Q171" s="265"/>
      <c r="R171" s="265"/>
      <c r="S171" s="265"/>
      <c r="T171" s="265"/>
      <c r="U171" s="265"/>
      <c r="V171" s="265"/>
      <c r="W171" s="265"/>
      <c r="X171" s="266"/>
      <c r="Y171" s="15"/>
      <c r="Z171" s="15"/>
      <c r="AA171" s="15"/>
      <c r="AB171" s="15"/>
      <c r="AC171" s="15"/>
      <c r="AD171" s="15"/>
      <c r="AE171" s="15"/>
      <c r="AT171" s="267" t="s">
        <v>150</v>
      </c>
      <c r="AU171" s="267" t="s">
        <v>85</v>
      </c>
      <c r="AV171" s="15" t="s">
        <v>149</v>
      </c>
      <c r="AW171" s="15" t="s">
        <v>5</v>
      </c>
      <c r="AX171" s="15" t="s">
        <v>83</v>
      </c>
      <c r="AY171" s="267" t="s">
        <v>142</v>
      </c>
    </row>
    <row r="172" s="2" customFormat="1" ht="49.05" customHeight="1">
      <c r="A172" s="38"/>
      <c r="B172" s="39"/>
      <c r="C172" s="221" t="s">
        <v>181</v>
      </c>
      <c r="D172" s="221" t="s">
        <v>144</v>
      </c>
      <c r="E172" s="222" t="s">
        <v>825</v>
      </c>
      <c r="F172" s="223" t="s">
        <v>826</v>
      </c>
      <c r="G172" s="224" t="s">
        <v>205</v>
      </c>
      <c r="H172" s="225">
        <v>1235</v>
      </c>
      <c r="I172" s="226"/>
      <c r="J172" s="226"/>
      <c r="K172" s="227">
        <f>ROUND(P172*H172,2)</f>
        <v>0</v>
      </c>
      <c r="L172" s="223" t="s">
        <v>148</v>
      </c>
      <c r="M172" s="44"/>
      <c r="N172" s="228" t="s">
        <v>1</v>
      </c>
      <c r="O172" s="229" t="s">
        <v>38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91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38"/>
      <c r="Z172" s="38"/>
      <c r="AA172" s="38"/>
      <c r="AB172" s="38"/>
      <c r="AC172" s="38"/>
      <c r="AD172" s="38"/>
      <c r="AE172" s="38"/>
      <c r="AR172" s="233" t="s">
        <v>149</v>
      </c>
      <c r="AT172" s="233" t="s">
        <v>144</v>
      </c>
      <c r="AU172" s="233" t="s">
        <v>85</v>
      </c>
      <c r="AY172" s="17" t="s">
        <v>142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7" t="s">
        <v>83</v>
      </c>
      <c r="BK172" s="234">
        <f>ROUND(P172*H172,2)</f>
        <v>0</v>
      </c>
      <c r="BL172" s="17" t="s">
        <v>149</v>
      </c>
      <c r="BM172" s="233" t="s">
        <v>217</v>
      </c>
    </row>
    <row r="173" s="13" customFormat="1">
      <c r="A173" s="13"/>
      <c r="B173" s="235"/>
      <c r="C173" s="236"/>
      <c r="D173" s="237" t="s">
        <v>150</v>
      </c>
      <c r="E173" s="238" t="s">
        <v>1</v>
      </c>
      <c r="F173" s="239" t="s">
        <v>818</v>
      </c>
      <c r="G173" s="236"/>
      <c r="H173" s="240">
        <v>1235</v>
      </c>
      <c r="I173" s="241"/>
      <c r="J173" s="241"/>
      <c r="K173" s="236"/>
      <c r="L173" s="236"/>
      <c r="M173" s="242"/>
      <c r="N173" s="243"/>
      <c r="O173" s="244"/>
      <c r="P173" s="244"/>
      <c r="Q173" s="244"/>
      <c r="R173" s="244"/>
      <c r="S173" s="244"/>
      <c r="T173" s="244"/>
      <c r="U173" s="244"/>
      <c r="V173" s="244"/>
      <c r="W173" s="244"/>
      <c r="X173" s="245"/>
      <c r="Y173" s="13"/>
      <c r="Z173" s="13"/>
      <c r="AA173" s="13"/>
      <c r="AB173" s="13"/>
      <c r="AC173" s="13"/>
      <c r="AD173" s="13"/>
      <c r="AE173" s="13"/>
      <c r="AT173" s="246" t="s">
        <v>150</v>
      </c>
      <c r="AU173" s="246" t="s">
        <v>85</v>
      </c>
      <c r="AV173" s="13" t="s">
        <v>85</v>
      </c>
      <c r="AW173" s="13" t="s">
        <v>5</v>
      </c>
      <c r="AX173" s="13" t="s">
        <v>75</v>
      </c>
      <c r="AY173" s="246" t="s">
        <v>142</v>
      </c>
    </row>
    <row r="174" s="14" customFormat="1">
      <c r="A174" s="14"/>
      <c r="B174" s="247"/>
      <c r="C174" s="248"/>
      <c r="D174" s="237" t="s">
        <v>150</v>
      </c>
      <c r="E174" s="249" t="s">
        <v>1</v>
      </c>
      <c r="F174" s="250" t="s">
        <v>827</v>
      </c>
      <c r="G174" s="248"/>
      <c r="H174" s="249" t="s">
        <v>1</v>
      </c>
      <c r="I174" s="251"/>
      <c r="J174" s="251"/>
      <c r="K174" s="248"/>
      <c r="L174" s="248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4"/>
      <c r="Z174" s="14"/>
      <c r="AA174" s="14"/>
      <c r="AB174" s="14"/>
      <c r="AC174" s="14"/>
      <c r="AD174" s="14"/>
      <c r="AE174" s="14"/>
      <c r="AT174" s="256" t="s">
        <v>150</v>
      </c>
      <c r="AU174" s="256" t="s">
        <v>85</v>
      </c>
      <c r="AV174" s="14" t="s">
        <v>83</v>
      </c>
      <c r="AW174" s="14" t="s">
        <v>5</v>
      </c>
      <c r="AX174" s="14" t="s">
        <v>75</v>
      </c>
      <c r="AY174" s="256" t="s">
        <v>142</v>
      </c>
    </row>
    <row r="175" s="15" customFormat="1">
      <c r="A175" s="15"/>
      <c r="B175" s="257"/>
      <c r="C175" s="258"/>
      <c r="D175" s="237" t="s">
        <v>150</v>
      </c>
      <c r="E175" s="259" t="s">
        <v>1</v>
      </c>
      <c r="F175" s="260" t="s">
        <v>153</v>
      </c>
      <c r="G175" s="258"/>
      <c r="H175" s="261">
        <v>1235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5"/>
      <c r="Z175" s="15"/>
      <c r="AA175" s="15"/>
      <c r="AB175" s="15"/>
      <c r="AC175" s="15"/>
      <c r="AD175" s="15"/>
      <c r="AE175" s="15"/>
      <c r="AT175" s="267" t="s">
        <v>150</v>
      </c>
      <c r="AU175" s="267" t="s">
        <v>85</v>
      </c>
      <c r="AV175" s="15" t="s">
        <v>149</v>
      </c>
      <c r="AW175" s="15" t="s">
        <v>5</v>
      </c>
      <c r="AX175" s="15" t="s">
        <v>83</v>
      </c>
      <c r="AY175" s="267" t="s">
        <v>142</v>
      </c>
    </row>
    <row r="176" s="2" customFormat="1" ht="49.05" customHeight="1">
      <c r="A176" s="38"/>
      <c r="B176" s="39"/>
      <c r="C176" s="221" t="s">
        <v>9</v>
      </c>
      <c r="D176" s="221" t="s">
        <v>144</v>
      </c>
      <c r="E176" s="222" t="s">
        <v>825</v>
      </c>
      <c r="F176" s="223" t="s">
        <v>826</v>
      </c>
      <c r="G176" s="224" t="s">
        <v>205</v>
      </c>
      <c r="H176" s="225">
        <v>925</v>
      </c>
      <c r="I176" s="226"/>
      <c r="J176" s="226"/>
      <c r="K176" s="227">
        <f>ROUND(P176*H176,2)</f>
        <v>0</v>
      </c>
      <c r="L176" s="223" t="s">
        <v>148</v>
      </c>
      <c r="M176" s="44"/>
      <c r="N176" s="228" t="s">
        <v>1</v>
      </c>
      <c r="O176" s="229" t="s">
        <v>38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91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38"/>
      <c r="Z176" s="38"/>
      <c r="AA176" s="38"/>
      <c r="AB176" s="38"/>
      <c r="AC176" s="38"/>
      <c r="AD176" s="38"/>
      <c r="AE176" s="38"/>
      <c r="AR176" s="233" t="s">
        <v>149</v>
      </c>
      <c r="AT176" s="233" t="s">
        <v>144</v>
      </c>
      <c r="AU176" s="233" t="s">
        <v>85</v>
      </c>
      <c r="AY176" s="17" t="s">
        <v>142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7" t="s">
        <v>83</v>
      </c>
      <c r="BK176" s="234">
        <f>ROUND(P176*H176,2)</f>
        <v>0</v>
      </c>
      <c r="BL176" s="17" t="s">
        <v>149</v>
      </c>
      <c r="BM176" s="233" t="s">
        <v>222</v>
      </c>
    </row>
    <row r="177" s="13" customFormat="1">
      <c r="A177" s="13"/>
      <c r="B177" s="235"/>
      <c r="C177" s="236"/>
      <c r="D177" s="237" t="s">
        <v>150</v>
      </c>
      <c r="E177" s="238" t="s">
        <v>1</v>
      </c>
      <c r="F177" s="239" t="s">
        <v>824</v>
      </c>
      <c r="G177" s="236"/>
      <c r="H177" s="240">
        <v>925</v>
      </c>
      <c r="I177" s="241"/>
      <c r="J177" s="241"/>
      <c r="K177" s="236"/>
      <c r="L177" s="236"/>
      <c r="M177" s="242"/>
      <c r="N177" s="243"/>
      <c r="O177" s="244"/>
      <c r="P177" s="244"/>
      <c r="Q177" s="244"/>
      <c r="R177" s="244"/>
      <c r="S177" s="244"/>
      <c r="T177" s="244"/>
      <c r="U177" s="244"/>
      <c r="V177" s="244"/>
      <c r="W177" s="244"/>
      <c r="X177" s="245"/>
      <c r="Y177" s="13"/>
      <c r="Z177" s="13"/>
      <c r="AA177" s="13"/>
      <c r="AB177" s="13"/>
      <c r="AC177" s="13"/>
      <c r="AD177" s="13"/>
      <c r="AE177" s="13"/>
      <c r="AT177" s="246" t="s">
        <v>150</v>
      </c>
      <c r="AU177" s="246" t="s">
        <v>85</v>
      </c>
      <c r="AV177" s="13" t="s">
        <v>85</v>
      </c>
      <c r="AW177" s="13" t="s">
        <v>5</v>
      </c>
      <c r="AX177" s="13" t="s">
        <v>75</v>
      </c>
      <c r="AY177" s="246" t="s">
        <v>142</v>
      </c>
    </row>
    <row r="178" s="14" customFormat="1">
      <c r="A178" s="14"/>
      <c r="B178" s="247"/>
      <c r="C178" s="248"/>
      <c r="D178" s="237" t="s">
        <v>150</v>
      </c>
      <c r="E178" s="249" t="s">
        <v>1</v>
      </c>
      <c r="F178" s="250" t="s">
        <v>239</v>
      </c>
      <c r="G178" s="248"/>
      <c r="H178" s="249" t="s">
        <v>1</v>
      </c>
      <c r="I178" s="251"/>
      <c r="J178" s="251"/>
      <c r="K178" s="248"/>
      <c r="L178" s="248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4"/>
      <c r="Z178" s="14"/>
      <c r="AA178" s="14"/>
      <c r="AB178" s="14"/>
      <c r="AC178" s="14"/>
      <c r="AD178" s="14"/>
      <c r="AE178" s="14"/>
      <c r="AT178" s="256" t="s">
        <v>150</v>
      </c>
      <c r="AU178" s="256" t="s">
        <v>85</v>
      </c>
      <c r="AV178" s="14" t="s">
        <v>83</v>
      </c>
      <c r="AW178" s="14" t="s">
        <v>5</v>
      </c>
      <c r="AX178" s="14" t="s">
        <v>75</v>
      </c>
      <c r="AY178" s="256" t="s">
        <v>142</v>
      </c>
    </row>
    <row r="179" s="15" customFormat="1">
      <c r="A179" s="15"/>
      <c r="B179" s="257"/>
      <c r="C179" s="258"/>
      <c r="D179" s="237" t="s">
        <v>150</v>
      </c>
      <c r="E179" s="259" t="s">
        <v>1</v>
      </c>
      <c r="F179" s="260" t="s">
        <v>153</v>
      </c>
      <c r="G179" s="258"/>
      <c r="H179" s="261">
        <v>925</v>
      </c>
      <c r="I179" s="262"/>
      <c r="J179" s="262"/>
      <c r="K179" s="258"/>
      <c r="L179" s="258"/>
      <c r="M179" s="263"/>
      <c r="N179" s="264"/>
      <c r="O179" s="265"/>
      <c r="P179" s="265"/>
      <c r="Q179" s="265"/>
      <c r="R179" s="265"/>
      <c r="S179" s="265"/>
      <c r="T179" s="265"/>
      <c r="U179" s="265"/>
      <c r="V179" s="265"/>
      <c r="W179" s="265"/>
      <c r="X179" s="266"/>
      <c r="Y179" s="15"/>
      <c r="Z179" s="15"/>
      <c r="AA179" s="15"/>
      <c r="AB179" s="15"/>
      <c r="AC179" s="15"/>
      <c r="AD179" s="15"/>
      <c r="AE179" s="15"/>
      <c r="AT179" s="267" t="s">
        <v>150</v>
      </c>
      <c r="AU179" s="267" t="s">
        <v>85</v>
      </c>
      <c r="AV179" s="15" t="s">
        <v>149</v>
      </c>
      <c r="AW179" s="15" t="s">
        <v>5</v>
      </c>
      <c r="AX179" s="15" t="s">
        <v>83</v>
      </c>
      <c r="AY179" s="267" t="s">
        <v>142</v>
      </c>
    </row>
    <row r="180" s="2" customFormat="1" ht="37.8" customHeight="1">
      <c r="A180" s="38"/>
      <c r="B180" s="39"/>
      <c r="C180" s="221" t="s">
        <v>186</v>
      </c>
      <c r="D180" s="221" t="s">
        <v>144</v>
      </c>
      <c r="E180" s="222" t="s">
        <v>295</v>
      </c>
      <c r="F180" s="223" t="s">
        <v>296</v>
      </c>
      <c r="G180" s="224" t="s">
        <v>205</v>
      </c>
      <c r="H180" s="225">
        <v>440</v>
      </c>
      <c r="I180" s="226"/>
      <c r="J180" s="226"/>
      <c r="K180" s="227">
        <f>ROUND(P180*H180,2)</f>
        <v>0</v>
      </c>
      <c r="L180" s="223" t="s">
        <v>148</v>
      </c>
      <c r="M180" s="44"/>
      <c r="N180" s="228" t="s">
        <v>1</v>
      </c>
      <c r="O180" s="229" t="s">
        <v>38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149</v>
      </c>
      <c r="AT180" s="233" t="s">
        <v>144</v>
      </c>
      <c r="AU180" s="233" t="s">
        <v>85</v>
      </c>
      <c r="AY180" s="17" t="s">
        <v>142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83</v>
      </c>
      <c r="BK180" s="234">
        <f>ROUND(P180*H180,2)</f>
        <v>0</v>
      </c>
      <c r="BL180" s="17" t="s">
        <v>149</v>
      </c>
      <c r="BM180" s="233" t="s">
        <v>226</v>
      </c>
    </row>
    <row r="181" s="13" customFormat="1">
      <c r="A181" s="13"/>
      <c r="B181" s="235"/>
      <c r="C181" s="236"/>
      <c r="D181" s="237" t="s">
        <v>150</v>
      </c>
      <c r="E181" s="238" t="s">
        <v>1</v>
      </c>
      <c r="F181" s="239" t="s">
        <v>828</v>
      </c>
      <c r="G181" s="236"/>
      <c r="H181" s="240">
        <v>440</v>
      </c>
      <c r="I181" s="241"/>
      <c r="J181" s="241"/>
      <c r="K181" s="236"/>
      <c r="L181" s="236"/>
      <c r="M181" s="242"/>
      <c r="N181" s="243"/>
      <c r="O181" s="244"/>
      <c r="P181" s="244"/>
      <c r="Q181" s="244"/>
      <c r="R181" s="244"/>
      <c r="S181" s="244"/>
      <c r="T181" s="244"/>
      <c r="U181" s="244"/>
      <c r="V181" s="244"/>
      <c r="W181" s="244"/>
      <c r="X181" s="245"/>
      <c r="Y181" s="13"/>
      <c r="Z181" s="13"/>
      <c r="AA181" s="13"/>
      <c r="AB181" s="13"/>
      <c r="AC181" s="13"/>
      <c r="AD181" s="13"/>
      <c r="AE181" s="13"/>
      <c r="AT181" s="246" t="s">
        <v>150</v>
      </c>
      <c r="AU181" s="246" t="s">
        <v>85</v>
      </c>
      <c r="AV181" s="13" t="s">
        <v>85</v>
      </c>
      <c r="AW181" s="13" t="s">
        <v>5</v>
      </c>
      <c r="AX181" s="13" t="s">
        <v>75</v>
      </c>
      <c r="AY181" s="246" t="s">
        <v>142</v>
      </c>
    </row>
    <row r="182" s="14" customFormat="1">
      <c r="A182" s="14"/>
      <c r="B182" s="247"/>
      <c r="C182" s="248"/>
      <c r="D182" s="237" t="s">
        <v>150</v>
      </c>
      <c r="E182" s="249" t="s">
        <v>1</v>
      </c>
      <c r="F182" s="250" t="s">
        <v>239</v>
      </c>
      <c r="G182" s="248"/>
      <c r="H182" s="249" t="s">
        <v>1</v>
      </c>
      <c r="I182" s="251"/>
      <c r="J182" s="251"/>
      <c r="K182" s="248"/>
      <c r="L182" s="248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4"/>
      <c r="Z182" s="14"/>
      <c r="AA182" s="14"/>
      <c r="AB182" s="14"/>
      <c r="AC182" s="14"/>
      <c r="AD182" s="14"/>
      <c r="AE182" s="14"/>
      <c r="AT182" s="256" t="s">
        <v>150</v>
      </c>
      <c r="AU182" s="256" t="s">
        <v>85</v>
      </c>
      <c r="AV182" s="14" t="s">
        <v>83</v>
      </c>
      <c r="AW182" s="14" t="s">
        <v>5</v>
      </c>
      <c r="AX182" s="14" t="s">
        <v>75</v>
      </c>
      <c r="AY182" s="256" t="s">
        <v>142</v>
      </c>
    </row>
    <row r="183" s="15" customFormat="1">
      <c r="A183" s="15"/>
      <c r="B183" s="257"/>
      <c r="C183" s="258"/>
      <c r="D183" s="237" t="s">
        <v>150</v>
      </c>
      <c r="E183" s="259" t="s">
        <v>1</v>
      </c>
      <c r="F183" s="260" t="s">
        <v>153</v>
      </c>
      <c r="G183" s="258"/>
      <c r="H183" s="261">
        <v>440</v>
      </c>
      <c r="I183" s="262"/>
      <c r="J183" s="262"/>
      <c r="K183" s="258"/>
      <c r="L183" s="258"/>
      <c r="M183" s="263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6"/>
      <c r="Y183" s="15"/>
      <c r="Z183" s="15"/>
      <c r="AA183" s="15"/>
      <c r="AB183" s="15"/>
      <c r="AC183" s="15"/>
      <c r="AD183" s="15"/>
      <c r="AE183" s="15"/>
      <c r="AT183" s="267" t="s">
        <v>150</v>
      </c>
      <c r="AU183" s="267" t="s">
        <v>85</v>
      </c>
      <c r="AV183" s="15" t="s">
        <v>149</v>
      </c>
      <c r="AW183" s="15" t="s">
        <v>5</v>
      </c>
      <c r="AX183" s="15" t="s">
        <v>83</v>
      </c>
      <c r="AY183" s="267" t="s">
        <v>142</v>
      </c>
    </row>
    <row r="184" s="2" customFormat="1" ht="24.15" customHeight="1">
      <c r="A184" s="38"/>
      <c r="B184" s="39"/>
      <c r="C184" s="221" t="s">
        <v>227</v>
      </c>
      <c r="D184" s="221" t="s">
        <v>144</v>
      </c>
      <c r="E184" s="222" t="s">
        <v>829</v>
      </c>
      <c r="F184" s="223" t="s">
        <v>830</v>
      </c>
      <c r="G184" s="224" t="s">
        <v>205</v>
      </c>
      <c r="H184" s="225">
        <v>925</v>
      </c>
      <c r="I184" s="226"/>
      <c r="J184" s="226"/>
      <c r="K184" s="227">
        <f>ROUND(P184*H184,2)</f>
        <v>0</v>
      </c>
      <c r="L184" s="223" t="s">
        <v>1</v>
      </c>
      <c r="M184" s="44"/>
      <c r="N184" s="228" t="s">
        <v>1</v>
      </c>
      <c r="O184" s="229" t="s">
        <v>38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91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38"/>
      <c r="Z184" s="38"/>
      <c r="AA184" s="38"/>
      <c r="AB184" s="38"/>
      <c r="AC184" s="38"/>
      <c r="AD184" s="38"/>
      <c r="AE184" s="38"/>
      <c r="AR184" s="233" t="s">
        <v>149</v>
      </c>
      <c r="AT184" s="233" t="s">
        <v>144</v>
      </c>
      <c r="AU184" s="233" t="s">
        <v>85</v>
      </c>
      <c r="AY184" s="17" t="s">
        <v>142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7" t="s">
        <v>83</v>
      </c>
      <c r="BK184" s="234">
        <f>ROUND(P184*H184,2)</f>
        <v>0</v>
      </c>
      <c r="BL184" s="17" t="s">
        <v>149</v>
      </c>
      <c r="BM184" s="233" t="s">
        <v>230</v>
      </c>
    </row>
    <row r="185" s="13" customFormat="1">
      <c r="A185" s="13"/>
      <c r="B185" s="235"/>
      <c r="C185" s="236"/>
      <c r="D185" s="237" t="s">
        <v>150</v>
      </c>
      <c r="E185" s="238" t="s">
        <v>1</v>
      </c>
      <c r="F185" s="239" t="s">
        <v>824</v>
      </c>
      <c r="G185" s="236"/>
      <c r="H185" s="240">
        <v>925</v>
      </c>
      <c r="I185" s="241"/>
      <c r="J185" s="241"/>
      <c r="K185" s="236"/>
      <c r="L185" s="236"/>
      <c r="M185" s="242"/>
      <c r="N185" s="243"/>
      <c r="O185" s="244"/>
      <c r="P185" s="244"/>
      <c r="Q185" s="244"/>
      <c r="R185" s="244"/>
      <c r="S185" s="244"/>
      <c r="T185" s="244"/>
      <c r="U185" s="244"/>
      <c r="V185" s="244"/>
      <c r="W185" s="244"/>
      <c r="X185" s="245"/>
      <c r="Y185" s="13"/>
      <c r="Z185" s="13"/>
      <c r="AA185" s="13"/>
      <c r="AB185" s="13"/>
      <c r="AC185" s="13"/>
      <c r="AD185" s="13"/>
      <c r="AE185" s="13"/>
      <c r="AT185" s="246" t="s">
        <v>150</v>
      </c>
      <c r="AU185" s="246" t="s">
        <v>85</v>
      </c>
      <c r="AV185" s="13" t="s">
        <v>85</v>
      </c>
      <c r="AW185" s="13" t="s">
        <v>5</v>
      </c>
      <c r="AX185" s="13" t="s">
        <v>75</v>
      </c>
      <c r="AY185" s="246" t="s">
        <v>142</v>
      </c>
    </row>
    <row r="186" s="14" customFormat="1">
      <c r="A186" s="14"/>
      <c r="B186" s="247"/>
      <c r="C186" s="248"/>
      <c r="D186" s="237" t="s">
        <v>150</v>
      </c>
      <c r="E186" s="249" t="s">
        <v>1</v>
      </c>
      <c r="F186" s="250" t="s">
        <v>239</v>
      </c>
      <c r="G186" s="248"/>
      <c r="H186" s="249" t="s">
        <v>1</v>
      </c>
      <c r="I186" s="251"/>
      <c r="J186" s="251"/>
      <c r="K186" s="248"/>
      <c r="L186" s="248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4"/>
      <c r="Z186" s="14"/>
      <c r="AA186" s="14"/>
      <c r="AB186" s="14"/>
      <c r="AC186" s="14"/>
      <c r="AD186" s="14"/>
      <c r="AE186" s="14"/>
      <c r="AT186" s="256" t="s">
        <v>150</v>
      </c>
      <c r="AU186" s="256" t="s">
        <v>85</v>
      </c>
      <c r="AV186" s="14" t="s">
        <v>83</v>
      </c>
      <c r="AW186" s="14" t="s">
        <v>5</v>
      </c>
      <c r="AX186" s="14" t="s">
        <v>75</v>
      </c>
      <c r="AY186" s="256" t="s">
        <v>142</v>
      </c>
    </row>
    <row r="187" s="15" customFormat="1">
      <c r="A187" s="15"/>
      <c r="B187" s="257"/>
      <c r="C187" s="258"/>
      <c r="D187" s="237" t="s">
        <v>150</v>
      </c>
      <c r="E187" s="259" t="s">
        <v>1</v>
      </c>
      <c r="F187" s="260" t="s">
        <v>153</v>
      </c>
      <c r="G187" s="258"/>
      <c r="H187" s="261">
        <v>925</v>
      </c>
      <c r="I187" s="262"/>
      <c r="J187" s="262"/>
      <c r="K187" s="258"/>
      <c r="L187" s="258"/>
      <c r="M187" s="263"/>
      <c r="N187" s="264"/>
      <c r="O187" s="265"/>
      <c r="P187" s="265"/>
      <c r="Q187" s="265"/>
      <c r="R187" s="265"/>
      <c r="S187" s="265"/>
      <c r="T187" s="265"/>
      <c r="U187" s="265"/>
      <c r="V187" s="265"/>
      <c r="W187" s="265"/>
      <c r="X187" s="266"/>
      <c r="Y187" s="15"/>
      <c r="Z187" s="15"/>
      <c r="AA187" s="15"/>
      <c r="AB187" s="15"/>
      <c r="AC187" s="15"/>
      <c r="AD187" s="15"/>
      <c r="AE187" s="15"/>
      <c r="AT187" s="267" t="s">
        <v>150</v>
      </c>
      <c r="AU187" s="267" t="s">
        <v>85</v>
      </c>
      <c r="AV187" s="15" t="s">
        <v>149</v>
      </c>
      <c r="AW187" s="15" t="s">
        <v>5</v>
      </c>
      <c r="AX187" s="15" t="s">
        <v>83</v>
      </c>
      <c r="AY187" s="267" t="s">
        <v>142</v>
      </c>
    </row>
    <row r="188" s="2" customFormat="1" ht="24.15" customHeight="1">
      <c r="A188" s="38"/>
      <c r="B188" s="39"/>
      <c r="C188" s="221" t="s">
        <v>151</v>
      </c>
      <c r="D188" s="221" t="s">
        <v>144</v>
      </c>
      <c r="E188" s="222" t="s">
        <v>299</v>
      </c>
      <c r="F188" s="223" t="s">
        <v>300</v>
      </c>
      <c r="G188" s="224" t="s">
        <v>205</v>
      </c>
      <c r="H188" s="225">
        <v>1235</v>
      </c>
      <c r="I188" s="226"/>
      <c r="J188" s="226"/>
      <c r="K188" s="227">
        <f>ROUND(P188*H188,2)</f>
        <v>0</v>
      </c>
      <c r="L188" s="223" t="s">
        <v>148</v>
      </c>
      <c r="M188" s="44"/>
      <c r="N188" s="228" t="s">
        <v>1</v>
      </c>
      <c r="O188" s="229" t="s">
        <v>38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91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38"/>
      <c r="Z188" s="38"/>
      <c r="AA188" s="38"/>
      <c r="AB188" s="38"/>
      <c r="AC188" s="38"/>
      <c r="AD188" s="38"/>
      <c r="AE188" s="38"/>
      <c r="AR188" s="233" t="s">
        <v>149</v>
      </c>
      <c r="AT188" s="233" t="s">
        <v>144</v>
      </c>
      <c r="AU188" s="233" t="s">
        <v>85</v>
      </c>
      <c r="AY188" s="17" t="s">
        <v>142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7" t="s">
        <v>83</v>
      </c>
      <c r="BK188" s="234">
        <f>ROUND(P188*H188,2)</f>
        <v>0</v>
      </c>
      <c r="BL188" s="17" t="s">
        <v>149</v>
      </c>
      <c r="BM188" s="233" t="s">
        <v>235</v>
      </c>
    </row>
    <row r="189" s="13" customFormat="1">
      <c r="A189" s="13"/>
      <c r="B189" s="235"/>
      <c r="C189" s="236"/>
      <c r="D189" s="237" t="s">
        <v>150</v>
      </c>
      <c r="E189" s="238" t="s">
        <v>1</v>
      </c>
      <c r="F189" s="239" t="s">
        <v>818</v>
      </c>
      <c r="G189" s="236"/>
      <c r="H189" s="240">
        <v>1235</v>
      </c>
      <c r="I189" s="241"/>
      <c r="J189" s="241"/>
      <c r="K189" s="236"/>
      <c r="L189" s="236"/>
      <c r="M189" s="242"/>
      <c r="N189" s="243"/>
      <c r="O189" s="244"/>
      <c r="P189" s="244"/>
      <c r="Q189" s="244"/>
      <c r="R189" s="244"/>
      <c r="S189" s="244"/>
      <c r="T189" s="244"/>
      <c r="U189" s="244"/>
      <c r="V189" s="244"/>
      <c r="W189" s="244"/>
      <c r="X189" s="245"/>
      <c r="Y189" s="13"/>
      <c r="Z189" s="13"/>
      <c r="AA189" s="13"/>
      <c r="AB189" s="13"/>
      <c r="AC189" s="13"/>
      <c r="AD189" s="13"/>
      <c r="AE189" s="13"/>
      <c r="AT189" s="246" t="s">
        <v>150</v>
      </c>
      <c r="AU189" s="246" t="s">
        <v>85</v>
      </c>
      <c r="AV189" s="13" t="s">
        <v>85</v>
      </c>
      <c r="AW189" s="13" t="s">
        <v>5</v>
      </c>
      <c r="AX189" s="13" t="s">
        <v>75</v>
      </c>
      <c r="AY189" s="246" t="s">
        <v>142</v>
      </c>
    </row>
    <row r="190" s="14" customFormat="1">
      <c r="A190" s="14"/>
      <c r="B190" s="247"/>
      <c r="C190" s="248"/>
      <c r="D190" s="237" t="s">
        <v>150</v>
      </c>
      <c r="E190" s="249" t="s">
        <v>1</v>
      </c>
      <c r="F190" s="250" t="s">
        <v>831</v>
      </c>
      <c r="G190" s="248"/>
      <c r="H190" s="249" t="s">
        <v>1</v>
      </c>
      <c r="I190" s="251"/>
      <c r="J190" s="251"/>
      <c r="K190" s="248"/>
      <c r="L190" s="248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4"/>
      <c r="Z190" s="14"/>
      <c r="AA190" s="14"/>
      <c r="AB190" s="14"/>
      <c r="AC190" s="14"/>
      <c r="AD190" s="14"/>
      <c r="AE190" s="14"/>
      <c r="AT190" s="256" t="s">
        <v>150</v>
      </c>
      <c r="AU190" s="256" t="s">
        <v>85</v>
      </c>
      <c r="AV190" s="14" t="s">
        <v>83</v>
      </c>
      <c r="AW190" s="14" t="s">
        <v>5</v>
      </c>
      <c r="AX190" s="14" t="s">
        <v>75</v>
      </c>
      <c r="AY190" s="256" t="s">
        <v>142</v>
      </c>
    </row>
    <row r="191" s="14" customFormat="1">
      <c r="A191" s="14"/>
      <c r="B191" s="247"/>
      <c r="C191" s="248"/>
      <c r="D191" s="237" t="s">
        <v>150</v>
      </c>
      <c r="E191" s="249" t="s">
        <v>1</v>
      </c>
      <c r="F191" s="250" t="s">
        <v>239</v>
      </c>
      <c r="G191" s="248"/>
      <c r="H191" s="249" t="s">
        <v>1</v>
      </c>
      <c r="I191" s="251"/>
      <c r="J191" s="251"/>
      <c r="K191" s="248"/>
      <c r="L191" s="248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4"/>
      <c r="Z191" s="14"/>
      <c r="AA191" s="14"/>
      <c r="AB191" s="14"/>
      <c r="AC191" s="14"/>
      <c r="AD191" s="14"/>
      <c r="AE191" s="14"/>
      <c r="AT191" s="256" t="s">
        <v>150</v>
      </c>
      <c r="AU191" s="256" t="s">
        <v>85</v>
      </c>
      <c r="AV191" s="14" t="s">
        <v>83</v>
      </c>
      <c r="AW191" s="14" t="s">
        <v>5</v>
      </c>
      <c r="AX191" s="14" t="s">
        <v>75</v>
      </c>
      <c r="AY191" s="256" t="s">
        <v>142</v>
      </c>
    </row>
    <row r="192" s="15" customFormat="1">
      <c r="A192" s="15"/>
      <c r="B192" s="257"/>
      <c r="C192" s="258"/>
      <c r="D192" s="237" t="s">
        <v>150</v>
      </c>
      <c r="E192" s="259" t="s">
        <v>1</v>
      </c>
      <c r="F192" s="260" t="s">
        <v>153</v>
      </c>
      <c r="G192" s="258"/>
      <c r="H192" s="261">
        <v>1235</v>
      </c>
      <c r="I192" s="262"/>
      <c r="J192" s="262"/>
      <c r="K192" s="258"/>
      <c r="L192" s="258"/>
      <c r="M192" s="263"/>
      <c r="N192" s="264"/>
      <c r="O192" s="265"/>
      <c r="P192" s="265"/>
      <c r="Q192" s="265"/>
      <c r="R192" s="265"/>
      <c r="S192" s="265"/>
      <c r="T192" s="265"/>
      <c r="U192" s="265"/>
      <c r="V192" s="265"/>
      <c r="W192" s="265"/>
      <c r="X192" s="266"/>
      <c r="Y192" s="15"/>
      <c r="Z192" s="15"/>
      <c r="AA192" s="15"/>
      <c r="AB192" s="15"/>
      <c r="AC192" s="15"/>
      <c r="AD192" s="15"/>
      <c r="AE192" s="15"/>
      <c r="AT192" s="267" t="s">
        <v>150</v>
      </c>
      <c r="AU192" s="267" t="s">
        <v>85</v>
      </c>
      <c r="AV192" s="15" t="s">
        <v>149</v>
      </c>
      <c r="AW192" s="15" t="s">
        <v>5</v>
      </c>
      <c r="AX192" s="15" t="s">
        <v>83</v>
      </c>
      <c r="AY192" s="267" t="s">
        <v>142</v>
      </c>
    </row>
    <row r="193" s="2" customFormat="1" ht="33" customHeight="1">
      <c r="A193" s="38"/>
      <c r="B193" s="39"/>
      <c r="C193" s="221" t="s">
        <v>240</v>
      </c>
      <c r="D193" s="221" t="s">
        <v>144</v>
      </c>
      <c r="E193" s="222" t="s">
        <v>832</v>
      </c>
      <c r="F193" s="223" t="s">
        <v>833</v>
      </c>
      <c r="G193" s="224" t="s">
        <v>205</v>
      </c>
      <c r="H193" s="225">
        <v>925</v>
      </c>
      <c r="I193" s="226"/>
      <c r="J193" s="226"/>
      <c r="K193" s="227">
        <f>ROUND(P193*H193,2)</f>
        <v>0</v>
      </c>
      <c r="L193" s="223" t="s">
        <v>1</v>
      </c>
      <c r="M193" s="44"/>
      <c r="N193" s="228" t="s">
        <v>1</v>
      </c>
      <c r="O193" s="229" t="s">
        <v>38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91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38"/>
      <c r="Z193" s="38"/>
      <c r="AA193" s="38"/>
      <c r="AB193" s="38"/>
      <c r="AC193" s="38"/>
      <c r="AD193" s="38"/>
      <c r="AE193" s="38"/>
      <c r="AR193" s="233" t="s">
        <v>149</v>
      </c>
      <c r="AT193" s="233" t="s">
        <v>144</v>
      </c>
      <c r="AU193" s="233" t="s">
        <v>85</v>
      </c>
      <c r="AY193" s="17" t="s">
        <v>142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7" t="s">
        <v>83</v>
      </c>
      <c r="BK193" s="234">
        <f>ROUND(P193*H193,2)</f>
        <v>0</v>
      </c>
      <c r="BL193" s="17" t="s">
        <v>149</v>
      </c>
      <c r="BM193" s="233" t="s">
        <v>243</v>
      </c>
    </row>
    <row r="194" s="13" customFormat="1">
      <c r="A194" s="13"/>
      <c r="B194" s="235"/>
      <c r="C194" s="236"/>
      <c r="D194" s="237" t="s">
        <v>150</v>
      </c>
      <c r="E194" s="238" t="s">
        <v>1</v>
      </c>
      <c r="F194" s="239" t="s">
        <v>824</v>
      </c>
      <c r="G194" s="236"/>
      <c r="H194" s="240">
        <v>925</v>
      </c>
      <c r="I194" s="241"/>
      <c r="J194" s="241"/>
      <c r="K194" s="236"/>
      <c r="L194" s="236"/>
      <c r="M194" s="242"/>
      <c r="N194" s="243"/>
      <c r="O194" s="244"/>
      <c r="P194" s="244"/>
      <c r="Q194" s="244"/>
      <c r="R194" s="244"/>
      <c r="S194" s="244"/>
      <c r="T194" s="244"/>
      <c r="U194" s="244"/>
      <c r="V194" s="244"/>
      <c r="W194" s="244"/>
      <c r="X194" s="245"/>
      <c r="Y194" s="13"/>
      <c r="Z194" s="13"/>
      <c r="AA194" s="13"/>
      <c r="AB194" s="13"/>
      <c r="AC194" s="13"/>
      <c r="AD194" s="13"/>
      <c r="AE194" s="13"/>
      <c r="AT194" s="246" t="s">
        <v>150</v>
      </c>
      <c r="AU194" s="246" t="s">
        <v>85</v>
      </c>
      <c r="AV194" s="13" t="s">
        <v>85</v>
      </c>
      <c r="AW194" s="13" t="s">
        <v>5</v>
      </c>
      <c r="AX194" s="13" t="s">
        <v>75</v>
      </c>
      <c r="AY194" s="246" t="s">
        <v>142</v>
      </c>
    </row>
    <row r="195" s="14" customFormat="1">
      <c r="A195" s="14"/>
      <c r="B195" s="247"/>
      <c r="C195" s="248"/>
      <c r="D195" s="237" t="s">
        <v>150</v>
      </c>
      <c r="E195" s="249" t="s">
        <v>1</v>
      </c>
      <c r="F195" s="250" t="s">
        <v>239</v>
      </c>
      <c r="G195" s="248"/>
      <c r="H195" s="249" t="s">
        <v>1</v>
      </c>
      <c r="I195" s="251"/>
      <c r="J195" s="251"/>
      <c r="K195" s="248"/>
      <c r="L195" s="248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4"/>
      <c r="Z195" s="14"/>
      <c r="AA195" s="14"/>
      <c r="AB195" s="14"/>
      <c r="AC195" s="14"/>
      <c r="AD195" s="14"/>
      <c r="AE195" s="14"/>
      <c r="AT195" s="256" t="s">
        <v>150</v>
      </c>
      <c r="AU195" s="256" t="s">
        <v>85</v>
      </c>
      <c r="AV195" s="14" t="s">
        <v>83</v>
      </c>
      <c r="AW195" s="14" t="s">
        <v>5</v>
      </c>
      <c r="AX195" s="14" t="s">
        <v>75</v>
      </c>
      <c r="AY195" s="256" t="s">
        <v>142</v>
      </c>
    </row>
    <row r="196" s="15" customFormat="1">
      <c r="A196" s="15"/>
      <c r="B196" s="257"/>
      <c r="C196" s="258"/>
      <c r="D196" s="237" t="s">
        <v>150</v>
      </c>
      <c r="E196" s="259" t="s">
        <v>1</v>
      </c>
      <c r="F196" s="260" t="s">
        <v>153</v>
      </c>
      <c r="G196" s="258"/>
      <c r="H196" s="261">
        <v>925</v>
      </c>
      <c r="I196" s="262"/>
      <c r="J196" s="262"/>
      <c r="K196" s="258"/>
      <c r="L196" s="258"/>
      <c r="M196" s="263"/>
      <c r="N196" s="264"/>
      <c r="O196" s="265"/>
      <c r="P196" s="265"/>
      <c r="Q196" s="265"/>
      <c r="R196" s="265"/>
      <c r="S196" s="265"/>
      <c r="T196" s="265"/>
      <c r="U196" s="265"/>
      <c r="V196" s="265"/>
      <c r="W196" s="265"/>
      <c r="X196" s="266"/>
      <c r="Y196" s="15"/>
      <c r="Z196" s="15"/>
      <c r="AA196" s="15"/>
      <c r="AB196" s="15"/>
      <c r="AC196" s="15"/>
      <c r="AD196" s="15"/>
      <c r="AE196" s="15"/>
      <c r="AT196" s="267" t="s">
        <v>150</v>
      </c>
      <c r="AU196" s="267" t="s">
        <v>85</v>
      </c>
      <c r="AV196" s="15" t="s">
        <v>149</v>
      </c>
      <c r="AW196" s="15" t="s">
        <v>5</v>
      </c>
      <c r="AX196" s="15" t="s">
        <v>83</v>
      </c>
      <c r="AY196" s="267" t="s">
        <v>142</v>
      </c>
    </row>
    <row r="197" s="2" customFormat="1" ht="44.25" customHeight="1">
      <c r="A197" s="38"/>
      <c r="B197" s="39"/>
      <c r="C197" s="221" t="s">
        <v>194</v>
      </c>
      <c r="D197" s="221" t="s">
        <v>144</v>
      </c>
      <c r="E197" s="222" t="s">
        <v>306</v>
      </c>
      <c r="F197" s="223" t="s">
        <v>307</v>
      </c>
      <c r="G197" s="224" t="s">
        <v>205</v>
      </c>
      <c r="H197" s="225">
        <v>1235</v>
      </c>
      <c r="I197" s="226"/>
      <c r="J197" s="226"/>
      <c r="K197" s="227">
        <f>ROUND(P197*H197,2)</f>
        <v>0</v>
      </c>
      <c r="L197" s="223" t="s">
        <v>148</v>
      </c>
      <c r="M197" s="44"/>
      <c r="N197" s="228" t="s">
        <v>1</v>
      </c>
      <c r="O197" s="229" t="s">
        <v>38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91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38"/>
      <c r="Z197" s="38"/>
      <c r="AA197" s="38"/>
      <c r="AB197" s="38"/>
      <c r="AC197" s="38"/>
      <c r="AD197" s="38"/>
      <c r="AE197" s="38"/>
      <c r="AR197" s="233" t="s">
        <v>149</v>
      </c>
      <c r="AT197" s="233" t="s">
        <v>144</v>
      </c>
      <c r="AU197" s="233" t="s">
        <v>85</v>
      </c>
      <c r="AY197" s="17" t="s">
        <v>142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7" t="s">
        <v>83</v>
      </c>
      <c r="BK197" s="234">
        <f>ROUND(P197*H197,2)</f>
        <v>0</v>
      </c>
      <c r="BL197" s="17" t="s">
        <v>149</v>
      </c>
      <c r="BM197" s="233" t="s">
        <v>249</v>
      </c>
    </row>
    <row r="198" s="13" customFormat="1">
      <c r="A198" s="13"/>
      <c r="B198" s="235"/>
      <c r="C198" s="236"/>
      <c r="D198" s="237" t="s">
        <v>150</v>
      </c>
      <c r="E198" s="238" t="s">
        <v>1</v>
      </c>
      <c r="F198" s="239" t="s">
        <v>818</v>
      </c>
      <c r="G198" s="236"/>
      <c r="H198" s="240">
        <v>1235</v>
      </c>
      <c r="I198" s="241"/>
      <c r="J198" s="241"/>
      <c r="K198" s="236"/>
      <c r="L198" s="236"/>
      <c r="M198" s="242"/>
      <c r="N198" s="243"/>
      <c r="O198" s="244"/>
      <c r="P198" s="244"/>
      <c r="Q198" s="244"/>
      <c r="R198" s="244"/>
      <c r="S198" s="244"/>
      <c r="T198" s="244"/>
      <c r="U198" s="244"/>
      <c r="V198" s="244"/>
      <c r="W198" s="244"/>
      <c r="X198" s="245"/>
      <c r="Y198" s="13"/>
      <c r="Z198" s="13"/>
      <c r="AA198" s="13"/>
      <c r="AB198" s="13"/>
      <c r="AC198" s="13"/>
      <c r="AD198" s="13"/>
      <c r="AE198" s="13"/>
      <c r="AT198" s="246" t="s">
        <v>150</v>
      </c>
      <c r="AU198" s="246" t="s">
        <v>85</v>
      </c>
      <c r="AV198" s="13" t="s">
        <v>85</v>
      </c>
      <c r="AW198" s="13" t="s">
        <v>5</v>
      </c>
      <c r="AX198" s="13" t="s">
        <v>75</v>
      </c>
      <c r="AY198" s="246" t="s">
        <v>142</v>
      </c>
    </row>
    <row r="199" s="14" customFormat="1">
      <c r="A199" s="14"/>
      <c r="B199" s="247"/>
      <c r="C199" s="248"/>
      <c r="D199" s="237" t="s">
        <v>150</v>
      </c>
      <c r="E199" s="249" t="s">
        <v>1</v>
      </c>
      <c r="F199" s="250" t="s">
        <v>834</v>
      </c>
      <c r="G199" s="248"/>
      <c r="H199" s="249" t="s">
        <v>1</v>
      </c>
      <c r="I199" s="251"/>
      <c r="J199" s="251"/>
      <c r="K199" s="248"/>
      <c r="L199" s="248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4"/>
      <c r="Z199" s="14"/>
      <c r="AA199" s="14"/>
      <c r="AB199" s="14"/>
      <c r="AC199" s="14"/>
      <c r="AD199" s="14"/>
      <c r="AE199" s="14"/>
      <c r="AT199" s="256" t="s">
        <v>150</v>
      </c>
      <c r="AU199" s="256" t="s">
        <v>85</v>
      </c>
      <c r="AV199" s="14" t="s">
        <v>83</v>
      </c>
      <c r="AW199" s="14" t="s">
        <v>5</v>
      </c>
      <c r="AX199" s="14" t="s">
        <v>75</v>
      </c>
      <c r="AY199" s="256" t="s">
        <v>142</v>
      </c>
    </row>
    <row r="200" s="14" customFormat="1">
      <c r="A200" s="14"/>
      <c r="B200" s="247"/>
      <c r="C200" s="248"/>
      <c r="D200" s="237" t="s">
        <v>150</v>
      </c>
      <c r="E200" s="249" t="s">
        <v>1</v>
      </c>
      <c r="F200" s="250" t="s">
        <v>239</v>
      </c>
      <c r="G200" s="248"/>
      <c r="H200" s="249" t="s">
        <v>1</v>
      </c>
      <c r="I200" s="251"/>
      <c r="J200" s="251"/>
      <c r="K200" s="248"/>
      <c r="L200" s="248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4"/>
      <c r="Z200" s="14"/>
      <c r="AA200" s="14"/>
      <c r="AB200" s="14"/>
      <c r="AC200" s="14"/>
      <c r="AD200" s="14"/>
      <c r="AE200" s="14"/>
      <c r="AT200" s="256" t="s">
        <v>150</v>
      </c>
      <c r="AU200" s="256" t="s">
        <v>85</v>
      </c>
      <c r="AV200" s="14" t="s">
        <v>83</v>
      </c>
      <c r="AW200" s="14" t="s">
        <v>5</v>
      </c>
      <c r="AX200" s="14" t="s">
        <v>75</v>
      </c>
      <c r="AY200" s="256" t="s">
        <v>142</v>
      </c>
    </row>
    <row r="201" s="15" customFormat="1">
      <c r="A201" s="15"/>
      <c r="B201" s="257"/>
      <c r="C201" s="258"/>
      <c r="D201" s="237" t="s">
        <v>150</v>
      </c>
      <c r="E201" s="259" t="s">
        <v>1</v>
      </c>
      <c r="F201" s="260" t="s">
        <v>153</v>
      </c>
      <c r="G201" s="258"/>
      <c r="H201" s="261">
        <v>1235</v>
      </c>
      <c r="I201" s="262"/>
      <c r="J201" s="262"/>
      <c r="K201" s="258"/>
      <c r="L201" s="258"/>
      <c r="M201" s="263"/>
      <c r="N201" s="264"/>
      <c r="O201" s="265"/>
      <c r="P201" s="265"/>
      <c r="Q201" s="265"/>
      <c r="R201" s="265"/>
      <c r="S201" s="265"/>
      <c r="T201" s="265"/>
      <c r="U201" s="265"/>
      <c r="V201" s="265"/>
      <c r="W201" s="265"/>
      <c r="X201" s="266"/>
      <c r="Y201" s="15"/>
      <c r="Z201" s="15"/>
      <c r="AA201" s="15"/>
      <c r="AB201" s="15"/>
      <c r="AC201" s="15"/>
      <c r="AD201" s="15"/>
      <c r="AE201" s="15"/>
      <c r="AT201" s="267" t="s">
        <v>150</v>
      </c>
      <c r="AU201" s="267" t="s">
        <v>85</v>
      </c>
      <c r="AV201" s="15" t="s">
        <v>149</v>
      </c>
      <c r="AW201" s="15" t="s">
        <v>5</v>
      </c>
      <c r="AX201" s="15" t="s">
        <v>83</v>
      </c>
      <c r="AY201" s="267" t="s">
        <v>142</v>
      </c>
    </row>
    <row r="202" s="2" customFormat="1" ht="44.25" customHeight="1">
      <c r="A202" s="38"/>
      <c r="B202" s="39"/>
      <c r="C202" s="221" t="s">
        <v>8</v>
      </c>
      <c r="D202" s="221" t="s">
        <v>144</v>
      </c>
      <c r="E202" s="222" t="s">
        <v>796</v>
      </c>
      <c r="F202" s="223" t="s">
        <v>835</v>
      </c>
      <c r="G202" s="224" t="s">
        <v>205</v>
      </c>
      <c r="H202" s="225">
        <v>925</v>
      </c>
      <c r="I202" s="226"/>
      <c r="J202" s="226"/>
      <c r="K202" s="227">
        <f>ROUND(P202*H202,2)</f>
        <v>0</v>
      </c>
      <c r="L202" s="223" t="s">
        <v>836</v>
      </c>
      <c r="M202" s="44"/>
      <c r="N202" s="228" t="s">
        <v>1</v>
      </c>
      <c r="O202" s="229" t="s">
        <v>38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91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38"/>
      <c r="Z202" s="38"/>
      <c r="AA202" s="38"/>
      <c r="AB202" s="38"/>
      <c r="AC202" s="38"/>
      <c r="AD202" s="38"/>
      <c r="AE202" s="38"/>
      <c r="AR202" s="233" t="s">
        <v>149</v>
      </c>
      <c r="AT202" s="233" t="s">
        <v>144</v>
      </c>
      <c r="AU202" s="233" t="s">
        <v>85</v>
      </c>
      <c r="AY202" s="17" t="s">
        <v>142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7" t="s">
        <v>83</v>
      </c>
      <c r="BK202" s="234">
        <f>ROUND(P202*H202,2)</f>
        <v>0</v>
      </c>
      <c r="BL202" s="17" t="s">
        <v>149</v>
      </c>
      <c r="BM202" s="233" t="s">
        <v>253</v>
      </c>
    </row>
    <row r="203" s="13" customFormat="1">
      <c r="A203" s="13"/>
      <c r="B203" s="235"/>
      <c r="C203" s="236"/>
      <c r="D203" s="237" t="s">
        <v>150</v>
      </c>
      <c r="E203" s="238" t="s">
        <v>1</v>
      </c>
      <c r="F203" s="239" t="s">
        <v>824</v>
      </c>
      <c r="G203" s="236"/>
      <c r="H203" s="240">
        <v>925</v>
      </c>
      <c r="I203" s="241"/>
      <c r="J203" s="241"/>
      <c r="K203" s="236"/>
      <c r="L203" s="236"/>
      <c r="M203" s="242"/>
      <c r="N203" s="243"/>
      <c r="O203" s="244"/>
      <c r="P203" s="244"/>
      <c r="Q203" s="244"/>
      <c r="R203" s="244"/>
      <c r="S203" s="244"/>
      <c r="T203" s="244"/>
      <c r="U203" s="244"/>
      <c r="V203" s="244"/>
      <c r="W203" s="244"/>
      <c r="X203" s="245"/>
      <c r="Y203" s="13"/>
      <c r="Z203" s="13"/>
      <c r="AA203" s="13"/>
      <c r="AB203" s="13"/>
      <c r="AC203" s="13"/>
      <c r="AD203" s="13"/>
      <c r="AE203" s="13"/>
      <c r="AT203" s="246" t="s">
        <v>150</v>
      </c>
      <c r="AU203" s="246" t="s">
        <v>85</v>
      </c>
      <c r="AV203" s="13" t="s">
        <v>85</v>
      </c>
      <c r="AW203" s="13" t="s">
        <v>5</v>
      </c>
      <c r="AX203" s="13" t="s">
        <v>75</v>
      </c>
      <c r="AY203" s="246" t="s">
        <v>142</v>
      </c>
    </row>
    <row r="204" s="14" customFormat="1">
      <c r="A204" s="14"/>
      <c r="B204" s="247"/>
      <c r="C204" s="248"/>
      <c r="D204" s="237" t="s">
        <v>150</v>
      </c>
      <c r="E204" s="249" t="s">
        <v>1</v>
      </c>
      <c r="F204" s="250" t="s">
        <v>239</v>
      </c>
      <c r="G204" s="248"/>
      <c r="H204" s="249" t="s">
        <v>1</v>
      </c>
      <c r="I204" s="251"/>
      <c r="J204" s="251"/>
      <c r="K204" s="248"/>
      <c r="L204" s="248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4"/>
      <c r="Z204" s="14"/>
      <c r="AA204" s="14"/>
      <c r="AB204" s="14"/>
      <c r="AC204" s="14"/>
      <c r="AD204" s="14"/>
      <c r="AE204" s="14"/>
      <c r="AT204" s="256" t="s">
        <v>150</v>
      </c>
      <c r="AU204" s="256" t="s">
        <v>85</v>
      </c>
      <c r="AV204" s="14" t="s">
        <v>83</v>
      </c>
      <c r="AW204" s="14" t="s">
        <v>5</v>
      </c>
      <c r="AX204" s="14" t="s">
        <v>75</v>
      </c>
      <c r="AY204" s="256" t="s">
        <v>142</v>
      </c>
    </row>
    <row r="205" s="15" customFormat="1">
      <c r="A205" s="15"/>
      <c r="B205" s="257"/>
      <c r="C205" s="258"/>
      <c r="D205" s="237" t="s">
        <v>150</v>
      </c>
      <c r="E205" s="259" t="s">
        <v>1</v>
      </c>
      <c r="F205" s="260" t="s">
        <v>153</v>
      </c>
      <c r="G205" s="258"/>
      <c r="H205" s="261">
        <v>925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5"/>
      <c r="Z205" s="15"/>
      <c r="AA205" s="15"/>
      <c r="AB205" s="15"/>
      <c r="AC205" s="15"/>
      <c r="AD205" s="15"/>
      <c r="AE205" s="15"/>
      <c r="AT205" s="267" t="s">
        <v>150</v>
      </c>
      <c r="AU205" s="267" t="s">
        <v>85</v>
      </c>
      <c r="AV205" s="15" t="s">
        <v>149</v>
      </c>
      <c r="AW205" s="15" t="s">
        <v>5</v>
      </c>
      <c r="AX205" s="15" t="s">
        <v>83</v>
      </c>
      <c r="AY205" s="267" t="s">
        <v>142</v>
      </c>
    </row>
    <row r="206" s="12" customFormat="1" ht="22.8" customHeight="1">
      <c r="A206" s="12"/>
      <c r="B206" s="204"/>
      <c r="C206" s="205"/>
      <c r="D206" s="206" t="s">
        <v>74</v>
      </c>
      <c r="E206" s="219" t="s">
        <v>188</v>
      </c>
      <c r="F206" s="219" t="s">
        <v>355</v>
      </c>
      <c r="G206" s="205"/>
      <c r="H206" s="205"/>
      <c r="I206" s="208"/>
      <c r="J206" s="208"/>
      <c r="K206" s="220">
        <f>BK206</f>
        <v>0</v>
      </c>
      <c r="L206" s="205"/>
      <c r="M206" s="210"/>
      <c r="N206" s="211"/>
      <c r="O206" s="212"/>
      <c r="P206" s="212"/>
      <c r="Q206" s="213">
        <f>SUM(Q207:Q245)</f>
        <v>0</v>
      </c>
      <c r="R206" s="213">
        <f>SUM(R207:R245)</f>
        <v>0</v>
      </c>
      <c r="S206" s="212"/>
      <c r="T206" s="214">
        <f>SUM(T207:T245)</f>
        <v>0</v>
      </c>
      <c r="U206" s="212"/>
      <c r="V206" s="214">
        <f>SUM(V207:V245)</f>
        <v>0</v>
      </c>
      <c r="W206" s="212"/>
      <c r="X206" s="215">
        <f>SUM(X207:X245)</f>
        <v>0</v>
      </c>
      <c r="Y206" s="12"/>
      <c r="Z206" s="12"/>
      <c r="AA206" s="12"/>
      <c r="AB206" s="12"/>
      <c r="AC206" s="12"/>
      <c r="AD206" s="12"/>
      <c r="AE206" s="12"/>
      <c r="AR206" s="216" t="s">
        <v>83</v>
      </c>
      <c r="AT206" s="217" t="s">
        <v>74</v>
      </c>
      <c r="AU206" s="217" t="s">
        <v>83</v>
      </c>
      <c r="AY206" s="216" t="s">
        <v>142</v>
      </c>
      <c r="BK206" s="218">
        <f>SUM(BK207:BK245)</f>
        <v>0</v>
      </c>
    </row>
    <row r="207" s="2" customFormat="1" ht="24.15" customHeight="1">
      <c r="A207" s="38"/>
      <c r="B207" s="39"/>
      <c r="C207" s="221" t="s">
        <v>200</v>
      </c>
      <c r="D207" s="221" t="s">
        <v>144</v>
      </c>
      <c r="E207" s="222" t="s">
        <v>356</v>
      </c>
      <c r="F207" s="223" t="s">
        <v>357</v>
      </c>
      <c r="G207" s="224" t="s">
        <v>358</v>
      </c>
      <c r="H207" s="225">
        <v>1</v>
      </c>
      <c r="I207" s="226"/>
      <c r="J207" s="226"/>
      <c r="K207" s="227">
        <f>ROUND(P207*H207,2)</f>
        <v>0</v>
      </c>
      <c r="L207" s="223" t="s">
        <v>148</v>
      </c>
      <c r="M207" s="44"/>
      <c r="N207" s="228" t="s">
        <v>1</v>
      </c>
      <c r="O207" s="229" t="s">
        <v>38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91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38"/>
      <c r="Z207" s="38"/>
      <c r="AA207" s="38"/>
      <c r="AB207" s="38"/>
      <c r="AC207" s="38"/>
      <c r="AD207" s="38"/>
      <c r="AE207" s="38"/>
      <c r="AR207" s="233" t="s">
        <v>149</v>
      </c>
      <c r="AT207" s="233" t="s">
        <v>144</v>
      </c>
      <c r="AU207" s="233" t="s">
        <v>85</v>
      </c>
      <c r="AY207" s="17" t="s">
        <v>142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7" t="s">
        <v>83</v>
      </c>
      <c r="BK207" s="234">
        <f>ROUND(P207*H207,2)</f>
        <v>0</v>
      </c>
      <c r="BL207" s="17" t="s">
        <v>149</v>
      </c>
      <c r="BM207" s="233" t="s">
        <v>259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83</v>
      </c>
      <c r="G208" s="236"/>
      <c r="H208" s="240">
        <v>1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4" customFormat="1">
      <c r="A209" s="14"/>
      <c r="B209" s="247"/>
      <c r="C209" s="248"/>
      <c r="D209" s="237" t="s">
        <v>150</v>
      </c>
      <c r="E209" s="249" t="s">
        <v>1</v>
      </c>
      <c r="F209" s="250" t="s">
        <v>239</v>
      </c>
      <c r="G209" s="248"/>
      <c r="H209" s="249" t="s">
        <v>1</v>
      </c>
      <c r="I209" s="251"/>
      <c r="J209" s="251"/>
      <c r="K209" s="248"/>
      <c r="L209" s="248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4"/>
      <c r="Z209" s="14"/>
      <c r="AA209" s="14"/>
      <c r="AB209" s="14"/>
      <c r="AC209" s="14"/>
      <c r="AD209" s="14"/>
      <c r="AE209" s="14"/>
      <c r="AT209" s="256" t="s">
        <v>150</v>
      </c>
      <c r="AU209" s="256" t="s">
        <v>85</v>
      </c>
      <c r="AV209" s="14" t="s">
        <v>83</v>
      </c>
      <c r="AW209" s="14" t="s">
        <v>5</v>
      </c>
      <c r="AX209" s="14" t="s">
        <v>75</v>
      </c>
      <c r="AY209" s="25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1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2" customFormat="1" ht="24.15" customHeight="1">
      <c r="A211" s="38"/>
      <c r="B211" s="39"/>
      <c r="C211" s="268" t="s">
        <v>262</v>
      </c>
      <c r="D211" s="268" t="s">
        <v>172</v>
      </c>
      <c r="E211" s="269" t="s">
        <v>837</v>
      </c>
      <c r="F211" s="270" t="s">
        <v>838</v>
      </c>
      <c r="G211" s="271" t="s">
        <v>358</v>
      </c>
      <c r="H211" s="272">
        <v>1</v>
      </c>
      <c r="I211" s="273"/>
      <c r="J211" s="274"/>
      <c r="K211" s="275">
        <f>ROUND(P211*H211,2)</f>
        <v>0</v>
      </c>
      <c r="L211" s="270" t="s">
        <v>148</v>
      </c>
      <c r="M211" s="276"/>
      <c r="N211" s="277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164</v>
      </c>
      <c r="AT211" s="233" t="s">
        <v>172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264</v>
      </c>
    </row>
    <row r="212" s="2" customFormat="1" ht="24.15" customHeight="1">
      <c r="A212" s="38"/>
      <c r="B212" s="39"/>
      <c r="C212" s="221" t="s">
        <v>206</v>
      </c>
      <c r="D212" s="221" t="s">
        <v>144</v>
      </c>
      <c r="E212" s="222" t="s">
        <v>371</v>
      </c>
      <c r="F212" s="223" t="s">
        <v>372</v>
      </c>
      <c r="G212" s="224" t="s">
        <v>358</v>
      </c>
      <c r="H212" s="225">
        <v>1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250</v>
      </c>
    </row>
    <row r="213" s="13" customFormat="1">
      <c r="A213" s="13"/>
      <c r="B213" s="235"/>
      <c r="C213" s="236"/>
      <c r="D213" s="237" t="s">
        <v>150</v>
      </c>
      <c r="E213" s="238" t="s">
        <v>1</v>
      </c>
      <c r="F213" s="239" t="s">
        <v>83</v>
      </c>
      <c r="G213" s="236"/>
      <c r="H213" s="240">
        <v>1</v>
      </c>
      <c r="I213" s="241"/>
      <c r="J213" s="241"/>
      <c r="K213" s="236"/>
      <c r="L213" s="236"/>
      <c r="M213" s="242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5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85</v>
      </c>
      <c r="AV213" s="13" t="s">
        <v>85</v>
      </c>
      <c r="AW213" s="13" t="s">
        <v>5</v>
      </c>
      <c r="AX213" s="13" t="s">
        <v>75</v>
      </c>
      <c r="AY213" s="246" t="s">
        <v>142</v>
      </c>
    </row>
    <row r="214" s="14" customFormat="1">
      <c r="A214" s="14"/>
      <c r="B214" s="247"/>
      <c r="C214" s="248"/>
      <c r="D214" s="237" t="s">
        <v>150</v>
      </c>
      <c r="E214" s="249" t="s">
        <v>1</v>
      </c>
      <c r="F214" s="250" t="s">
        <v>239</v>
      </c>
      <c r="G214" s="248"/>
      <c r="H214" s="249" t="s">
        <v>1</v>
      </c>
      <c r="I214" s="251"/>
      <c r="J214" s="251"/>
      <c r="K214" s="248"/>
      <c r="L214" s="248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4"/>
      <c r="Z214" s="14"/>
      <c r="AA214" s="14"/>
      <c r="AB214" s="14"/>
      <c r="AC214" s="14"/>
      <c r="AD214" s="14"/>
      <c r="AE214" s="14"/>
      <c r="AT214" s="256" t="s">
        <v>150</v>
      </c>
      <c r="AU214" s="256" t="s">
        <v>85</v>
      </c>
      <c r="AV214" s="14" t="s">
        <v>83</v>
      </c>
      <c r="AW214" s="14" t="s">
        <v>5</v>
      </c>
      <c r="AX214" s="14" t="s">
        <v>75</v>
      </c>
      <c r="AY214" s="256" t="s">
        <v>142</v>
      </c>
    </row>
    <row r="215" s="15" customFormat="1">
      <c r="A215" s="15"/>
      <c r="B215" s="257"/>
      <c r="C215" s="258"/>
      <c r="D215" s="237" t="s">
        <v>150</v>
      </c>
      <c r="E215" s="259" t="s">
        <v>1</v>
      </c>
      <c r="F215" s="260" t="s">
        <v>153</v>
      </c>
      <c r="G215" s="258"/>
      <c r="H215" s="261">
        <v>1</v>
      </c>
      <c r="I215" s="262"/>
      <c r="J215" s="262"/>
      <c r="K215" s="258"/>
      <c r="L215" s="258"/>
      <c r="M215" s="263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6"/>
      <c r="Y215" s="15"/>
      <c r="Z215" s="15"/>
      <c r="AA215" s="15"/>
      <c r="AB215" s="15"/>
      <c r="AC215" s="15"/>
      <c r="AD215" s="15"/>
      <c r="AE215" s="15"/>
      <c r="AT215" s="267" t="s">
        <v>150</v>
      </c>
      <c r="AU215" s="267" t="s">
        <v>85</v>
      </c>
      <c r="AV215" s="15" t="s">
        <v>149</v>
      </c>
      <c r="AW215" s="15" t="s">
        <v>5</v>
      </c>
      <c r="AX215" s="15" t="s">
        <v>83</v>
      </c>
      <c r="AY215" s="267" t="s">
        <v>142</v>
      </c>
    </row>
    <row r="216" s="2" customFormat="1">
      <c r="A216" s="38"/>
      <c r="B216" s="39"/>
      <c r="C216" s="268" t="s">
        <v>268</v>
      </c>
      <c r="D216" s="268" t="s">
        <v>172</v>
      </c>
      <c r="E216" s="269" t="s">
        <v>375</v>
      </c>
      <c r="F216" s="270" t="s">
        <v>376</v>
      </c>
      <c r="G216" s="271" t="s">
        <v>358</v>
      </c>
      <c r="H216" s="272">
        <v>1</v>
      </c>
      <c r="I216" s="273"/>
      <c r="J216" s="274"/>
      <c r="K216" s="275">
        <f>ROUND(P216*H216,2)</f>
        <v>0</v>
      </c>
      <c r="L216" s="270" t="s">
        <v>148</v>
      </c>
      <c r="M216" s="276"/>
      <c r="N216" s="277" t="s">
        <v>1</v>
      </c>
      <c r="O216" s="229" t="s">
        <v>38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91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38"/>
      <c r="Z216" s="38"/>
      <c r="AA216" s="38"/>
      <c r="AB216" s="38"/>
      <c r="AC216" s="38"/>
      <c r="AD216" s="38"/>
      <c r="AE216" s="38"/>
      <c r="AR216" s="233" t="s">
        <v>164</v>
      </c>
      <c r="AT216" s="233" t="s">
        <v>172</v>
      </c>
      <c r="AU216" s="233" t="s">
        <v>85</v>
      </c>
      <c r="AY216" s="17" t="s">
        <v>142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7" t="s">
        <v>83</v>
      </c>
      <c r="BK216" s="234">
        <f>ROUND(P216*H216,2)</f>
        <v>0</v>
      </c>
      <c r="BL216" s="17" t="s">
        <v>149</v>
      </c>
      <c r="BM216" s="233" t="s">
        <v>271</v>
      </c>
    </row>
    <row r="217" s="2" customFormat="1" ht="24.15" customHeight="1">
      <c r="A217" s="38"/>
      <c r="B217" s="39"/>
      <c r="C217" s="268" t="s">
        <v>212</v>
      </c>
      <c r="D217" s="268" t="s">
        <v>172</v>
      </c>
      <c r="E217" s="269" t="s">
        <v>378</v>
      </c>
      <c r="F217" s="270" t="s">
        <v>379</v>
      </c>
      <c r="G217" s="271" t="s">
        <v>358</v>
      </c>
      <c r="H217" s="272">
        <v>1</v>
      </c>
      <c r="I217" s="273"/>
      <c r="J217" s="274"/>
      <c r="K217" s="275">
        <f>ROUND(P217*H217,2)</f>
        <v>0</v>
      </c>
      <c r="L217" s="270" t="s">
        <v>148</v>
      </c>
      <c r="M217" s="276"/>
      <c r="N217" s="277" t="s">
        <v>1</v>
      </c>
      <c r="O217" s="229" t="s">
        <v>38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91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38"/>
      <c r="Z217" s="38"/>
      <c r="AA217" s="38"/>
      <c r="AB217" s="38"/>
      <c r="AC217" s="38"/>
      <c r="AD217" s="38"/>
      <c r="AE217" s="38"/>
      <c r="AR217" s="233" t="s">
        <v>164</v>
      </c>
      <c r="AT217" s="233" t="s">
        <v>172</v>
      </c>
      <c r="AU217" s="233" t="s">
        <v>85</v>
      </c>
      <c r="AY217" s="17" t="s">
        <v>142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7" t="s">
        <v>83</v>
      </c>
      <c r="BK217" s="234">
        <f>ROUND(P217*H217,2)</f>
        <v>0</v>
      </c>
      <c r="BL217" s="17" t="s">
        <v>149</v>
      </c>
      <c r="BM217" s="233" t="s">
        <v>275</v>
      </c>
    </row>
    <row r="218" s="2" customFormat="1">
      <c r="A218" s="38"/>
      <c r="B218" s="39"/>
      <c r="C218" s="268" t="s">
        <v>278</v>
      </c>
      <c r="D218" s="268" t="s">
        <v>172</v>
      </c>
      <c r="E218" s="269" t="s">
        <v>382</v>
      </c>
      <c r="F218" s="270" t="s">
        <v>383</v>
      </c>
      <c r="G218" s="271" t="s">
        <v>358</v>
      </c>
      <c r="H218" s="272">
        <v>1</v>
      </c>
      <c r="I218" s="273"/>
      <c r="J218" s="274"/>
      <c r="K218" s="275">
        <f>ROUND(P218*H218,2)</f>
        <v>0</v>
      </c>
      <c r="L218" s="270" t="s">
        <v>148</v>
      </c>
      <c r="M218" s="276"/>
      <c r="N218" s="277" t="s">
        <v>1</v>
      </c>
      <c r="O218" s="229" t="s">
        <v>38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91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38"/>
      <c r="Z218" s="38"/>
      <c r="AA218" s="38"/>
      <c r="AB218" s="38"/>
      <c r="AC218" s="38"/>
      <c r="AD218" s="38"/>
      <c r="AE218" s="38"/>
      <c r="AR218" s="233" t="s">
        <v>164</v>
      </c>
      <c r="AT218" s="233" t="s">
        <v>172</v>
      </c>
      <c r="AU218" s="233" t="s">
        <v>85</v>
      </c>
      <c r="AY218" s="17" t="s">
        <v>142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7" t="s">
        <v>83</v>
      </c>
      <c r="BK218" s="234">
        <f>ROUND(P218*H218,2)</f>
        <v>0</v>
      </c>
      <c r="BL218" s="17" t="s">
        <v>149</v>
      </c>
      <c r="BM218" s="233" t="s">
        <v>279</v>
      </c>
    </row>
    <row r="219" s="2" customFormat="1" ht="24.15" customHeight="1">
      <c r="A219" s="38"/>
      <c r="B219" s="39"/>
      <c r="C219" s="268" t="s">
        <v>217</v>
      </c>
      <c r="D219" s="268" t="s">
        <v>172</v>
      </c>
      <c r="E219" s="269" t="s">
        <v>384</v>
      </c>
      <c r="F219" s="270" t="s">
        <v>385</v>
      </c>
      <c r="G219" s="271" t="s">
        <v>358</v>
      </c>
      <c r="H219" s="272">
        <v>1</v>
      </c>
      <c r="I219" s="273"/>
      <c r="J219" s="274"/>
      <c r="K219" s="275">
        <f>ROUND(P219*H219,2)</f>
        <v>0</v>
      </c>
      <c r="L219" s="270" t="s">
        <v>148</v>
      </c>
      <c r="M219" s="276"/>
      <c r="N219" s="277" t="s">
        <v>1</v>
      </c>
      <c r="O219" s="229" t="s">
        <v>38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91"/>
      <c r="T219" s="231">
        <f>S219*H219</f>
        <v>0</v>
      </c>
      <c r="U219" s="231">
        <v>0</v>
      </c>
      <c r="V219" s="231">
        <f>U219*H219</f>
        <v>0</v>
      </c>
      <c r="W219" s="231">
        <v>0</v>
      </c>
      <c r="X219" s="232">
        <f>W219*H219</f>
        <v>0</v>
      </c>
      <c r="Y219" s="38"/>
      <c r="Z219" s="38"/>
      <c r="AA219" s="38"/>
      <c r="AB219" s="38"/>
      <c r="AC219" s="38"/>
      <c r="AD219" s="38"/>
      <c r="AE219" s="38"/>
      <c r="AR219" s="233" t="s">
        <v>164</v>
      </c>
      <c r="AT219" s="233" t="s">
        <v>172</v>
      </c>
      <c r="AU219" s="233" t="s">
        <v>85</v>
      </c>
      <c r="AY219" s="17" t="s">
        <v>142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7" t="s">
        <v>83</v>
      </c>
      <c r="BK219" s="234">
        <f>ROUND(P219*H219,2)</f>
        <v>0</v>
      </c>
      <c r="BL219" s="17" t="s">
        <v>149</v>
      </c>
      <c r="BM219" s="233" t="s">
        <v>283</v>
      </c>
    </row>
    <row r="220" s="2" customFormat="1" ht="44.25" customHeight="1">
      <c r="A220" s="38"/>
      <c r="B220" s="39"/>
      <c r="C220" s="221" t="s">
        <v>285</v>
      </c>
      <c r="D220" s="221" t="s">
        <v>144</v>
      </c>
      <c r="E220" s="222" t="s">
        <v>392</v>
      </c>
      <c r="F220" s="223" t="s">
        <v>393</v>
      </c>
      <c r="G220" s="224" t="s">
        <v>390</v>
      </c>
      <c r="H220" s="225">
        <v>78</v>
      </c>
      <c r="I220" s="226"/>
      <c r="J220" s="226"/>
      <c r="K220" s="227">
        <f>ROUND(P220*H220,2)</f>
        <v>0</v>
      </c>
      <c r="L220" s="223" t="s">
        <v>148</v>
      </c>
      <c r="M220" s="44"/>
      <c r="N220" s="228" t="s">
        <v>1</v>
      </c>
      <c r="O220" s="229" t="s">
        <v>38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91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38"/>
      <c r="Z220" s="38"/>
      <c r="AA220" s="38"/>
      <c r="AB220" s="38"/>
      <c r="AC220" s="38"/>
      <c r="AD220" s="38"/>
      <c r="AE220" s="38"/>
      <c r="AR220" s="233" t="s">
        <v>149</v>
      </c>
      <c r="AT220" s="233" t="s">
        <v>144</v>
      </c>
      <c r="AU220" s="233" t="s">
        <v>85</v>
      </c>
      <c r="AY220" s="17" t="s">
        <v>142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7" t="s">
        <v>83</v>
      </c>
      <c r="BK220" s="234">
        <f>ROUND(P220*H220,2)</f>
        <v>0</v>
      </c>
      <c r="BL220" s="17" t="s">
        <v>149</v>
      </c>
      <c r="BM220" s="233" t="s">
        <v>288</v>
      </c>
    </row>
    <row r="221" s="13" customFormat="1">
      <c r="A221" s="13"/>
      <c r="B221" s="235"/>
      <c r="C221" s="236"/>
      <c r="D221" s="237" t="s">
        <v>150</v>
      </c>
      <c r="E221" s="238" t="s">
        <v>1</v>
      </c>
      <c r="F221" s="239" t="s">
        <v>330</v>
      </c>
      <c r="G221" s="236"/>
      <c r="H221" s="240">
        <v>78</v>
      </c>
      <c r="I221" s="241"/>
      <c r="J221" s="241"/>
      <c r="K221" s="236"/>
      <c r="L221" s="236"/>
      <c r="M221" s="242"/>
      <c r="N221" s="243"/>
      <c r="O221" s="244"/>
      <c r="P221" s="244"/>
      <c r="Q221" s="244"/>
      <c r="R221" s="244"/>
      <c r="S221" s="244"/>
      <c r="T221" s="244"/>
      <c r="U221" s="244"/>
      <c r="V221" s="244"/>
      <c r="W221" s="244"/>
      <c r="X221" s="245"/>
      <c r="Y221" s="13"/>
      <c r="Z221" s="13"/>
      <c r="AA221" s="13"/>
      <c r="AB221" s="13"/>
      <c r="AC221" s="13"/>
      <c r="AD221" s="13"/>
      <c r="AE221" s="13"/>
      <c r="AT221" s="246" t="s">
        <v>150</v>
      </c>
      <c r="AU221" s="246" t="s">
        <v>85</v>
      </c>
      <c r="AV221" s="13" t="s">
        <v>85</v>
      </c>
      <c r="AW221" s="13" t="s">
        <v>5</v>
      </c>
      <c r="AX221" s="13" t="s">
        <v>75</v>
      </c>
      <c r="AY221" s="246" t="s">
        <v>142</v>
      </c>
    </row>
    <row r="222" s="14" customFormat="1">
      <c r="A222" s="14"/>
      <c r="B222" s="247"/>
      <c r="C222" s="248"/>
      <c r="D222" s="237" t="s">
        <v>150</v>
      </c>
      <c r="E222" s="249" t="s">
        <v>1</v>
      </c>
      <c r="F222" s="250" t="s">
        <v>239</v>
      </c>
      <c r="G222" s="248"/>
      <c r="H222" s="249" t="s">
        <v>1</v>
      </c>
      <c r="I222" s="251"/>
      <c r="J222" s="251"/>
      <c r="K222" s="248"/>
      <c r="L222" s="248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4"/>
      <c r="Z222" s="14"/>
      <c r="AA222" s="14"/>
      <c r="AB222" s="14"/>
      <c r="AC222" s="14"/>
      <c r="AD222" s="14"/>
      <c r="AE222" s="14"/>
      <c r="AT222" s="256" t="s">
        <v>150</v>
      </c>
      <c r="AU222" s="256" t="s">
        <v>85</v>
      </c>
      <c r="AV222" s="14" t="s">
        <v>83</v>
      </c>
      <c r="AW222" s="14" t="s">
        <v>5</v>
      </c>
      <c r="AX222" s="14" t="s">
        <v>75</v>
      </c>
      <c r="AY222" s="256" t="s">
        <v>142</v>
      </c>
    </row>
    <row r="223" s="15" customFormat="1">
      <c r="A223" s="15"/>
      <c r="B223" s="257"/>
      <c r="C223" s="258"/>
      <c r="D223" s="237" t="s">
        <v>150</v>
      </c>
      <c r="E223" s="259" t="s">
        <v>1</v>
      </c>
      <c r="F223" s="260" t="s">
        <v>153</v>
      </c>
      <c r="G223" s="258"/>
      <c r="H223" s="261">
        <v>78</v>
      </c>
      <c r="I223" s="262"/>
      <c r="J223" s="262"/>
      <c r="K223" s="258"/>
      <c r="L223" s="258"/>
      <c r="M223" s="263"/>
      <c r="N223" s="264"/>
      <c r="O223" s="265"/>
      <c r="P223" s="265"/>
      <c r="Q223" s="265"/>
      <c r="R223" s="265"/>
      <c r="S223" s="265"/>
      <c r="T223" s="265"/>
      <c r="U223" s="265"/>
      <c r="V223" s="265"/>
      <c r="W223" s="265"/>
      <c r="X223" s="266"/>
      <c r="Y223" s="15"/>
      <c r="Z223" s="15"/>
      <c r="AA223" s="15"/>
      <c r="AB223" s="15"/>
      <c r="AC223" s="15"/>
      <c r="AD223" s="15"/>
      <c r="AE223" s="15"/>
      <c r="AT223" s="267" t="s">
        <v>150</v>
      </c>
      <c r="AU223" s="267" t="s">
        <v>85</v>
      </c>
      <c r="AV223" s="15" t="s">
        <v>149</v>
      </c>
      <c r="AW223" s="15" t="s">
        <v>5</v>
      </c>
      <c r="AX223" s="15" t="s">
        <v>83</v>
      </c>
      <c r="AY223" s="267" t="s">
        <v>142</v>
      </c>
    </row>
    <row r="224" s="2" customFormat="1" ht="24.15" customHeight="1">
      <c r="A224" s="38"/>
      <c r="B224" s="39"/>
      <c r="C224" s="268" t="s">
        <v>222</v>
      </c>
      <c r="D224" s="268" t="s">
        <v>172</v>
      </c>
      <c r="E224" s="269" t="s">
        <v>397</v>
      </c>
      <c r="F224" s="270" t="s">
        <v>398</v>
      </c>
      <c r="G224" s="271" t="s">
        <v>390</v>
      </c>
      <c r="H224" s="272">
        <v>78.780000000000001</v>
      </c>
      <c r="I224" s="273"/>
      <c r="J224" s="274"/>
      <c r="K224" s="275">
        <f>ROUND(P224*H224,2)</f>
        <v>0</v>
      </c>
      <c r="L224" s="270" t="s">
        <v>148</v>
      </c>
      <c r="M224" s="276"/>
      <c r="N224" s="277" t="s">
        <v>1</v>
      </c>
      <c r="O224" s="229" t="s">
        <v>38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91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38"/>
      <c r="Z224" s="38"/>
      <c r="AA224" s="38"/>
      <c r="AB224" s="38"/>
      <c r="AC224" s="38"/>
      <c r="AD224" s="38"/>
      <c r="AE224" s="38"/>
      <c r="AR224" s="233" t="s">
        <v>164</v>
      </c>
      <c r="AT224" s="233" t="s">
        <v>172</v>
      </c>
      <c r="AU224" s="233" t="s">
        <v>85</v>
      </c>
      <c r="AY224" s="17" t="s">
        <v>142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7" t="s">
        <v>83</v>
      </c>
      <c r="BK224" s="234">
        <f>ROUND(P224*H224,2)</f>
        <v>0</v>
      </c>
      <c r="BL224" s="17" t="s">
        <v>149</v>
      </c>
      <c r="BM224" s="233" t="s">
        <v>292</v>
      </c>
    </row>
    <row r="225" s="13" customFormat="1">
      <c r="A225" s="13"/>
      <c r="B225" s="235"/>
      <c r="C225" s="236"/>
      <c r="D225" s="237" t="s">
        <v>150</v>
      </c>
      <c r="E225" s="238" t="s">
        <v>1</v>
      </c>
      <c r="F225" s="239" t="s">
        <v>839</v>
      </c>
      <c r="G225" s="236"/>
      <c r="H225" s="240">
        <v>78.780000000000001</v>
      </c>
      <c r="I225" s="241"/>
      <c r="J225" s="241"/>
      <c r="K225" s="236"/>
      <c r="L225" s="236"/>
      <c r="M225" s="242"/>
      <c r="N225" s="243"/>
      <c r="O225" s="244"/>
      <c r="P225" s="244"/>
      <c r="Q225" s="244"/>
      <c r="R225" s="244"/>
      <c r="S225" s="244"/>
      <c r="T225" s="244"/>
      <c r="U225" s="244"/>
      <c r="V225" s="244"/>
      <c r="W225" s="244"/>
      <c r="X225" s="245"/>
      <c r="Y225" s="13"/>
      <c r="Z225" s="13"/>
      <c r="AA225" s="13"/>
      <c r="AB225" s="13"/>
      <c r="AC225" s="13"/>
      <c r="AD225" s="13"/>
      <c r="AE225" s="13"/>
      <c r="AT225" s="246" t="s">
        <v>150</v>
      </c>
      <c r="AU225" s="246" t="s">
        <v>85</v>
      </c>
      <c r="AV225" s="13" t="s">
        <v>85</v>
      </c>
      <c r="AW225" s="13" t="s">
        <v>5</v>
      </c>
      <c r="AX225" s="13" t="s">
        <v>75</v>
      </c>
      <c r="AY225" s="246" t="s">
        <v>142</v>
      </c>
    </row>
    <row r="226" s="15" customFormat="1">
      <c r="A226" s="15"/>
      <c r="B226" s="257"/>
      <c r="C226" s="258"/>
      <c r="D226" s="237" t="s">
        <v>150</v>
      </c>
      <c r="E226" s="259" t="s">
        <v>1</v>
      </c>
      <c r="F226" s="260" t="s">
        <v>153</v>
      </c>
      <c r="G226" s="258"/>
      <c r="H226" s="261">
        <v>78.780000000000001</v>
      </c>
      <c r="I226" s="262"/>
      <c r="J226" s="262"/>
      <c r="K226" s="258"/>
      <c r="L226" s="258"/>
      <c r="M226" s="263"/>
      <c r="N226" s="264"/>
      <c r="O226" s="265"/>
      <c r="P226" s="265"/>
      <c r="Q226" s="265"/>
      <c r="R226" s="265"/>
      <c r="S226" s="265"/>
      <c r="T226" s="265"/>
      <c r="U226" s="265"/>
      <c r="V226" s="265"/>
      <c r="W226" s="265"/>
      <c r="X226" s="266"/>
      <c r="Y226" s="15"/>
      <c r="Z226" s="15"/>
      <c r="AA226" s="15"/>
      <c r="AB226" s="15"/>
      <c r="AC226" s="15"/>
      <c r="AD226" s="15"/>
      <c r="AE226" s="15"/>
      <c r="AT226" s="267" t="s">
        <v>150</v>
      </c>
      <c r="AU226" s="267" t="s">
        <v>85</v>
      </c>
      <c r="AV226" s="15" t="s">
        <v>149</v>
      </c>
      <c r="AW226" s="15" t="s">
        <v>5</v>
      </c>
      <c r="AX226" s="15" t="s">
        <v>83</v>
      </c>
      <c r="AY226" s="267" t="s">
        <v>142</v>
      </c>
    </row>
    <row r="227" s="2" customFormat="1" ht="24.15" customHeight="1">
      <c r="A227" s="38"/>
      <c r="B227" s="39"/>
      <c r="C227" s="221" t="s">
        <v>294</v>
      </c>
      <c r="D227" s="221" t="s">
        <v>144</v>
      </c>
      <c r="E227" s="222" t="s">
        <v>421</v>
      </c>
      <c r="F227" s="223" t="s">
        <v>422</v>
      </c>
      <c r="G227" s="224" t="s">
        <v>358</v>
      </c>
      <c r="H227" s="225">
        <v>3</v>
      </c>
      <c r="I227" s="226"/>
      <c r="J227" s="226"/>
      <c r="K227" s="227">
        <f>ROUND(P227*H227,2)</f>
        <v>0</v>
      </c>
      <c r="L227" s="223" t="s">
        <v>148</v>
      </c>
      <c r="M227" s="44"/>
      <c r="N227" s="228" t="s">
        <v>1</v>
      </c>
      <c r="O227" s="229" t="s">
        <v>38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149</v>
      </c>
      <c r="AT227" s="233" t="s">
        <v>144</v>
      </c>
      <c r="AU227" s="233" t="s">
        <v>85</v>
      </c>
      <c r="AY227" s="17" t="s">
        <v>142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83</v>
      </c>
      <c r="BK227" s="234">
        <f>ROUND(P227*H227,2)</f>
        <v>0</v>
      </c>
      <c r="BL227" s="17" t="s">
        <v>149</v>
      </c>
      <c r="BM227" s="233" t="s">
        <v>297</v>
      </c>
    </row>
    <row r="228" s="13" customFormat="1">
      <c r="A228" s="13"/>
      <c r="B228" s="235"/>
      <c r="C228" s="236"/>
      <c r="D228" s="237" t="s">
        <v>150</v>
      </c>
      <c r="E228" s="238" t="s">
        <v>1</v>
      </c>
      <c r="F228" s="239" t="s">
        <v>158</v>
      </c>
      <c r="G228" s="236"/>
      <c r="H228" s="240">
        <v>3</v>
      </c>
      <c r="I228" s="241"/>
      <c r="J228" s="241"/>
      <c r="K228" s="236"/>
      <c r="L228" s="236"/>
      <c r="M228" s="242"/>
      <c r="N228" s="243"/>
      <c r="O228" s="244"/>
      <c r="P228" s="244"/>
      <c r="Q228" s="244"/>
      <c r="R228" s="244"/>
      <c r="S228" s="244"/>
      <c r="T228" s="244"/>
      <c r="U228" s="244"/>
      <c r="V228" s="244"/>
      <c r="W228" s="244"/>
      <c r="X228" s="245"/>
      <c r="Y228" s="13"/>
      <c r="Z228" s="13"/>
      <c r="AA228" s="13"/>
      <c r="AB228" s="13"/>
      <c r="AC228" s="13"/>
      <c r="AD228" s="13"/>
      <c r="AE228" s="13"/>
      <c r="AT228" s="246" t="s">
        <v>150</v>
      </c>
      <c r="AU228" s="246" t="s">
        <v>85</v>
      </c>
      <c r="AV228" s="13" t="s">
        <v>85</v>
      </c>
      <c r="AW228" s="13" t="s">
        <v>5</v>
      </c>
      <c r="AX228" s="13" t="s">
        <v>75</v>
      </c>
      <c r="AY228" s="246" t="s">
        <v>142</v>
      </c>
    </row>
    <row r="229" s="14" customFormat="1">
      <c r="A229" s="14"/>
      <c r="B229" s="247"/>
      <c r="C229" s="248"/>
      <c r="D229" s="237" t="s">
        <v>150</v>
      </c>
      <c r="E229" s="249" t="s">
        <v>1</v>
      </c>
      <c r="F229" s="250" t="s">
        <v>239</v>
      </c>
      <c r="G229" s="248"/>
      <c r="H229" s="249" t="s">
        <v>1</v>
      </c>
      <c r="I229" s="251"/>
      <c r="J229" s="251"/>
      <c r="K229" s="248"/>
      <c r="L229" s="248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4"/>
      <c r="Z229" s="14"/>
      <c r="AA229" s="14"/>
      <c r="AB229" s="14"/>
      <c r="AC229" s="14"/>
      <c r="AD229" s="14"/>
      <c r="AE229" s="14"/>
      <c r="AT229" s="256" t="s">
        <v>150</v>
      </c>
      <c r="AU229" s="256" t="s">
        <v>85</v>
      </c>
      <c r="AV229" s="14" t="s">
        <v>83</v>
      </c>
      <c r="AW229" s="14" t="s">
        <v>5</v>
      </c>
      <c r="AX229" s="14" t="s">
        <v>75</v>
      </c>
      <c r="AY229" s="256" t="s">
        <v>142</v>
      </c>
    </row>
    <row r="230" s="15" customFormat="1">
      <c r="A230" s="15"/>
      <c r="B230" s="257"/>
      <c r="C230" s="258"/>
      <c r="D230" s="237" t="s">
        <v>150</v>
      </c>
      <c r="E230" s="259" t="s">
        <v>1</v>
      </c>
      <c r="F230" s="260" t="s">
        <v>153</v>
      </c>
      <c r="G230" s="258"/>
      <c r="H230" s="261">
        <v>3</v>
      </c>
      <c r="I230" s="262"/>
      <c r="J230" s="262"/>
      <c r="K230" s="258"/>
      <c r="L230" s="258"/>
      <c r="M230" s="263"/>
      <c r="N230" s="264"/>
      <c r="O230" s="265"/>
      <c r="P230" s="265"/>
      <c r="Q230" s="265"/>
      <c r="R230" s="265"/>
      <c r="S230" s="265"/>
      <c r="T230" s="265"/>
      <c r="U230" s="265"/>
      <c r="V230" s="265"/>
      <c r="W230" s="265"/>
      <c r="X230" s="266"/>
      <c r="Y230" s="15"/>
      <c r="Z230" s="15"/>
      <c r="AA230" s="15"/>
      <c r="AB230" s="15"/>
      <c r="AC230" s="15"/>
      <c r="AD230" s="15"/>
      <c r="AE230" s="15"/>
      <c r="AT230" s="267" t="s">
        <v>150</v>
      </c>
      <c r="AU230" s="267" t="s">
        <v>85</v>
      </c>
      <c r="AV230" s="15" t="s">
        <v>149</v>
      </c>
      <c r="AW230" s="15" t="s">
        <v>5</v>
      </c>
      <c r="AX230" s="15" t="s">
        <v>83</v>
      </c>
      <c r="AY230" s="267" t="s">
        <v>142</v>
      </c>
    </row>
    <row r="231" s="2" customFormat="1" ht="24.15" customHeight="1">
      <c r="A231" s="38"/>
      <c r="B231" s="39"/>
      <c r="C231" s="268" t="s">
        <v>226</v>
      </c>
      <c r="D231" s="268" t="s">
        <v>172</v>
      </c>
      <c r="E231" s="269" t="s">
        <v>425</v>
      </c>
      <c r="F231" s="270" t="s">
        <v>426</v>
      </c>
      <c r="G231" s="271" t="s">
        <v>358</v>
      </c>
      <c r="H231" s="272">
        <v>3</v>
      </c>
      <c r="I231" s="273"/>
      <c r="J231" s="274"/>
      <c r="K231" s="275">
        <f>ROUND(P231*H231,2)</f>
        <v>0</v>
      </c>
      <c r="L231" s="270" t="s">
        <v>148</v>
      </c>
      <c r="M231" s="276"/>
      <c r="N231" s="277" t="s">
        <v>1</v>
      </c>
      <c r="O231" s="229" t="s">
        <v>38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91"/>
      <c r="T231" s="231">
        <f>S231*H231</f>
        <v>0</v>
      </c>
      <c r="U231" s="231">
        <v>0</v>
      </c>
      <c r="V231" s="231">
        <f>U231*H231</f>
        <v>0</v>
      </c>
      <c r="W231" s="231">
        <v>0</v>
      </c>
      <c r="X231" s="232">
        <f>W231*H231</f>
        <v>0</v>
      </c>
      <c r="Y231" s="38"/>
      <c r="Z231" s="38"/>
      <c r="AA231" s="38"/>
      <c r="AB231" s="38"/>
      <c r="AC231" s="38"/>
      <c r="AD231" s="38"/>
      <c r="AE231" s="38"/>
      <c r="AR231" s="233" t="s">
        <v>164</v>
      </c>
      <c r="AT231" s="233" t="s">
        <v>172</v>
      </c>
      <c r="AU231" s="233" t="s">
        <v>85</v>
      </c>
      <c r="AY231" s="17" t="s">
        <v>142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7" t="s">
        <v>83</v>
      </c>
      <c r="BK231" s="234">
        <f>ROUND(P231*H231,2)</f>
        <v>0</v>
      </c>
      <c r="BL231" s="17" t="s">
        <v>149</v>
      </c>
      <c r="BM231" s="233" t="s">
        <v>301</v>
      </c>
    </row>
    <row r="232" s="2" customFormat="1" ht="16.5" customHeight="1">
      <c r="A232" s="38"/>
      <c r="B232" s="39"/>
      <c r="C232" s="221" t="s">
        <v>305</v>
      </c>
      <c r="D232" s="221" t="s">
        <v>144</v>
      </c>
      <c r="E232" s="222" t="s">
        <v>429</v>
      </c>
      <c r="F232" s="223" t="s">
        <v>430</v>
      </c>
      <c r="G232" s="224" t="s">
        <v>358</v>
      </c>
      <c r="H232" s="225">
        <v>6</v>
      </c>
      <c r="I232" s="226"/>
      <c r="J232" s="226"/>
      <c r="K232" s="227">
        <f>ROUND(P232*H232,2)</f>
        <v>0</v>
      </c>
      <c r="L232" s="223" t="s">
        <v>1</v>
      </c>
      <c r="M232" s="44"/>
      <c r="N232" s="228" t="s">
        <v>1</v>
      </c>
      <c r="O232" s="229" t="s">
        <v>38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91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38"/>
      <c r="Z232" s="38"/>
      <c r="AA232" s="38"/>
      <c r="AB232" s="38"/>
      <c r="AC232" s="38"/>
      <c r="AD232" s="38"/>
      <c r="AE232" s="38"/>
      <c r="AR232" s="233" t="s">
        <v>149</v>
      </c>
      <c r="AT232" s="233" t="s">
        <v>144</v>
      </c>
      <c r="AU232" s="233" t="s">
        <v>85</v>
      </c>
      <c r="AY232" s="17" t="s">
        <v>142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7" t="s">
        <v>83</v>
      </c>
      <c r="BK232" s="234">
        <f>ROUND(P232*H232,2)</f>
        <v>0</v>
      </c>
      <c r="BL232" s="17" t="s">
        <v>149</v>
      </c>
      <c r="BM232" s="233" t="s">
        <v>308</v>
      </c>
    </row>
    <row r="233" s="13" customFormat="1">
      <c r="A233" s="13"/>
      <c r="B233" s="235"/>
      <c r="C233" s="236"/>
      <c r="D233" s="237" t="s">
        <v>150</v>
      </c>
      <c r="E233" s="238" t="s">
        <v>1</v>
      </c>
      <c r="F233" s="239" t="s">
        <v>161</v>
      </c>
      <c r="G233" s="236"/>
      <c r="H233" s="240">
        <v>6</v>
      </c>
      <c r="I233" s="241"/>
      <c r="J233" s="241"/>
      <c r="K233" s="236"/>
      <c r="L233" s="236"/>
      <c r="M233" s="242"/>
      <c r="N233" s="243"/>
      <c r="O233" s="244"/>
      <c r="P233" s="244"/>
      <c r="Q233" s="244"/>
      <c r="R233" s="244"/>
      <c r="S233" s="244"/>
      <c r="T233" s="244"/>
      <c r="U233" s="244"/>
      <c r="V233" s="244"/>
      <c r="W233" s="244"/>
      <c r="X233" s="245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85</v>
      </c>
      <c r="AV233" s="13" t="s">
        <v>85</v>
      </c>
      <c r="AW233" s="13" t="s">
        <v>5</v>
      </c>
      <c r="AX233" s="13" t="s">
        <v>75</v>
      </c>
      <c r="AY233" s="246" t="s">
        <v>142</v>
      </c>
    </row>
    <row r="234" s="14" customFormat="1">
      <c r="A234" s="14"/>
      <c r="B234" s="247"/>
      <c r="C234" s="248"/>
      <c r="D234" s="237" t="s">
        <v>150</v>
      </c>
      <c r="E234" s="249" t="s">
        <v>1</v>
      </c>
      <c r="F234" s="250" t="s">
        <v>239</v>
      </c>
      <c r="G234" s="248"/>
      <c r="H234" s="249" t="s">
        <v>1</v>
      </c>
      <c r="I234" s="251"/>
      <c r="J234" s="251"/>
      <c r="K234" s="248"/>
      <c r="L234" s="248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4"/>
      <c r="Z234" s="14"/>
      <c r="AA234" s="14"/>
      <c r="AB234" s="14"/>
      <c r="AC234" s="14"/>
      <c r="AD234" s="14"/>
      <c r="AE234" s="14"/>
      <c r="AT234" s="256" t="s">
        <v>150</v>
      </c>
      <c r="AU234" s="256" t="s">
        <v>85</v>
      </c>
      <c r="AV234" s="14" t="s">
        <v>83</v>
      </c>
      <c r="AW234" s="14" t="s">
        <v>5</v>
      </c>
      <c r="AX234" s="14" t="s">
        <v>75</v>
      </c>
      <c r="AY234" s="256" t="s">
        <v>142</v>
      </c>
    </row>
    <row r="235" s="15" customFormat="1">
      <c r="A235" s="15"/>
      <c r="B235" s="257"/>
      <c r="C235" s="258"/>
      <c r="D235" s="237" t="s">
        <v>150</v>
      </c>
      <c r="E235" s="259" t="s">
        <v>1</v>
      </c>
      <c r="F235" s="260" t="s">
        <v>153</v>
      </c>
      <c r="G235" s="258"/>
      <c r="H235" s="261">
        <v>6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5"/>
      <c r="Z235" s="15"/>
      <c r="AA235" s="15"/>
      <c r="AB235" s="15"/>
      <c r="AC235" s="15"/>
      <c r="AD235" s="15"/>
      <c r="AE235" s="15"/>
      <c r="AT235" s="267" t="s">
        <v>150</v>
      </c>
      <c r="AU235" s="267" t="s">
        <v>85</v>
      </c>
      <c r="AV235" s="15" t="s">
        <v>149</v>
      </c>
      <c r="AW235" s="15" t="s">
        <v>5</v>
      </c>
      <c r="AX235" s="15" t="s">
        <v>83</v>
      </c>
      <c r="AY235" s="267" t="s">
        <v>142</v>
      </c>
    </row>
    <row r="236" s="2" customFormat="1" ht="24.15" customHeight="1">
      <c r="A236" s="38"/>
      <c r="B236" s="39"/>
      <c r="C236" s="268" t="s">
        <v>230</v>
      </c>
      <c r="D236" s="268" t="s">
        <v>172</v>
      </c>
      <c r="E236" s="269" t="s">
        <v>432</v>
      </c>
      <c r="F236" s="270" t="s">
        <v>433</v>
      </c>
      <c r="G236" s="271" t="s">
        <v>358</v>
      </c>
      <c r="H236" s="272">
        <v>6</v>
      </c>
      <c r="I236" s="273"/>
      <c r="J236" s="274"/>
      <c r="K236" s="275">
        <f>ROUND(P236*H236,2)</f>
        <v>0</v>
      </c>
      <c r="L236" s="270" t="s">
        <v>1</v>
      </c>
      <c r="M236" s="276"/>
      <c r="N236" s="277" t="s">
        <v>1</v>
      </c>
      <c r="O236" s="229" t="s">
        <v>38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164</v>
      </c>
      <c r="AT236" s="233" t="s">
        <v>172</v>
      </c>
      <c r="AU236" s="233" t="s">
        <v>85</v>
      </c>
      <c r="AY236" s="17" t="s">
        <v>142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83</v>
      </c>
      <c r="BK236" s="234">
        <f>ROUND(P236*H236,2)</f>
        <v>0</v>
      </c>
      <c r="BL236" s="17" t="s">
        <v>149</v>
      </c>
      <c r="BM236" s="233" t="s">
        <v>313</v>
      </c>
    </row>
    <row r="237" s="2" customFormat="1" ht="24.15" customHeight="1">
      <c r="A237" s="38"/>
      <c r="B237" s="39"/>
      <c r="C237" s="221" t="s">
        <v>314</v>
      </c>
      <c r="D237" s="221" t="s">
        <v>144</v>
      </c>
      <c r="E237" s="222" t="s">
        <v>436</v>
      </c>
      <c r="F237" s="223" t="s">
        <v>437</v>
      </c>
      <c r="G237" s="224" t="s">
        <v>358</v>
      </c>
      <c r="H237" s="225">
        <v>6</v>
      </c>
      <c r="I237" s="226"/>
      <c r="J237" s="226"/>
      <c r="K237" s="227">
        <f>ROUND(P237*H237,2)</f>
        <v>0</v>
      </c>
      <c r="L237" s="223" t="s">
        <v>148</v>
      </c>
      <c r="M237" s="44"/>
      <c r="N237" s="228" t="s">
        <v>1</v>
      </c>
      <c r="O237" s="229" t="s">
        <v>38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91"/>
      <c r="T237" s="231">
        <f>S237*H237</f>
        <v>0</v>
      </c>
      <c r="U237" s="231">
        <v>0</v>
      </c>
      <c r="V237" s="231">
        <f>U237*H237</f>
        <v>0</v>
      </c>
      <c r="W237" s="231">
        <v>0</v>
      </c>
      <c r="X237" s="232">
        <f>W237*H237</f>
        <v>0</v>
      </c>
      <c r="Y237" s="38"/>
      <c r="Z237" s="38"/>
      <c r="AA237" s="38"/>
      <c r="AB237" s="38"/>
      <c r="AC237" s="38"/>
      <c r="AD237" s="38"/>
      <c r="AE237" s="38"/>
      <c r="AR237" s="233" t="s">
        <v>149</v>
      </c>
      <c r="AT237" s="233" t="s">
        <v>144</v>
      </c>
      <c r="AU237" s="233" t="s">
        <v>85</v>
      </c>
      <c r="AY237" s="17" t="s">
        <v>142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7" t="s">
        <v>83</v>
      </c>
      <c r="BK237" s="234">
        <f>ROUND(P237*H237,2)</f>
        <v>0</v>
      </c>
      <c r="BL237" s="17" t="s">
        <v>149</v>
      </c>
      <c r="BM237" s="233" t="s">
        <v>317</v>
      </c>
    </row>
    <row r="238" s="13" customFormat="1">
      <c r="A238" s="13"/>
      <c r="B238" s="235"/>
      <c r="C238" s="236"/>
      <c r="D238" s="237" t="s">
        <v>150</v>
      </c>
      <c r="E238" s="238" t="s">
        <v>1</v>
      </c>
      <c r="F238" s="239" t="s">
        <v>161</v>
      </c>
      <c r="G238" s="236"/>
      <c r="H238" s="240">
        <v>6</v>
      </c>
      <c r="I238" s="241"/>
      <c r="J238" s="241"/>
      <c r="K238" s="236"/>
      <c r="L238" s="236"/>
      <c r="M238" s="242"/>
      <c r="N238" s="243"/>
      <c r="O238" s="244"/>
      <c r="P238" s="244"/>
      <c r="Q238" s="244"/>
      <c r="R238" s="244"/>
      <c r="S238" s="244"/>
      <c r="T238" s="244"/>
      <c r="U238" s="244"/>
      <c r="V238" s="244"/>
      <c r="W238" s="244"/>
      <c r="X238" s="245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85</v>
      </c>
      <c r="AV238" s="13" t="s">
        <v>85</v>
      </c>
      <c r="AW238" s="13" t="s">
        <v>5</v>
      </c>
      <c r="AX238" s="13" t="s">
        <v>75</v>
      </c>
      <c r="AY238" s="246" t="s">
        <v>142</v>
      </c>
    </row>
    <row r="239" s="14" customFormat="1">
      <c r="A239" s="14"/>
      <c r="B239" s="247"/>
      <c r="C239" s="248"/>
      <c r="D239" s="237" t="s">
        <v>150</v>
      </c>
      <c r="E239" s="249" t="s">
        <v>1</v>
      </c>
      <c r="F239" s="250" t="s">
        <v>239</v>
      </c>
      <c r="G239" s="248"/>
      <c r="H239" s="249" t="s">
        <v>1</v>
      </c>
      <c r="I239" s="251"/>
      <c r="J239" s="251"/>
      <c r="K239" s="248"/>
      <c r="L239" s="248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4"/>
      <c r="Z239" s="14"/>
      <c r="AA239" s="14"/>
      <c r="AB239" s="14"/>
      <c r="AC239" s="14"/>
      <c r="AD239" s="14"/>
      <c r="AE239" s="14"/>
      <c r="AT239" s="256" t="s">
        <v>150</v>
      </c>
      <c r="AU239" s="256" t="s">
        <v>85</v>
      </c>
      <c r="AV239" s="14" t="s">
        <v>83</v>
      </c>
      <c r="AW239" s="14" t="s">
        <v>5</v>
      </c>
      <c r="AX239" s="14" t="s">
        <v>75</v>
      </c>
      <c r="AY239" s="256" t="s">
        <v>142</v>
      </c>
    </row>
    <row r="240" s="15" customFormat="1">
      <c r="A240" s="15"/>
      <c r="B240" s="257"/>
      <c r="C240" s="258"/>
      <c r="D240" s="237" t="s">
        <v>150</v>
      </c>
      <c r="E240" s="259" t="s">
        <v>1</v>
      </c>
      <c r="F240" s="260" t="s">
        <v>153</v>
      </c>
      <c r="G240" s="258"/>
      <c r="H240" s="261">
        <v>6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5"/>
      <c r="Z240" s="15"/>
      <c r="AA240" s="15"/>
      <c r="AB240" s="15"/>
      <c r="AC240" s="15"/>
      <c r="AD240" s="15"/>
      <c r="AE240" s="15"/>
      <c r="AT240" s="267" t="s">
        <v>150</v>
      </c>
      <c r="AU240" s="267" t="s">
        <v>85</v>
      </c>
      <c r="AV240" s="15" t="s">
        <v>149</v>
      </c>
      <c r="AW240" s="15" t="s">
        <v>5</v>
      </c>
      <c r="AX240" s="15" t="s">
        <v>83</v>
      </c>
      <c r="AY240" s="267" t="s">
        <v>142</v>
      </c>
    </row>
    <row r="241" s="2" customFormat="1" ht="24.15" customHeight="1">
      <c r="A241" s="38"/>
      <c r="B241" s="39"/>
      <c r="C241" s="268" t="s">
        <v>235</v>
      </c>
      <c r="D241" s="268" t="s">
        <v>172</v>
      </c>
      <c r="E241" s="269" t="s">
        <v>439</v>
      </c>
      <c r="F241" s="270" t="s">
        <v>440</v>
      </c>
      <c r="G241" s="271" t="s">
        <v>358</v>
      </c>
      <c r="H241" s="272">
        <v>6</v>
      </c>
      <c r="I241" s="273"/>
      <c r="J241" s="274"/>
      <c r="K241" s="275">
        <f>ROUND(P241*H241,2)</f>
        <v>0</v>
      </c>
      <c r="L241" s="270" t="s">
        <v>148</v>
      </c>
      <c r="M241" s="276"/>
      <c r="N241" s="277" t="s">
        <v>1</v>
      </c>
      <c r="O241" s="229" t="s">
        <v>38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164</v>
      </c>
      <c r="AT241" s="233" t="s">
        <v>172</v>
      </c>
      <c r="AU241" s="233" t="s">
        <v>85</v>
      </c>
      <c r="AY241" s="17" t="s">
        <v>142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83</v>
      </c>
      <c r="BK241" s="234">
        <f>ROUND(P241*H241,2)</f>
        <v>0</v>
      </c>
      <c r="BL241" s="17" t="s">
        <v>149</v>
      </c>
      <c r="BM241" s="233" t="s">
        <v>321</v>
      </c>
    </row>
    <row r="242" s="2" customFormat="1" ht="66.75" customHeight="1">
      <c r="A242" s="38"/>
      <c r="B242" s="39"/>
      <c r="C242" s="221" t="s">
        <v>323</v>
      </c>
      <c r="D242" s="221" t="s">
        <v>144</v>
      </c>
      <c r="E242" s="222" t="s">
        <v>447</v>
      </c>
      <c r="F242" s="223" t="s">
        <v>448</v>
      </c>
      <c r="G242" s="224" t="s">
        <v>205</v>
      </c>
      <c r="H242" s="225">
        <v>440</v>
      </c>
      <c r="I242" s="226"/>
      <c r="J242" s="226"/>
      <c r="K242" s="227">
        <f>ROUND(P242*H242,2)</f>
        <v>0</v>
      </c>
      <c r="L242" s="223" t="s">
        <v>148</v>
      </c>
      <c r="M242" s="44"/>
      <c r="N242" s="228" t="s">
        <v>1</v>
      </c>
      <c r="O242" s="229" t="s">
        <v>38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91"/>
      <c r="T242" s="231">
        <f>S242*H242</f>
        <v>0</v>
      </c>
      <c r="U242" s="231">
        <v>0</v>
      </c>
      <c r="V242" s="231">
        <f>U242*H242</f>
        <v>0</v>
      </c>
      <c r="W242" s="231">
        <v>0</v>
      </c>
      <c r="X242" s="232">
        <f>W242*H242</f>
        <v>0</v>
      </c>
      <c r="Y242" s="38"/>
      <c r="Z242" s="38"/>
      <c r="AA242" s="38"/>
      <c r="AB242" s="38"/>
      <c r="AC242" s="38"/>
      <c r="AD242" s="38"/>
      <c r="AE242" s="38"/>
      <c r="AR242" s="233" t="s">
        <v>149</v>
      </c>
      <c r="AT242" s="233" t="s">
        <v>144</v>
      </c>
      <c r="AU242" s="233" t="s">
        <v>85</v>
      </c>
      <c r="AY242" s="17" t="s">
        <v>142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7" t="s">
        <v>83</v>
      </c>
      <c r="BK242" s="234">
        <f>ROUND(P242*H242,2)</f>
        <v>0</v>
      </c>
      <c r="BL242" s="17" t="s">
        <v>149</v>
      </c>
      <c r="BM242" s="233" t="s">
        <v>326</v>
      </c>
    </row>
    <row r="243" s="14" customFormat="1">
      <c r="A243" s="14"/>
      <c r="B243" s="247"/>
      <c r="C243" s="248"/>
      <c r="D243" s="237" t="s">
        <v>150</v>
      </c>
      <c r="E243" s="249" t="s">
        <v>1</v>
      </c>
      <c r="F243" s="250" t="s">
        <v>450</v>
      </c>
      <c r="G243" s="248"/>
      <c r="H243" s="249" t="s">
        <v>1</v>
      </c>
      <c r="I243" s="251"/>
      <c r="J243" s="251"/>
      <c r="K243" s="248"/>
      <c r="L243" s="248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4"/>
      <c r="Z243" s="14"/>
      <c r="AA243" s="14"/>
      <c r="AB243" s="14"/>
      <c r="AC243" s="14"/>
      <c r="AD243" s="14"/>
      <c r="AE243" s="14"/>
      <c r="AT243" s="256" t="s">
        <v>150</v>
      </c>
      <c r="AU243" s="256" t="s">
        <v>85</v>
      </c>
      <c r="AV243" s="14" t="s">
        <v>83</v>
      </c>
      <c r="AW243" s="14" t="s">
        <v>5</v>
      </c>
      <c r="AX243" s="14" t="s">
        <v>75</v>
      </c>
      <c r="AY243" s="256" t="s">
        <v>142</v>
      </c>
    </row>
    <row r="244" s="13" customFormat="1">
      <c r="A244" s="13"/>
      <c r="B244" s="235"/>
      <c r="C244" s="236"/>
      <c r="D244" s="237" t="s">
        <v>150</v>
      </c>
      <c r="E244" s="238" t="s">
        <v>1</v>
      </c>
      <c r="F244" s="239" t="s">
        <v>828</v>
      </c>
      <c r="G244" s="236"/>
      <c r="H244" s="240">
        <v>440</v>
      </c>
      <c r="I244" s="241"/>
      <c r="J244" s="241"/>
      <c r="K244" s="236"/>
      <c r="L244" s="236"/>
      <c r="M244" s="242"/>
      <c r="N244" s="243"/>
      <c r="O244" s="244"/>
      <c r="P244" s="244"/>
      <c r="Q244" s="244"/>
      <c r="R244" s="244"/>
      <c r="S244" s="244"/>
      <c r="T244" s="244"/>
      <c r="U244" s="244"/>
      <c r="V244" s="244"/>
      <c r="W244" s="244"/>
      <c r="X244" s="245"/>
      <c r="Y244" s="13"/>
      <c r="Z244" s="13"/>
      <c r="AA244" s="13"/>
      <c r="AB244" s="13"/>
      <c r="AC244" s="13"/>
      <c r="AD244" s="13"/>
      <c r="AE244" s="13"/>
      <c r="AT244" s="246" t="s">
        <v>150</v>
      </c>
      <c r="AU244" s="246" t="s">
        <v>85</v>
      </c>
      <c r="AV244" s="13" t="s">
        <v>85</v>
      </c>
      <c r="AW244" s="13" t="s">
        <v>5</v>
      </c>
      <c r="AX244" s="13" t="s">
        <v>75</v>
      </c>
      <c r="AY244" s="246" t="s">
        <v>142</v>
      </c>
    </row>
    <row r="245" s="15" customFormat="1">
      <c r="A245" s="15"/>
      <c r="B245" s="257"/>
      <c r="C245" s="258"/>
      <c r="D245" s="237" t="s">
        <v>150</v>
      </c>
      <c r="E245" s="259" t="s">
        <v>1</v>
      </c>
      <c r="F245" s="260" t="s">
        <v>153</v>
      </c>
      <c r="G245" s="258"/>
      <c r="H245" s="261">
        <v>440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5"/>
      <c r="Z245" s="15"/>
      <c r="AA245" s="15"/>
      <c r="AB245" s="15"/>
      <c r="AC245" s="15"/>
      <c r="AD245" s="15"/>
      <c r="AE245" s="15"/>
      <c r="AT245" s="267" t="s">
        <v>150</v>
      </c>
      <c r="AU245" s="267" t="s">
        <v>85</v>
      </c>
      <c r="AV245" s="15" t="s">
        <v>149</v>
      </c>
      <c r="AW245" s="15" t="s">
        <v>5</v>
      </c>
      <c r="AX245" s="15" t="s">
        <v>83</v>
      </c>
      <c r="AY245" s="267" t="s">
        <v>142</v>
      </c>
    </row>
    <row r="246" s="12" customFormat="1" ht="22.8" customHeight="1">
      <c r="A246" s="12"/>
      <c r="B246" s="204"/>
      <c r="C246" s="205"/>
      <c r="D246" s="206" t="s">
        <v>74</v>
      </c>
      <c r="E246" s="219" t="s">
        <v>458</v>
      </c>
      <c r="F246" s="219" t="s">
        <v>459</v>
      </c>
      <c r="G246" s="205"/>
      <c r="H246" s="205"/>
      <c r="I246" s="208"/>
      <c r="J246" s="208"/>
      <c r="K246" s="220">
        <f>BK246</f>
        <v>0</v>
      </c>
      <c r="L246" s="205"/>
      <c r="M246" s="210"/>
      <c r="N246" s="211"/>
      <c r="O246" s="212"/>
      <c r="P246" s="212"/>
      <c r="Q246" s="213">
        <f>SUM(Q247:Q248)</f>
        <v>0</v>
      </c>
      <c r="R246" s="213">
        <f>SUM(R247:R248)</f>
        <v>0</v>
      </c>
      <c r="S246" s="212"/>
      <c r="T246" s="214">
        <f>SUM(T247:T248)</f>
        <v>0</v>
      </c>
      <c r="U246" s="212"/>
      <c r="V246" s="214">
        <f>SUM(V247:V248)</f>
        <v>0</v>
      </c>
      <c r="W246" s="212"/>
      <c r="X246" s="215">
        <f>SUM(X247:X248)</f>
        <v>0</v>
      </c>
      <c r="Y246" s="12"/>
      <c r="Z246" s="12"/>
      <c r="AA246" s="12"/>
      <c r="AB246" s="12"/>
      <c r="AC246" s="12"/>
      <c r="AD246" s="12"/>
      <c r="AE246" s="12"/>
      <c r="AR246" s="216" t="s">
        <v>83</v>
      </c>
      <c r="AT246" s="217" t="s">
        <v>74</v>
      </c>
      <c r="AU246" s="217" t="s">
        <v>83</v>
      </c>
      <c r="AY246" s="216" t="s">
        <v>142</v>
      </c>
      <c r="BK246" s="218">
        <f>SUM(BK247:BK248)</f>
        <v>0</v>
      </c>
    </row>
    <row r="247" s="2" customFormat="1" ht="44.25" customHeight="1">
      <c r="A247" s="38"/>
      <c r="B247" s="39"/>
      <c r="C247" s="221" t="s">
        <v>243</v>
      </c>
      <c r="D247" s="221" t="s">
        <v>144</v>
      </c>
      <c r="E247" s="222" t="s">
        <v>460</v>
      </c>
      <c r="F247" s="223" t="s">
        <v>461</v>
      </c>
      <c r="G247" s="224" t="s">
        <v>175</v>
      </c>
      <c r="H247" s="225">
        <v>124.01000000000001</v>
      </c>
      <c r="I247" s="226"/>
      <c r="J247" s="226"/>
      <c r="K247" s="227">
        <f>ROUND(P247*H247,2)</f>
        <v>0</v>
      </c>
      <c r="L247" s="223" t="s">
        <v>148</v>
      </c>
      <c r="M247" s="44"/>
      <c r="N247" s="228" t="s">
        <v>1</v>
      </c>
      <c r="O247" s="229" t="s">
        <v>38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149</v>
      </c>
      <c r="AT247" s="233" t="s">
        <v>144</v>
      </c>
      <c r="AU247" s="233" t="s">
        <v>85</v>
      </c>
      <c r="AY247" s="17" t="s">
        <v>142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83</v>
      </c>
      <c r="BK247" s="234">
        <f>ROUND(P247*H247,2)</f>
        <v>0</v>
      </c>
      <c r="BL247" s="17" t="s">
        <v>149</v>
      </c>
      <c r="BM247" s="233" t="s">
        <v>327</v>
      </c>
    </row>
    <row r="248" s="2" customFormat="1" ht="55.5" customHeight="1">
      <c r="A248" s="38"/>
      <c r="B248" s="39"/>
      <c r="C248" s="221" t="s">
        <v>329</v>
      </c>
      <c r="D248" s="221" t="s">
        <v>144</v>
      </c>
      <c r="E248" s="222" t="s">
        <v>464</v>
      </c>
      <c r="F248" s="223" t="s">
        <v>465</v>
      </c>
      <c r="G248" s="224" t="s">
        <v>175</v>
      </c>
      <c r="H248" s="225">
        <v>124.01000000000001</v>
      </c>
      <c r="I248" s="226"/>
      <c r="J248" s="226"/>
      <c r="K248" s="227">
        <f>ROUND(P248*H248,2)</f>
        <v>0</v>
      </c>
      <c r="L248" s="223" t="s">
        <v>148</v>
      </c>
      <c r="M248" s="44"/>
      <c r="N248" s="278" t="s">
        <v>1</v>
      </c>
      <c r="O248" s="279" t="s">
        <v>38</v>
      </c>
      <c r="P248" s="280">
        <f>I248+J248</f>
        <v>0</v>
      </c>
      <c r="Q248" s="280">
        <f>ROUND(I248*H248,2)</f>
        <v>0</v>
      </c>
      <c r="R248" s="280">
        <f>ROUND(J248*H248,2)</f>
        <v>0</v>
      </c>
      <c r="S248" s="281"/>
      <c r="T248" s="282">
        <f>S248*H248</f>
        <v>0</v>
      </c>
      <c r="U248" s="282">
        <v>0</v>
      </c>
      <c r="V248" s="282">
        <f>U248*H248</f>
        <v>0</v>
      </c>
      <c r="W248" s="282">
        <v>0</v>
      </c>
      <c r="X248" s="283">
        <f>W248*H248</f>
        <v>0</v>
      </c>
      <c r="Y248" s="38"/>
      <c r="Z248" s="38"/>
      <c r="AA248" s="38"/>
      <c r="AB248" s="38"/>
      <c r="AC248" s="38"/>
      <c r="AD248" s="38"/>
      <c r="AE248" s="38"/>
      <c r="AR248" s="233" t="s">
        <v>149</v>
      </c>
      <c r="AT248" s="233" t="s">
        <v>144</v>
      </c>
      <c r="AU248" s="233" t="s">
        <v>85</v>
      </c>
      <c r="AY248" s="17" t="s">
        <v>142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7" t="s">
        <v>83</v>
      </c>
      <c r="BK248" s="234">
        <f>ROUND(P248*H248,2)</f>
        <v>0</v>
      </c>
      <c r="BL248" s="17" t="s">
        <v>149</v>
      </c>
      <c r="BM248" s="233" t="s">
        <v>330</v>
      </c>
    </row>
    <row r="249" s="2" customFormat="1" ht="6.96" customHeight="1">
      <c r="A249" s="38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44"/>
      <c r="N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ru4B47TMEo/d0ZzqZ4Biln78GvRRHKvtHC8YY2YdFIGp3alvlj1VdMoHCQ1m+gWYuEYgGX2PykqSijo+K0PL4g==" hashValue="vR6PNYc64yI0nKRHkNLVI+23CsaDhMKFcwGenY6Ftt7Ajy1UY2L1Dxd5o8/tqnJzO6jNousyGofAL+UxvW0OgA==" algorithmName="SHA-512" password="CC35"/>
  <autoFilter ref="C120:L2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840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ROUND(K123,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ROUND((SUM(BE123:BE219)),  2)</f>
        <v>0</v>
      </c>
      <c r="G35" s="38"/>
      <c r="H35" s="38"/>
      <c r="I35" s="156">
        <v>0.20999999999999999</v>
      </c>
      <c r="J35" s="38"/>
      <c r="K35" s="151">
        <f>ROUND(((SUM(BE123:BE219))*I35),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ROUND((SUM(BF123:BF219)),  2)</f>
        <v>0</v>
      </c>
      <c r="G36" s="38"/>
      <c r="H36" s="38"/>
      <c r="I36" s="156">
        <v>0.14999999999999999</v>
      </c>
      <c r="J36" s="38"/>
      <c r="K36" s="151">
        <f>ROUND(((SUM(BF123:BF219))*I36),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ROUND((SUM(BG123:BG219)),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ROUND((SUM(BH123:BH219)),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ROUND((SUM(BI123:BI219)),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- - Oprava propustu ev. km 103,869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Q123</f>
        <v>0</v>
      </c>
      <c r="J96" s="110">
        <f>R123</f>
        <v>0</v>
      </c>
      <c r="K96" s="110">
        <f>K123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Q124</f>
        <v>0</v>
      </c>
      <c r="J97" s="184">
        <f>R124</f>
        <v>0</v>
      </c>
      <c r="K97" s="184">
        <f>K124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Q125</f>
        <v>0</v>
      </c>
      <c r="J98" s="190">
        <f>R125</f>
        <v>0</v>
      </c>
      <c r="K98" s="190">
        <f>K125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469</v>
      </c>
      <c r="E99" s="189"/>
      <c r="F99" s="189"/>
      <c r="G99" s="189"/>
      <c r="H99" s="189"/>
      <c r="I99" s="190">
        <f>Q162</f>
        <v>0</v>
      </c>
      <c r="J99" s="190">
        <f>R162</f>
        <v>0</v>
      </c>
      <c r="K99" s="190">
        <f>K162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841</v>
      </c>
      <c r="E100" s="189"/>
      <c r="F100" s="189"/>
      <c r="G100" s="189"/>
      <c r="H100" s="189"/>
      <c r="I100" s="190">
        <f>Q181</f>
        <v>0</v>
      </c>
      <c r="J100" s="190">
        <f>R181</f>
        <v>0</v>
      </c>
      <c r="K100" s="190">
        <f>K181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90">
        <f>Q191</f>
        <v>0</v>
      </c>
      <c r="J101" s="190">
        <f>R191</f>
        <v>0</v>
      </c>
      <c r="K101" s="190">
        <f>K191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90">
        <f>Q204</f>
        <v>0</v>
      </c>
      <c r="J102" s="190">
        <f>R204</f>
        <v>0</v>
      </c>
      <c r="K102" s="190">
        <f>K204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90">
        <f>Q218</f>
        <v>0</v>
      </c>
      <c r="J103" s="190">
        <f>R218</f>
        <v>0</v>
      </c>
      <c r="K103" s="190">
        <f>K218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Cyklostezka Bukovec - Chrást u Plzně ( varianta s asf.povrchem)</v>
      </c>
      <c r="F113" s="32"/>
      <c r="G113" s="32"/>
      <c r="H113" s="32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- - Oprava propustu ev. km 103,869</v>
      </c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21</v>
      </c>
      <c r="D117" s="40"/>
      <c r="E117" s="40"/>
      <c r="F117" s="27" t="str">
        <f>F12</f>
        <v xml:space="preserve"> </v>
      </c>
      <c r="G117" s="40"/>
      <c r="H117" s="40"/>
      <c r="I117" s="32" t="s">
        <v>23</v>
      </c>
      <c r="J117" s="79" t="str">
        <f>IF(J12="","",J12)</f>
        <v>14. 7. 2023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25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124</v>
      </c>
      <c r="D122" s="195" t="s">
        <v>58</v>
      </c>
      <c r="E122" s="195" t="s">
        <v>54</v>
      </c>
      <c r="F122" s="195" t="s">
        <v>55</v>
      </c>
      <c r="G122" s="195" t="s">
        <v>125</v>
      </c>
      <c r="H122" s="195" t="s">
        <v>126</v>
      </c>
      <c r="I122" s="195" t="s">
        <v>127</v>
      </c>
      <c r="J122" s="195" t="s">
        <v>128</v>
      </c>
      <c r="K122" s="195" t="s">
        <v>113</v>
      </c>
      <c r="L122" s="196" t="s">
        <v>129</v>
      </c>
      <c r="M122" s="197"/>
      <c r="N122" s="100" t="s">
        <v>1</v>
      </c>
      <c r="O122" s="101" t="s">
        <v>37</v>
      </c>
      <c r="P122" s="101" t="s">
        <v>130</v>
      </c>
      <c r="Q122" s="101" t="s">
        <v>131</v>
      </c>
      <c r="R122" s="101" t="s">
        <v>132</v>
      </c>
      <c r="S122" s="101" t="s">
        <v>133</v>
      </c>
      <c r="T122" s="101" t="s">
        <v>134</v>
      </c>
      <c r="U122" s="101" t="s">
        <v>135</v>
      </c>
      <c r="V122" s="101" t="s">
        <v>136</v>
      </c>
      <c r="W122" s="101" t="s">
        <v>137</v>
      </c>
      <c r="X122" s="102" t="s">
        <v>138</v>
      </c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139</v>
      </c>
      <c r="D123" s="40"/>
      <c r="E123" s="40"/>
      <c r="F123" s="40"/>
      <c r="G123" s="40"/>
      <c r="H123" s="40"/>
      <c r="I123" s="40"/>
      <c r="J123" s="40"/>
      <c r="K123" s="198">
        <f>BK123</f>
        <v>0</v>
      </c>
      <c r="L123" s="40"/>
      <c r="M123" s="44"/>
      <c r="N123" s="103"/>
      <c r="O123" s="199"/>
      <c r="P123" s="104"/>
      <c r="Q123" s="200">
        <f>Q124</f>
        <v>0</v>
      </c>
      <c r="R123" s="200">
        <f>R124</f>
        <v>0</v>
      </c>
      <c r="S123" s="104"/>
      <c r="T123" s="201">
        <f>T124</f>
        <v>0</v>
      </c>
      <c r="U123" s="104"/>
      <c r="V123" s="201">
        <f>V124</f>
        <v>0</v>
      </c>
      <c r="W123" s="104"/>
      <c r="X123" s="202">
        <f>X124</f>
        <v>0</v>
      </c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115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74</v>
      </c>
      <c r="E124" s="207" t="s">
        <v>140</v>
      </c>
      <c r="F124" s="207" t="s">
        <v>141</v>
      </c>
      <c r="G124" s="205"/>
      <c r="H124" s="205"/>
      <c r="I124" s="208"/>
      <c r="J124" s="208"/>
      <c r="K124" s="209">
        <f>BK124</f>
        <v>0</v>
      </c>
      <c r="L124" s="205"/>
      <c r="M124" s="210"/>
      <c r="N124" s="211"/>
      <c r="O124" s="212"/>
      <c r="P124" s="212"/>
      <c r="Q124" s="213">
        <f>Q125+Q162+Q181+Q191+Q204+Q218</f>
        <v>0</v>
      </c>
      <c r="R124" s="213">
        <f>R125+R162+R181+R191+R204+R218</f>
        <v>0</v>
      </c>
      <c r="S124" s="212"/>
      <c r="T124" s="214">
        <f>T125+T162+T181+T191+T204+T218</f>
        <v>0</v>
      </c>
      <c r="U124" s="212"/>
      <c r="V124" s="214">
        <f>V125+V162+V181+V191+V204+V218</f>
        <v>0</v>
      </c>
      <c r="W124" s="212"/>
      <c r="X124" s="215">
        <f>X125+X162+X181+X191+X204+X218</f>
        <v>0</v>
      </c>
      <c r="Y124" s="12"/>
      <c r="Z124" s="12"/>
      <c r="AA124" s="12"/>
      <c r="AB124" s="12"/>
      <c r="AC124" s="12"/>
      <c r="AD124" s="12"/>
      <c r="AE124" s="12"/>
      <c r="AR124" s="216" t="s">
        <v>83</v>
      </c>
      <c r="AT124" s="217" t="s">
        <v>74</v>
      </c>
      <c r="AU124" s="217" t="s">
        <v>75</v>
      </c>
      <c r="AY124" s="216" t="s">
        <v>142</v>
      </c>
      <c r="BK124" s="218">
        <f>BK125+BK162+BK181+BK191+BK204+BK218</f>
        <v>0</v>
      </c>
    </row>
    <row r="125" s="12" customFormat="1" ht="22.8" customHeight="1">
      <c r="A125" s="12"/>
      <c r="B125" s="204"/>
      <c r="C125" s="205"/>
      <c r="D125" s="206" t="s">
        <v>74</v>
      </c>
      <c r="E125" s="219" t="s">
        <v>83</v>
      </c>
      <c r="F125" s="219" t="s">
        <v>143</v>
      </c>
      <c r="G125" s="205"/>
      <c r="H125" s="205"/>
      <c r="I125" s="208"/>
      <c r="J125" s="208"/>
      <c r="K125" s="220">
        <f>BK125</f>
        <v>0</v>
      </c>
      <c r="L125" s="205"/>
      <c r="M125" s="210"/>
      <c r="N125" s="211"/>
      <c r="O125" s="212"/>
      <c r="P125" s="212"/>
      <c r="Q125" s="213">
        <f>SUM(Q126:Q161)</f>
        <v>0</v>
      </c>
      <c r="R125" s="213">
        <f>SUM(R126:R161)</f>
        <v>0</v>
      </c>
      <c r="S125" s="212"/>
      <c r="T125" s="214">
        <f>SUM(T126:T161)</f>
        <v>0</v>
      </c>
      <c r="U125" s="212"/>
      <c r="V125" s="214">
        <f>SUM(V126:V161)</f>
        <v>0</v>
      </c>
      <c r="W125" s="212"/>
      <c r="X125" s="215">
        <f>SUM(X126:X161)</f>
        <v>0</v>
      </c>
      <c r="Y125" s="12"/>
      <c r="Z125" s="12"/>
      <c r="AA125" s="12"/>
      <c r="AB125" s="12"/>
      <c r="AC125" s="12"/>
      <c r="AD125" s="12"/>
      <c r="AE125" s="12"/>
      <c r="AR125" s="216" t="s">
        <v>83</v>
      </c>
      <c r="AT125" s="217" t="s">
        <v>74</v>
      </c>
      <c r="AU125" s="217" t="s">
        <v>83</v>
      </c>
      <c r="AY125" s="216" t="s">
        <v>142</v>
      </c>
      <c r="BK125" s="218">
        <f>SUM(BK126:BK161)</f>
        <v>0</v>
      </c>
    </row>
    <row r="126" s="2" customFormat="1" ht="49.05" customHeight="1">
      <c r="A126" s="38"/>
      <c r="B126" s="39"/>
      <c r="C126" s="221" t="s">
        <v>83</v>
      </c>
      <c r="D126" s="221" t="s">
        <v>144</v>
      </c>
      <c r="E126" s="222" t="s">
        <v>842</v>
      </c>
      <c r="F126" s="223" t="s">
        <v>843</v>
      </c>
      <c r="G126" s="224" t="s">
        <v>205</v>
      </c>
      <c r="H126" s="225">
        <v>40</v>
      </c>
      <c r="I126" s="226"/>
      <c r="J126" s="226"/>
      <c r="K126" s="227">
        <f>ROUND(P126*H126,2)</f>
        <v>0</v>
      </c>
      <c r="L126" s="223" t="s">
        <v>148</v>
      </c>
      <c r="M126" s="44"/>
      <c r="N126" s="228" t="s">
        <v>1</v>
      </c>
      <c r="O126" s="229" t="s">
        <v>38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149</v>
      </c>
      <c r="AT126" s="233" t="s">
        <v>144</v>
      </c>
      <c r="AU126" s="233" t="s">
        <v>85</v>
      </c>
      <c r="AY126" s="17" t="s">
        <v>142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83</v>
      </c>
      <c r="BK126" s="234">
        <f>ROUND(P126*H126,2)</f>
        <v>0</v>
      </c>
      <c r="BL126" s="17" t="s">
        <v>149</v>
      </c>
      <c r="BM126" s="233" t="s">
        <v>85</v>
      </c>
    </row>
    <row r="127" s="13" customFormat="1">
      <c r="A127" s="13"/>
      <c r="B127" s="235"/>
      <c r="C127" s="236"/>
      <c r="D127" s="237" t="s">
        <v>150</v>
      </c>
      <c r="E127" s="238" t="s">
        <v>1</v>
      </c>
      <c r="F127" s="239" t="s">
        <v>249</v>
      </c>
      <c r="G127" s="236"/>
      <c r="H127" s="240">
        <v>40</v>
      </c>
      <c r="I127" s="241"/>
      <c r="J127" s="241"/>
      <c r="K127" s="236"/>
      <c r="L127" s="236"/>
      <c r="M127" s="242"/>
      <c r="N127" s="243"/>
      <c r="O127" s="244"/>
      <c r="P127" s="244"/>
      <c r="Q127" s="244"/>
      <c r="R127" s="244"/>
      <c r="S127" s="244"/>
      <c r="T127" s="244"/>
      <c r="U127" s="244"/>
      <c r="V127" s="244"/>
      <c r="W127" s="244"/>
      <c r="X127" s="245"/>
      <c r="Y127" s="13"/>
      <c r="Z127" s="13"/>
      <c r="AA127" s="13"/>
      <c r="AB127" s="13"/>
      <c r="AC127" s="13"/>
      <c r="AD127" s="13"/>
      <c r="AE127" s="13"/>
      <c r="AT127" s="246" t="s">
        <v>150</v>
      </c>
      <c r="AU127" s="246" t="s">
        <v>85</v>
      </c>
      <c r="AV127" s="13" t="s">
        <v>85</v>
      </c>
      <c r="AW127" s="13" t="s">
        <v>5</v>
      </c>
      <c r="AX127" s="13" t="s">
        <v>75</v>
      </c>
      <c r="AY127" s="246" t="s">
        <v>142</v>
      </c>
    </row>
    <row r="128" s="14" customFormat="1">
      <c r="A128" s="14"/>
      <c r="B128" s="247"/>
      <c r="C128" s="248"/>
      <c r="D128" s="237" t="s">
        <v>150</v>
      </c>
      <c r="E128" s="249" t="s">
        <v>1</v>
      </c>
      <c r="F128" s="250" t="s">
        <v>239</v>
      </c>
      <c r="G128" s="248"/>
      <c r="H128" s="249" t="s">
        <v>1</v>
      </c>
      <c r="I128" s="251"/>
      <c r="J128" s="251"/>
      <c r="K128" s="248"/>
      <c r="L128" s="248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4"/>
      <c r="Z128" s="14"/>
      <c r="AA128" s="14"/>
      <c r="AB128" s="14"/>
      <c r="AC128" s="14"/>
      <c r="AD128" s="14"/>
      <c r="AE128" s="14"/>
      <c r="AT128" s="256" t="s">
        <v>150</v>
      </c>
      <c r="AU128" s="256" t="s">
        <v>85</v>
      </c>
      <c r="AV128" s="14" t="s">
        <v>83</v>
      </c>
      <c r="AW128" s="14" t="s">
        <v>5</v>
      </c>
      <c r="AX128" s="14" t="s">
        <v>75</v>
      </c>
      <c r="AY128" s="256" t="s">
        <v>142</v>
      </c>
    </row>
    <row r="129" s="15" customFormat="1">
      <c r="A129" s="15"/>
      <c r="B129" s="257"/>
      <c r="C129" s="258"/>
      <c r="D129" s="237" t="s">
        <v>150</v>
      </c>
      <c r="E129" s="259" t="s">
        <v>1</v>
      </c>
      <c r="F129" s="260" t="s">
        <v>153</v>
      </c>
      <c r="G129" s="258"/>
      <c r="H129" s="261">
        <v>40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5"/>
      <c r="Z129" s="15"/>
      <c r="AA129" s="15"/>
      <c r="AB129" s="15"/>
      <c r="AC129" s="15"/>
      <c r="AD129" s="15"/>
      <c r="AE129" s="15"/>
      <c r="AT129" s="267" t="s">
        <v>150</v>
      </c>
      <c r="AU129" s="267" t="s">
        <v>85</v>
      </c>
      <c r="AV129" s="15" t="s">
        <v>149</v>
      </c>
      <c r="AW129" s="15" t="s">
        <v>5</v>
      </c>
      <c r="AX129" s="15" t="s">
        <v>83</v>
      </c>
      <c r="AY129" s="267" t="s">
        <v>142</v>
      </c>
    </row>
    <row r="130" s="2" customFormat="1" ht="24.15" customHeight="1">
      <c r="A130" s="38"/>
      <c r="B130" s="39"/>
      <c r="C130" s="221" t="s">
        <v>85</v>
      </c>
      <c r="D130" s="221" t="s">
        <v>144</v>
      </c>
      <c r="E130" s="222" t="s">
        <v>476</v>
      </c>
      <c r="F130" s="223" t="s">
        <v>477</v>
      </c>
      <c r="G130" s="224" t="s">
        <v>205</v>
      </c>
      <c r="H130" s="225">
        <v>16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149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186</v>
      </c>
      <c r="G131" s="236"/>
      <c r="H131" s="240">
        <v>16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239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16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44.25" customHeight="1">
      <c r="A134" s="38"/>
      <c r="B134" s="39"/>
      <c r="C134" s="221" t="s">
        <v>158</v>
      </c>
      <c r="D134" s="221" t="s">
        <v>144</v>
      </c>
      <c r="E134" s="222" t="s">
        <v>844</v>
      </c>
      <c r="F134" s="223" t="s">
        <v>845</v>
      </c>
      <c r="G134" s="224" t="s">
        <v>147</v>
      </c>
      <c r="H134" s="225">
        <v>15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161</v>
      </c>
    </row>
    <row r="135" s="13" customFormat="1">
      <c r="A135" s="13"/>
      <c r="B135" s="235"/>
      <c r="C135" s="236"/>
      <c r="D135" s="237" t="s">
        <v>150</v>
      </c>
      <c r="E135" s="238" t="s">
        <v>1</v>
      </c>
      <c r="F135" s="239" t="s">
        <v>9</v>
      </c>
      <c r="G135" s="236"/>
      <c r="H135" s="240">
        <v>15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85</v>
      </c>
      <c r="AV135" s="13" t="s">
        <v>85</v>
      </c>
      <c r="AW135" s="13" t="s">
        <v>5</v>
      </c>
      <c r="AX135" s="13" t="s">
        <v>75</v>
      </c>
      <c r="AY135" s="246" t="s">
        <v>142</v>
      </c>
    </row>
    <row r="136" s="14" customFormat="1">
      <c r="A136" s="14"/>
      <c r="B136" s="247"/>
      <c r="C136" s="248"/>
      <c r="D136" s="237" t="s">
        <v>150</v>
      </c>
      <c r="E136" s="249" t="s">
        <v>1</v>
      </c>
      <c r="F136" s="250" t="s">
        <v>239</v>
      </c>
      <c r="G136" s="248"/>
      <c r="H136" s="249" t="s">
        <v>1</v>
      </c>
      <c r="I136" s="251"/>
      <c r="J136" s="251"/>
      <c r="K136" s="248"/>
      <c r="L136" s="248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4"/>
      <c r="Z136" s="14"/>
      <c r="AA136" s="14"/>
      <c r="AB136" s="14"/>
      <c r="AC136" s="14"/>
      <c r="AD136" s="14"/>
      <c r="AE136" s="14"/>
      <c r="AT136" s="256" t="s">
        <v>150</v>
      </c>
      <c r="AU136" s="256" t="s">
        <v>85</v>
      </c>
      <c r="AV136" s="14" t="s">
        <v>83</v>
      </c>
      <c r="AW136" s="14" t="s">
        <v>5</v>
      </c>
      <c r="AX136" s="14" t="s">
        <v>75</v>
      </c>
      <c r="AY136" s="25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15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33" customHeight="1">
      <c r="A138" s="38"/>
      <c r="B138" s="39"/>
      <c r="C138" s="221" t="s">
        <v>149</v>
      </c>
      <c r="D138" s="221" t="s">
        <v>144</v>
      </c>
      <c r="E138" s="222" t="s">
        <v>494</v>
      </c>
      <c r="F138" s="223" t="s">
        <v>495</v>
      </c>
      <c r="G138" s="224" t="s">
        <v>205</v>
      </c>
      <c r="H138" s="225">
        <v>40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164</v>
      </c>
    </row>
    <row r="139" s="13" customFormat="1">
      <c r="A139" s="13"/>
      <c r="B139" s="235"/>
      <c r="C139" s="236"/>
      <c r="D139" s="237" t="s">
        <v>150</v>
      </c>
      <c r="E139" s="238" t="s">
        <v>1</v>
      </c>
      <c r="F139" s="239" t="s">
        <v>249</v>
      </c>
      <c r="G139" s="236"/>
      <c r="H139" s="240">
        <v>40</v>
      </c>
      <c r="I139" s="241"/>
      <c r="J139" s="241"/>
      <c r="K139" s="236"/>
      <c r="L139" s="236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85</v>
      </c>
      <c r="AV139" s="13" t="s">
        <v>85</v>
      </c>
      <c r="AW139" s="13" t="s">
        <v>5</v>
      </c>
      <c r="AX139" s="13" t="s">
        <v>75</v>
      </c>
      <c r="AY139" s="246" t="s">
        <v>142</v>
      </c>
    </row>
    <row r="140" s="15" customFormat="1">
      <c r="A140" s="15"/>
      <c r="B140" s="257"/>
      <c r="C140" s="258"/>
      <c r="D140" s="237" t="s">
        <v>150</v>
      </c>
      <c r="E140" s="259" t="s">
        <v>1</v>
      </c>
      <c r="F140" s="260" t="s">
        <v>153</v>
      </c>
      <c r="G140" s="258"/>
      <c r="H140" s="261">
        <v>40</v>
      </c>
      <c r="I140" s="262"/>
      <c r="J140" s="262"/>
      <c r="K140" s="258"/>
      <c r="L140" s="258"/>
      <c r="M140" s="263"/>
      <c r="N140" s="264"/>
      <c r="O140" s="265"/>
      <c r="P140" s="265"/>
      <c r="Q140" s="265"/>
      <c r="R140" s="265"/>
      <c r="S140" s="265"/>
      <c r="T140" s="265"/>
      <c r="U140" s="265"/>
      <c r="V140" s="265"/>
      <c r="W140" s="265"/>
      <c r="X140" s="266"/>
      <c r="Y140" s="15"/>
      <c r="Z140" s="15"/>
      <c r="AA140" s="15"/>
      <c r="AB140" s="15"/>
      <c r="AC140" s="15"/>
      <c r="AD140" s="15"/>
      <c r="AE140" s="15"/>
      <c r="AT140" s="267" t="s">
        <v>150</v>
      </c>
      <c r="AU140" s="267" t="s">
        <v>85</v>
      </c>
      <c r="AV140" s="15" t="s">
        <v>149</v>
      </c>
      <c r="AW140" s="15" t="s">
        <v>5</v>
      </c>
      <c r="AX140" s="15" t="s">
        <v>83</v>
      </c>
      <c r="AY140" s="267" t="s">
        <v>142</v>
      </c>
    </row>
    <row r="141" s="2" customFormat="1" ht="33" customHeight="1">
      <c r="A141" s="38"/>
      <c r="B141" s="39"/>
      <c r="C141" s="221" t="s">
        <v>166</v>
      </c>
      <c r="D141" s="221" t="s">
        <v>144</v>
      </c>
      <c r="E141" s="222" t="s">
        <v>496</v>
      </c>
      <c r="F141" s="223" t="s">
        <v>497</v>
      </c>
      <c r="G141" s="224" t="s">
        <v>205</v>
      </c>
      <c r="H141" s="225">
        <v>400</v>
      </c>
      <c r="I141" s="226"/>
      <c r="J141" s="226"/>
      <c r="K141" s="227">
        <f>ROUND(P141*H141,2)</f>
        <v>0</v>
      </c>
      <c r="L141" s="223" t="s">
        <v>148</v>
      </c>
      <c r="M141" s="44"/>
      <c r="N141" s="228" t="s">
        <v>1</v>
      </c>
      <c r="O141" s="229" t="s">
        <v>38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91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38"/>
      <c r="Z141" s="38"/>
      <c r="AA141" s="38"/>
      <c r="AB141" s="38"/>
      <c r="AC141" s="38"/>
      <c r="AD141" s="38"/>
      <c r="AE141" s="38"/>
      <c r="AR141" s="233" t="s">
        <v>149</v>
      </c>
      <c r="AT141" s="233" t="s">
        <v>144</v>
      </c>
      <c r="AU141" s="233" t="s">
        <v>85</v>
      </c>
      <c r="AY141" s="17" t="s">
        <v>142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7" t="s">
        <v>83</v>
      </c>
      <c r="BK141" s="234">
        <f>ROUND(P141*H141,2)</f>
        <v>0</v>
      </c>
      <c r="BL141" s="17" t="s">
        <v>149</v>
      </c>
      <c r="BM141" s="233" t="s">
        <v>169</v>
      </c>
    </row>
    <row r="142" s="13" customFormat="1">
      <c r="A142" s="13"/>
      <c r="B142" s="235"/>
      <c r="C142" s="236"/>
      <c r="D142" s="237" t="s">
        <v>150</v>
      </c>
      <c r="E142" s="238" t="s">
        <v>1</v>
      </c>
      <c r="F142" s="239" t="s">
        <v>846</v>
      </c>
      <c r="G142" s="236"/>
      <c r="H142" s="240">
        <v>400</v>
      </c>
      <c r="I142" s="241"/>
      <c r="J142" s="241"/>
      <c r="K142" s="236"/>
      <c r="L142" s="236"/>
      <c r="M142" s="242"/>
      <c r="N142" s="243"/>
      <c r="O142" s="244"/>
      <c r="P142" s="244"/>
      <c r="Q142" s="244"/>
      <c r="R142" s="244"/>
      <c r="S142" s="244"/>
      <c r="T142" s="244"/>
      <c r="U142" s="244"/>
      <c r="V142" s="244"/>
      <c r="W142" s="244"/>
      <c r="X142" s="245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85</v>
      </c>
      <c r="AV142" s="13" t="s">
        <v>85</v>
      </c>
      <c r="AW142" s="13" t="s">
        <v>5</v>
      </c>
      <c r="AX142" s="13" t="s">
        <v>75</v>
      </c>
      <c r="AY142" s="246" t="s">
        <v>142</v>
      </c>
    </row>
    <row r="143" s="15" customFormat="1">
      <c r="A143" s="15"/>
      <c r="B143" s="257"/>
      <c r="C143" s="258"/>
      <c r="D143" s="237" t="s">
        <v>150</v>
      </c>
      <c r="E143" s="259" t="s">
        <v>1</v>
      </c>
      <c r="F143" s="260" t="s">
        <v>153</v>
      </c>
      <c r="G143" s="258"/>
      <c r="H143" s="261">
        <v>400</v>
      </c>
      <c r="I143" s="262"/>
      <c r="J143" s="262"/>
      <c r="K143" s="258"/>
      <c r="L143" s="258"/>
      <c r="M143" s="263"/>
      <c r="N143" s="264"/>
      <c r="O143" s="265"/>
      <c r="P143" s="265"/>
      <c r="Q143" s="265"/>
      <c r="R143" s="265"/>
      <c r="S143" s="265"/>
      <c r="T143" s="265"/>
      <c r="U143" s="265"/>
      <c r="V143" s="265"/>
      <c r="W143" s="265"/>
      <c r="X143" s="266"/>
      <c r="Y143" s="15"/>
      <c r="Z143" s="15"/>
      <c r="AA143" s="15"/>
      <c r="AB143" s="15"/>
      <c r="AC143" s="15"/>
      <c r="AD143" s="15"/>
      <c r="AE143" s="15"/>
      <c r="AT143" s="267" t="s">
        <v>150</v>
      </c>
      <c r="AU143" s="267" t="s">
        <v>85</v>
      </c>
      <c r="AV143" s="15" t="s">
        <v>149</v>
      </c>
      <c r="AW143" s="15" t="s">
        <v>5</v>
      </c>
      <c r="AX143" s="15" t="s">
        <v>83</v>
      </c>
      <c r="AY143" s="267" t="s">
        <v>142</v>
      </c>
    </row>
    <row r="144" s="2" customFormat="1" ht="24.15" customHeight="1">
      <c r="A144" s="38"/>
      <c r="B144" s="39"/>
      <c r="C144" s="221" t="s">
        <v>161</v>
      </c>
      <c r="D144" s="221" t="s">
        <v>144</v>
      </c>
      <c r="E144" s="222" t="s">
        <v>499</v>
      </c>
      <c r="F144" s="223" t="s">
        <v>500</v>
      </c>
      <c r="G144" s="224" t="s">
        <v>205</v>
      </c>
      <c r="H144" s="225">
        <v>16</v>
      </c>
      <c r="I144" s="226"/>
      <c r="J144" s="226"/>
      <c r="K144" s="227">
        <f>ROUND(P144*H144,2)</f>
        <v>0</v>
      </c>
      <c r="L144" s="223" t="s">
        <v>148</v>
      </c>
      <c r="M144" s="44"/>
      <c r="N144" s="228" t="s">
        <v>1</v>
      </c>
      <c r="O144" s="229" t="s">
        <v>38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91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38"/>
      <c r="Z144" s="38"/>
      <c r="AA144" s="38"/>
      <c r="AB144" s="38"/>
      <c r="AC144" s="38"/>
      <c r="AD144" s="38"/>
      <c r="AE144" s="38"/>
      <c r="AR144" s="233" t="s">
        <v>149</v>
      </c>
      <c r="AT144" s="233" t="s">
        <v>144</v>
      </c>
      <c r="AU144" s="233" t="s">
        <v>85</v>
      </c>
      <c r="AY144" s="17" t="s">
        <v>142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7" t="s">
        <v>83</v>
      </c>
      <c r="BK144" s="234">
        <f>ROUND(P144*H144,2)</f>
        <v>0</v>
      </c>
      <c r="BL144" s="17" t="s">
        <v>149</v>
      </c>
      <c r="BM144" s="233" t="s">
        <v>176</v>
      </c>
    </row>
    <row r="145" s="13" customFormat="1">
      <c r="A145" s="13"/>
      <c r="B145" s="235"/>
      <c r="C145" s="236"/>
      <c r="D145" s="237" t="s">
        <v>150</v>
      </c>
      <c r="E145" s="238" t="s">
        <v>1</v>
      </c>
      <c r="F145" s="239" t="s">
        <v>186</v>
      </c>
      <c r="G145" s="236"/>
      <c r="H145" s="240">
        <v>16</v>
      </c>
      <c r="I145" s="241"/>
      <c r="J145" s="241"/>
      <c r="K145" s="236"/>
      <c r="L145" s="236"/>
      <c r="M145" s="242"/>
      <c r="N145" s="243"/>
      <c r="O145" s="244"/>
      <c r="P145" s="244"/>
      <c r="Q145" s="244"/>
      <c r="R145" s="244"/>
      <c r="S145" s="244"/>
      <c r="T145" s="244"/>
      <c r="U145" s="244"/>
      <c r="V145" s="244"/>
      <c r="W145" s="244"/>
      <c r="X145" s="245"/>
      <c r="Y145" s="13"/>
      <c r="Z145" s="13"/>
      <c r="AA145" s="13"/>
      <c r="AB145" s="13"/>
      <c r="AC145" s="13"/>
      <c r="AD145" s="13"/>
      <c r="AE145" s="13"/>
      <c r="AT145" s="246" t="s">
        <v>150</v>
      </c>
      <c r="AU145" s="246" t="s">
        <v>85</v>
      </c>
      <c r="AV145" s="13" t="s">
        <v>85</v>
      </c>
      <c r="AW145" s="13" t="s">
        <v>5</v>
      </c>
      <c r="AX145" s="13" t="s">
        <v>75</v>
      </c>
      <c r="AY145" s="246" t="s">
        <v>142</v>
      </c>
    </row>
    <row r="146" s="15" customFormat="1">
      <c r="A146" s="15"/>
      <c r="B146" s="257"/>
      <c r="C146" s="258"/>
      <c r="D146" s="237" t="s">
        <v>150</v>
      </c>
      <c r="E146" s="259" t="s">
        <v>1</v>
      </c>
      <c r="F146" s="260" t="s">
        <v>153</v>
      </c>
      <c r="G146" s="258"/>
      <c r="H146" s="261">
        <v>16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5"/>
      <c r="Z146" s="15"/>
      <c r="AA146" s="15"/>
      <c r="AB146" s="15"/>
      <c r="AC146" s="15"/>
      <c r="AD146" s="15"/>
      <c r="AE146" s="15"/>
      <c r="AT146" s="267" t="s">
        <v>150</v>
      </c>
      <c r="AU146" s="267" t="s">
        <v>85</v>
      </c>
      <c r="AV146" s="15" t="s">
        <v>149</v>
      </c>
      <c r="AW146" s="15" t="s">
        <v>5</v>
      </c>
      <c r="AX146" s="15" t="s">
        <v>83</v>
      </c>
      <c r="AY146" s="267" t="s">
        <v>142</v>
      </c>
    </row>
    <row r="147" s="2" customFormat="1" ht="24.15" customHeight="1">
      <c r="A147" s="38"/>
      <c r="B147" s="39"/>
      <c r="C147" s="221" t="s">
        <v>178</v>
      </c>
      <c r="D147" s="221" t="s">
        <v>144</v>
      </c>
      <c r="E147" s="222" t="s">
        <v>501</v>
      </c>
      <c r="F147" s="223" t="s">
        <v>502</v>
      </c>
      <c r="G147" s="224" t="s">
        <v>205</v>
      </c>
      <c r="H147" s="225">
        <v>160</v>
      </c>
      <c r="I147" s="226"/>
      <c r="J147" s="226"/>
      <c r="K147" s="227">
        <f>ROUND(P147*H147,2)</f>
        <v>0</v>
      </c>
      <c r="L147" s="223" t="s">
        <v>148</v>
      </c>
      <c r="M147" s="44"/>
      <c r="N147" s="228" t="s">
        <v>1</v>
      </c>
      <c r="O147" s="229" t="s">
        <v>38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91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38"/>
      <c r="Z147" s="38"/>
      <c r="AA147" s="38"/>
      <c r="AB147" s="38"/>
      <c r="AC147" s="38"/>
      <c r="AD147" s="38"/>
      <c r="AE147" s="38"/>
      <c r="AR147" s="233" t="s">
        <v>149</v>
      </c>
      <c r="AT147" s="233" t="s">
        <v>144</v>
      </c>
      <c r="AU147" s="233" t="s">
        <v>85</v>
      </c>
      <c r="AY147" s="17" t="s">
        <v>142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7" t="s">
        <v>83</v>
      </c>
      <c r="BK147" s="234">
        <f>ROUND(P147*H147,2)</f>
        <v>0</v>
      </c>
      <c r="BL147" s="17" t="s">
        <v>149</v>
      </c>
      <c r="BM147" s="233" t="s">
        <v>181</v>
      </c>
    </row>
    <row r="148" s="13" customFormat="1">
      <c r="A148" s="13"/>
      <c r="B148" s="235"/>
      <c r="C148" s="236"/>
      <c r="D148" s="237" t="s">
        <v>150</v>
      </c>
      <c r="E148" s="238" t="s">
        <v>1</v>
      </c>
      <c r="F148" s="239" t="s">
        <v>847</v>
      </c>
      <c r="G148" s="236"/>
      <c r="H148" s="240">
        <v>160</v>
      </c>
      <c r="I148" s="241"/>
      <c r="J148" s="241"/>
      <c r="K148" s="236"/>
      <c r="L148" s="236"/>
      <c r="M148" s="242"/>
      <c r="N148" s="243"/>
      <c r="O148" s="244"/>
      <c r="P148" s="244"/>
      <c r="Q148" s="244"/>
      <c r="R148" s="244"/>
      <c r="S148" s="244"/>
      <c r="T148" s="244"/>
      <c r="U148" s="244"/>
      <c r="V148" s="244"/>
      <c r="W148" s="244"/>
      <c r="X148" s="245"/>
      <c r="Y148" s="13"/>
      <c r="Z148" s="13"/>
      <c r="AA148" s="13"/>
      <c r="AB148" s="13"/>
      <c r="AC148" s="13"/>
      <c r="AD148" s="13"/>
      <c r="AE148" s="13"/>
      <c r="AT148" s="246" t="s">
        <v>150</v>
      </c>
      <c r="AU148" s="246" t="s">
        <v>85</v>
      </c>
      <c r="AV148" s="13" t="s">
        <v>85</v>
      </c>
      <c r="AW148" s="13" t="s">
        <v>5</v>
      </c>
      <c r="AX148" s="13" t="s">
        <v>75</v>
      </c>
      <c r="AY148" s="246" t="s">
        <v>142</v>
      </c>
    </row>
    <row r="149" s="15" customFormat="1">
      <c r="A149" s="15"/>
      <c r="B149" s="257"/>
      <c r="C149" s="258"/>
      <c r="D149" s="237" t="s">
        <v>150</v>
      </c>
      <c r="E149" s="259" t="s">
        <v>1</v>
      </c>
      <c r="F149" s="260" t="s">
        <v>153</v>
      </c>
      <c r="G149" s="258"/>
      <c r="H149" s="261">
        <v>160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5"/>
      <c r="Z149" s="15"/>
      <c r="AA149" s="15"/>
      <c r="AB149" s="15"/>
      <c r="AC149" s="15"/>
      <c r="AD149" s="15"/>
      <c r="AE149" s="15"/>
      <c r="AT149" s="267" t="s">
        <v>150</v>
      </c>
      <c r="AU149" s="267" t="s">
        <v>85</v>
      </c>
      <c r="AV149" s="15" t="s">
        <v>149</v>
      </c>
      <c r="AW149" s="15" t="s">
        <v>5</v>
      </c>
      <c r="AX149" s="15" t="s">
        <v>83</v>
      </c>
      <c r="AY149" s="267" t="s">
        <v>142</v>
      </c>
    </row>
    <row r="150" s="2" customFormat="1" ht="62.7" customHeight="1">
      <c r="A150" s="38"/>
      <c r="B150" s="39"/>
      <c r="C150" s="221" t="s">
        <v>164</v>
      </c>
      <c r="D150" s="221" t="s">
        <v>144</v>
      </c>
      <c r="E150" s="222" t="s">
        <v>623</v>
      </c>
      <c r="F150" s="223" t="s">
        <v>624</v>
      </c>
      <c r="G150" s="224" t="s">
        <v>147</v>
      </c>
      <c r="H150" s="225">
        <v>15</v>
      </c>
      <c r="I150" s="226"/>
      <c r="J150" s="226"/>
      <c r="K150" s="227">
        <f>ROUND(P150*H150,2)</f>
        <v>0</v>
      </c>
      <c r="L150" s="223" t="s">
        <v>148</v>
      </c>
      <c r="M150" s="44"/>
      <c r="N150" s="228" t="s">
        <v>1</v>
      </c>
      <c r="O150" s="229" t="s">
        <v>38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91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38"/>
      <c r="Z150" s="38"/>
      <c r="AA150" s="38"/>
      <c r="AB150" s="38"/>
      <c r="AC150" s="38"/>
      <c r="AD150" s="38"/>
      <c r="AE150" s="38"/>
      <c r="AR150" s="233" t="s">
        <v>149</v>
      </c>
      <c r="AT150" s="233" t="s">
        <v>144</v>
      </c>
      <c r="AU150" s="233" t="s">
        <v>85</v>
      </c>
      <c r="AY150" s="17" t="s">
        <v>142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7" t="s">
        <v>83</v>
      </c>
      <c r="BK150" s="234">
        <f>ROUND(P150*H150,2)</f>
        <v>0</v>
      </c>
      <c r="BL150" s="17" t="s">
        <v>149</v>
      </c>
      <c r="BM150" s="233" t="s">
        <v>186</v>
      </c>
    </row>
    <row r="151" s="2" customFormat="1" ht="66.75" customHeight="1">
      <c r="A151" s="38"/>
      <c r="B151" s="39"/>
      <c r="C151" s="221" t="s">
        <v>188</v>
      </c>
      <c r="D151" s="221" t="s">
        <v>144</v>
      </c>
      <c r="E151" s="222" t="s">
        <v>625</v>
      </c>
      <c r="F151" s="223" t="s">
        <v>626</v>
      </c>
      <c r="G151" s="224" t="s">
        <v>147</v>
      </c>
      <c r="H151" s="225">
        <v>75</v>
      </c>
      <c r="I151" s="226"/>
      <c r="J151" s="226"/>
      <c r="K151" s="227">
        <f>ROUND(P151*H151,2)</f>
        <v>0</v>
      </c>
      <c r="L151" s="223" t="s">
        <v>148</v>
      </c>
      <c r="M151" s="44"/>
      <c r="N151" s="228" t="s">
        <v>1</v>
      </c>
      <c r="O151" s="229" t="s">
        <v>38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149</v>
      </c>
      <c r="AT151" s="233" t="s">
        <v>144</v>
      </c>
      <c r="AU151" s="233" t="s">
        <v>85</v>
      </c>
      <c r="AY151" s="17" t="s">
        <v>142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83</v>
      </c>
      <c r="BK151" s="234">
        <f>ROUND(P151*H151,2)</f>
        <v>0</v>
      </c>
      <c r="BL151" s="17" t="s">
        <v>149</v>
      </c>
      <c r="BM151" s="233" t="s">
        <v>151</v>
      </c>
    </row>
    <row r="152" s="13" customFormat="1">
      <c r="A152" s="13"/>
      <c r="B152" s="235"/>
      <c r="C152" s="236"/>
      <c r="D152" s="237" t="s">
        <v>150</v>
      </c>
      <c r="E152" s="238" t="s">
        <v>1</v>
      </c>
      <c r="F152" s="239" t="s">
        <v>848</v>
      </c>
      <c r="G152" s="236"/>
      <c r="H152" s="240">
        <v>75</v>
      </c>
      <c r="I152" s="241"/>
      <c r="J152" s="241"/>
      <c r="K152" s="236"/>
      <c r="L152" s="236"/>
      <c r="M152" s="242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85</v>
      </c>
      <c r="AV152" s="13" t="s">
        <v>85</v>
      </c>
      <c r="AW152" s="13" t="s">
        <v>5</v>
      </c>
      <c r="AX152" s="13" t="s">
        <v>75</v>
      </c>
      <c r="AY152" s="246" t="s">
        <v>142</v>
      </c>
    </row>
    <row r="153" s="15" customFormat="1">
      <c r="A153" s="15"/>
      <c r="B153" s="257"/>
      <c r="C153" s="258"/>
      <c r="D153" s="237" t="s">
        <v>150</v>
      </c>
      <c r="E153" s="259" t="s">
        <v>1</v>
      </c>
      <c r="F153" s="260" t="s">
        <v>153</v>
      </c>
      <c r="G153" s="258"/>
      <c r="H153" s="261">
        <v>75</v>
      </c>
      <c r="I153" s="262"/>
      <c r="J153" s="262"/>
      <c r="K153" s="258"/>
      <c r="L153" s="258"/>
      <c r="M153" s="263"/>
      <c r="N153" s="264"/>
      <c r="O153" s="265"/>
      <c r="P153" s="265"/>
      <c r="Q153" s="265"/>
      <c r="R153" s="265"/>
      <c r="S153" s="265"/>
      <c r="T153" s="265"/>
      <c r="U153" s="265"/>
      <c r="V153" s="265"/>
      <c r="W153" s="265"/>
      <c r="X153" s="266"/>
      <c r="Y153" s="15"/>
      <c r="Z153" s="15"/>
      <c r="AA153" s="15"/>
      <c r="AB153" s="15"/>
      <c r="AC153" s="15"/>
      <c r="AD153" s="15"/>
      <c r="AE153" s="15"/>
      <c r="AT153" s="267" t="s">
        <v>150</v>
      </c>
      <c r="AU153" s="267" t="s">
        <v>85</v>
      </c>
      <c r="AV153" s="15" t="s">
        <v>149</v>
      </c>
      <c r="AW153" s="15" t="s">
        <v>5</v>
      </c>
      <c r="AX153" s="15" t="s">
        <v>83</v>
      </c>
      <c r="AY153" s="267" t="s">
        <v>142</v>
      </c>
    </row>
    <row r="154" s="2" customFormat="1" ht="44.25" customHeight="1">
      <c r="A154" s="38"/>
      <c r="B154" s="39"/>
      <c r="C154" s="221" t="s">
        <v>169</v>
      </c>
      <c r="D154" s="221" t="s">
        <v>144</v>
      </c>
      <c r="E154" s="222" t="s">
        <v>189</v>
      </c>
      <c r="F154" s="223" t="s">
        <v>190</v>
      </c>
      <c r="G154" s="224" t="s">
        <v>175</v>
      </c>
      <c r="H154" s="225">
        <v>27</v>
      </c>
      <c r="I154" s="226"/>
      <c r="J154" s="226"/>
      <c r="K154" s="227">
        <f>ROUND(P154*H154,2)</f>
        <v>0</v>
      </c>
      <c r="L154" s="223" t="s">
        <v>148</v>
      </c>
      <c r="M154" s="44"/>
      <c r="N154" s="228" t="s">
        <v>1</v>
      </c>
      <c r="O154" s="229" t="s">
        <v>38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91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38"/>
      <c r="Z154" s="38"/>
      <c r="AA154" s="38"/>
      <c r="AB154" s="38"/>
      <c r="AC154" s="38"/>
      <c r="AD154" s="38"/>
      <c r="AE154" s="38"/>
      <c r="AR154" s="233" t="s">
        <v>149</v>
      </c>
      <c r="AT154" s="233" t="s">
        <v>144</v>
      </c>
      <c r="AU154" s="233" t="s">
        <v>85</v>
      </c>
      <c r="AY154" s="17" t="s">
        <v>142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7" t="s">
        <v>83</v>
      </c>
      <c r="BK154" s="234">
        <f>ROUND(P154*H154,2)</f>
        <v>0</v>
      </c>
      <c r="BL154" s="17" t="s">
        <v>149</v>
      </c>
      <c r="BM154" s="233" t="s">
        <v>194</v>
      </c>
    </row>
    <row r="155" s="13" customFormat="1">
      <c r="A155" s="13"/>
      <c r="B155" s="235"/>
      <c r="C155" s="236"/>
      <c r="D155" s="237" t="s">
        <v>150</v>
      </c>
      <c r="E155" s="238" t="s">
        <v>1</v>
      </c>
      <c r="F155" s="239" t="s">
        <v>849</v>
      </c>
      <c r="G155" s="236"/>
      <c r="H155" s="240">
        <v>27</v>
      </c>
      <c r="I155" s="241"/>
      <c r="J155" s="241"/>
      <c r="K155" s="236"/>
      <c r="L155" s="236"/>
      <c r="M155" s="242"/>
      <c r="N155" s="243"/>
      <c r="O155" s="244"/>
      <c r="P155" s="244"/>
      <c r="Q155" s="244"/>
      <c r="R155" s="244"/>
      <c r="S155" s="244"/>
      <c r="T155" s="244"/>
      <c r="U155" s="244"/>
      <c r="V155" s="244"/>
      <c r="W155" s="244"/>
      <c r="X155" s="245"/>
      <c r="Y155" s="13"/>
      <c r="Z155" s="13"/>
      <c r="AA155" s="13"/>
      <c r="AB155" s="13"/>
      <c r="AC155" s="13"/>
      <c r="AD155" s="13"/>
      <c r="AE155" s="13"/>
      <c r="AT155" s="246" t="s">
        <v>150</v>
      </c>
      <c r="AU155" s="246" t="s">
        <v>85</v>
      </c>
      <c r="AV155" s="13" t="s">
        <v>85</v>
      </c>
      <c r="AW155" s="13" t="s">
        <v>5</v>
      </c>
      <c r="AX155" s="13" t="s">
        <v>75</v>
      </c>
      <c r="AY155" s="246" t="s">
        <v>142</v>
      </c>
    </row>
    <row r="156" s="15" customFormat="1">
      <c r="A156" s="15"/>
      <c r="B156" s="257"/>
      <c r="C156" s="258"/>
      <c r="D156" s="237" t="s">
        <v>150</v>
      </c>
      <c r="E156" s="259" t="s">
        <v>1</v>
      </c>
      <c r="F156" s="260" t="s">
        <v>153</v>
      </c>
      <c r="G156" s="258"/>
      <c r="H156" s="261">
        <v>27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5"/>
      <c r="Z156" s="15"/>
      <c r="AA156" s="15"/>
      <c r="AB156" s="15"/>
      <c r="AC156" s="15"/>
      <c r="AD156" s="15"/>
      <c r="AE156" s="15"/>
      <c r="AT156" s="267" t="s">
        <v>150</v>
      </c>
      <c r="AU156" s="267" t="s">
        <v>85</v>
      </c>
      <c r="AV156" s="15" t="s">
        <v>149</v>
      </c>
      <c r="AW156" s="15" t="s">
        <v>5</v>
      </c>
      <c r="AX156" s="15" t="s">
        <v>83</v>
      </c>
      <c r="AY156" s="267" t="s">
        <v>142</v>
      </c>
    </row>
    <row r="157" s="2" customFormat="1" ht="44.25" customHeight="1">
      <c r="A157" s="38"/>
      <c r="B157" s="39"/>
      <c r="C157" s="221" t="s">
        <v>197</v>
      </c>
      <c r="D157" s="221" t="s">
        <v>144</v>
      </c>
      <c r="E157" s="222" t="s">
        <v>189</v>
      </c>
      <c r="F157" s="223" t="s">
        <v>190</v>
      </c>
      <c r="G157" s="224" t="s">
        <v>175</v>
      </c>
      <c r="H157" s="225">
        <v>2.8799999999999999</v>
      </c>
      <c r="I157" s="226"/>
      <c r="J157" s="226"/>
      <c r="K157" s="227">
        <f>ROUND(P157*H157,2)</f>
        <v>0</v>
      </c>
      <c r="L157" s="223" t="s">
        <v>148</v>
      </c>
      <c r="M157" s="44"/>
      <c r="N157" s="228" t="s">
        <v>1</v>
      </c>
      <c r="O157" s="229" t="s">
        <v>38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91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38"/>
      <c r="Z157" s="38"/>
      <c r="AA157" s="38"/>
      <c r="AB157" s="38"/>
      <c r="AC157" s="38"/>
      <c r="AD157" s="38"/>
      <c r="AE157" s="38"/>
      <c r="AR157" s="233" t="s">
        <v>149</v>
      </c>
      <c r="AT157" s="233" t="s">
        <v>144</v>
      </c>
      <c r="AU157" s="233" t="s">
        <v>85</v>
      </c>
      <c r="AY157" s="17" t="s">
        <v>142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7" t="s">
        <v>83</v>
      </c>
      <c r="BK157" s="234">
        <f>ROUND(P157*H157,2)</f>
        <v>0</v>
      </c>
      <c r="BL157" s="17" t="s">
        <v>149</v>
      </c>
      <c r="BM157" s="233" t="s">
        <v>200</v>
      </c>
    </row>
    <row r="158" s="13" customFormat="1">
      <c r="A158" s="13"/>
      <c r="B158" s="235"/>
      <c r="C158" s="236"/>
      <c r="D158" s="237" t="s">
        <v>150</v>
      </c>
      <c r="E158" s="238" t="s">
        <v>1</v>
      </c>
      <c r="F158" s="239" t="s">
        <v>850</v>
      </c>
      <c r="G158" s="236"/>
      <c r="H158" s="240">
        <v>2.8799999999999999</v>
      </c>
      <c r="I158" s="241"/>
      <c r="J158" s="241"/>
      <c r="K158" s="236"/>
      <c r="L158" s="236"/>
      <c r="M158" s="242"/>
      <c r="N158" s="243"/>
      <c r="O158" s="244"/>
      <c r="P158" s="244"/>
      <c r="Q158" s="244"/>
      <c r="R158" s="244"/>
      <c r="S158" s="244"/>
      <c r="T158" s="244"/>
      <c r="U158" s="244"/>
      <c r="V158" s="244"/>
      <c r="W158" s="244"/>
      <c r="X158" s="245"/>
      <c r="Y158" s="13"/>
      <c r="Z158" s="13"/>
      <c r="AA158" s="13"/>
      <c r="AB158" s="13"/>
      <c r="AC158" s="13"/>
      <c r="AD158" s="13"/>
      <c r="AE158" s="13"/>
      <c r="AT158" s="246" t="s">
        <v>150</v>
      </c>
      <c r="AU158" s="246" t="s">
        <v>85</v>
      </c>
      <c r="AV158" s="13" t="s">
        <v>85</v>
      </c>
      <c r="AW158" s="13" t="s">
        <v>5</v>
      </c>
      <c r="AX158" s="13" t="s">
        <v>75</v>
      </c>
      <c r="AY158" s="246" t="s">
        <v>142</v>
      </c>
    </row>
    <row r="159" s="14" customFormat="1">
      <c r="A159" s="14"/>
      <c r="B159" s="247"/>
      <c r="C159" s="248"/>
      <c r="D159" s="237" t="s">
        <v>150</v>
      </c>
      <c r="E159" s="249" t="s">
        <v>1</v>
      </c>
      <c r="F159" s="250" t="s">
        <v>851</v>
      </c>
      <c r="G159" s="248"/>
      <c r="H159" s="249" t="s">
        <v>1</v>
      </c>
      <c r="I159" s="251"/>
      <c r="J159" s="251"/>
      <c r="K159" s="248"/>
      <c r="L159" s="248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150</v>
      </c>
      <c r="AU159" s="256" t="s">
        <v>85</v>
      </c>
      <c r="AV159" s="14" t="s">
        <v>83</v>
      </c>
      <c r="AW159" s="14" t="s">
        <v>5</v>
      </c>
      <c r="AX159" s="14" t="s">
        <v>75</v>
      </c>
      <c r="AY159" s="25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2.8799999999999999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2" customFormat="1" ht="37.8" customHeight="1">
      <c r="A161" s="38"/>
      <c r="B161" s="39"/>
      <c r="C161" s="221" t="s">
        <v>176</v>
      </c>
      <c r="D161" s="221" t="s">
        <v>144</v>
      </c>
      <c r="E161" s="222" t="s">
        <v>506</v>
      </c>
      <c r="F161" s="223" t="s">
        <v>507</v>
      </c>
      <c r="G161" s="224" t="s">
        <v>147</v>
      </c>
      <c r="H161" s="225">
        <v>15</v>
      </c>
      <c r="I161" s="226"/>
      <c r="J161" s="226"/>
      <c r="K161" s="227">
        <f>ROUND(P161*H161,2)</f>
        <v>0</v>
      </c>
      <c r="L161" s="223" t="s">
        <v>148</v>
      </c>
      <c r="M161" s="44"/>
      <c r="N161" s="228" t="s">
        <v>1</v>
      </c>
      <c r="O161" s="229" t="s">
        <v>38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149</v>
      </c>
      <c r="AT161" s="233" t="s">
        <v>144</v>
      </c>
      <c r="AU161" s="233" t="s">
        <v>85</v>
      </c>
      <c r="AY161" s="17" t="s">
        <v>142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83</v>
      </c>
      <c r="BK161" s="234">
        <f>ROUND(P161*H161,2)</f>
        <v>0</v>
      </c>
      <c r="BL161" s="17" t="s">
        <v>149</v>
      </c>
      <c r="BM161" s="233" t="s">
        <v>206</v>
      </c>
    </row>
    <row r="162" s="12" customFormat="1" ht="22.8" customHeight="1">
      <c r="A162" s="12"/>
      <c r="B162" s="204"/>
      <c r="C162" s="205"/>
      <c r="D162" s="206" t="s">
        <v>74</v>
      </c>
      <c r="E162" s="219" t="s">
        <v>158</v>
      </c>
      <c r="F162" s="219" t="s">
        <v>554</v>
      </c>
      <c r="G162" s="205"/>
      <c r="H162" s="205"/>
      <c r="I162" s="208"/>
      <c r="J162" s="208"/>
      <c r="K162" s="220">
        <f>BK162</f>
        <v>0</v>
      </c>
      <c r="L162" s="205"/>
      <c r="M162" s="210"/>
      <c r="N162" s="211"/>
      <c r="O162" s="212"/>
      <c r="P162" s="212"/>
      <c r="Q162" s="213">
        <f>SUM(Q163:Q180)</f>
        <v>0</v>
      </c>
      <c r="R162" s="213">
        <f>SUM(R163:R180)</f>
        <v>0</v>
      </c>
      <c r="S162" s="212"/>
      <c r="T162" s="214">
        <f>SUM(T163:T180)</f>
        <v>0</v>
      </c>
      <c r="U162" s="212"/>
      <c r="V162" s="214">
        <f>SUM(V163:V180)</f>
        <v>0</v>
      </c>
      <c r="W162" s="212"/>
      <c r="X162" s="215">
        <f>SUM(X163:X180)</f>
        <v>0</v>
      </c>
      <c r="Y162" s="12"/>
      <c r="Z162" s="12"/>
      <c r="AA162" s="12"/>
      <c r="AB162" s="12"/>
      <c r="AC162" s="12"/>
      <c r="AD162" s="12"/>
      <c r="AE162" s="12"/>
      <c r="AR162" s="216" t="s">
        <v>83</v>
      </c>
      <c r="AT162" s="217" t="s">
        <v>74</v>
      </c>
      <c r="AU162" s="217" t="s">
        <v>83</v>
      </c>
      <c r="AY162" s="216" t="s">
        <v>142</v>
      </c>
      <c r="BK162" s="218">
        <f>SUM(BK163:BK180)</f>
        <v>0</v>
      </c>
    </row>
    <row r="163" s="2" customFormat="1" ht="49.05" customHeight="1">
      <c r="A163" s="38"/>
      <c r="B163" s="39"/>
      <c r="C163" s="221" t="s">
        <v>209</v>
      </c>
      <c r="D163" s="221" t="s">
        <v>144</v>
      </c>
      <c r="E163" s="222" t="s">
        <v>852</v>
      </c>
      <c r="F163" s="223" t="s">
        <v>853</v>
      </c>
      <c r="G163" s="224" t="s">
        <v>147</v>
      </c>
      <c r="H163" s="225">
        <v>1.2</v>
      </c>
      <c r="I163" s="226"/>
      <c r="J163" s="226"/>
      <c r="K163" s="227">
        <f>ROUND(P163*H163,2)</f>
        <v>0</v>
      </c>
      <c r="L163" s="223" t="s">
        <v>148</v>
      </c>
      <c r="M163" s="44"/>
      <c r="N163" s="228" t="s">
        <v>1</v>
      </c>
      <c r="O163" s="229" t="s">
        <v>38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91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38"/>
      <c r="Z163" s="38"/>
      <c r="AA163" s="38"/>
      <c r="AB163" s="38"/>
      <c r="AC163" s="38"/>
      <c r="AD163" s="38"/>
      <c r="AE163" s="38"/>
      <c r="AR163" s="233" t="s">
        <v>149</v>
      </c>
      <c r="AT163" s="233" t="s">
        <v>144</v>
      </c>
      <c r="AU163" s="233" t="s">
        <v>85</v>
      </c>
      <c r="AY163" s="17" t="s">
        <v>142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7" t="s">
        <v>83</v>
      </c>
      <c r="BK163" s="234">
        <f>ROUND(P163*H163,2)</f>
        <v>0</v>
      </c>
      <c r="BL163" s="17" t="s">
        <v>149</v>
      </c>
      <c r="BM163" s="233" t="s">
        <v>212</v>
      </c>
    </row>
    <row r="164" s="13" customFormat="1">
      <c r="A164" s="13"/>
      <c r="B164" s="235"/>
      <c r="C164" s="236"/>
      <c r="D164" s="237" t="s">
        <v>150</v>
      </c>
      <c r="E164" s="238" t="s">
        <v>1</v>
      </c>
      <c r="F164" s="239" t="s">
        <v>854</v>
      </c>
      <c r="G164" s="236"/>
      <c r="H164" s="240">
        <v>1.2</v>
      </c>
      <c r="I164" s="241"/>
      <c r="J164" s="241"/>
      <c r="K164" s="236"/>
      <c r="L164" s="236"/>
      <c r="M164" s="242"/>
      <c r="N164" s="243"/>
      <c r="O164" s="244"/>
      <c r="P164" s="244"/>
      <c r="Q164" s="244"/>
      <c r="R164" s="244"/>
      <c r="S164" s="244"/>
      <c r="T164" s="244"/>
      <c r="U164" s="244"/>
      <c r="V164" s="244"/>
      <c r="W164" s="244"/>
      <c r="X164" s="245"/>
      <c r="Y164" s="13"/>
      <c r="Z164" s="13"/>
      <c r="AA164" s="13"/>
      <c r="AB164" s="13"/>
      <c r="AC164" s="13"/>
      <c r="AD164" s="13"/>
      <c r="AE164" s="13"/>
      <c r="AT164" s="246" t="s">
        <v>150</v>
      </c>
      <c r="AU164" s="246" t="s">
        <v>85</v>
      </c>
      <c r="AV164" s="13" t="s">
        <v>85</v>
      </c>
      <c r="AW164" s="13" t="s">
        <v>5</v>
      </c>
      <c r="AX164" s="13" t="s">
        <v>75</v>
      </c>
      <c r="AY164" s="246" t="s">
        <v>142</v>
      </c>
    </row>
    <row r="165" s="14" customFormat="1">
      <c r="A165" s="14"/>
      <c r="B165" s="247"/>
      <c r="C165" s="248"/>
      <c r="D165" s="237" t="s">
        <v>150</v>
      </c>
      <c r="E165" s="249" t="s">
        <v>1</v>
      </c>
      <c r="F165" s="250" t="s">
        <v>239</v>
      </c>
      <c r="G165" s="248"/>
      <c r="H165" s="249" t="s">
        <v>1</v>
      </c>
      <c r="I165" s="251"/>
      <c r="J165" s="251"/>
      <c r="K165" s="248"/>
      <c r="L165" s="248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4"/>
      <c r="Z165" s="14"/>
      <c r="AA165" s="14"/>
      <c r="AB165" s="14"/>
      <c r="AC165" s="14"/>
      <c r="AD165" s="14"/>
      <c r="AE165" s="14"/>
      <c r="AT165" s="256" t="s">
        <v>150</v>
      </c>
      <c r="AU165" s="256" t="s">
        <v>85</v>
      </c>
      <c r="AV165" s="14" t="s">
        <v>83</v>
      </c>
      <c r="AW165" s="14" t="s">
        <v>5</v>
      </c>
      <c r="AX165" s="14" t="s">
        <v>75</v>
      </c>
      <c r="AY165" s="256" t="s">
        <v>142</v>
      </c>
    </row>
    <row r="166" s="15" customFormat="1">
      <c r="A166" s="15"/>
      <c r="B166" s="257"/>
      <c r="C166" s="258"/>
      <c r="D166" s="237" t="s">
        <v>150</v>
      </c>
      <c r="E166" s="259" t="s">
        <v>1</v>
      </c>
      <c r="F166" s="260" t="s">
        <v>153</v>
      </c>
      <c r="G166" s="258"/>
      <c r="H166" s="261">
        <v>1.2</v>
      </c>
      <c r="I166" s="262"/>
      <c r="J166" s="262"/>
      <c r="K166" s="258"/>
      <c r="L166" s="258"/>
      <c r="M166" s="263"/>
      <c r="N166" s="264"/>
      <c r="O166" s="265"/>
      <c r="P166" s="265"/>
      <c r="Q166" s="265"/>
      <c r="R166" s="265"/>
      <c r="S166" s="265"/>
      <c r="T166" s="265"/>
      <c r="U166" s="265"/>
      <c r="V166" s="265"/>
      <c r="W166" s="265"/>
      <c r="X166" s="266"/>
      <c r="Y166" s="15"/>
      <c r="Z166" s="15"/>
      <c r="AA166" s="15"/>
      <c r="AB166" s="15"/>
      <c r="AC166" s="15"/>
      <c r="AD166" s="15"/>
      <c r="AE166" s="15"/>
      <c r="AT166" s="267" t="s">
        <v>150</v>
      </c>
      <c r="AU166" s="267" t="s">
        <v>85</v>
      </c>
      <c r="AV166" s="15" t="s">
        <v>149</v>
      </c>
      <c r="AW166" s="15" t="s">
        <v>5</v>
      </c>
      <c r="AX166" s="15" t="s">
        <v>83</v>
      </c>
      <c r="AY166" s="267" t="s">
        <v>142</v>
      </c>
    </row>
    <row r="167" s="2" customFormat="1" ht="24.15" customHeight="1">
      <c r="A167" s="38"/>
      <c r="B167" s="39"/>
      <c r="C167" s="221" t="s">
        <v>181</v>
      </c>
      <c r="D167" s="221" t="s">
        <v>144</v>
      </c>
      <c r="E167" s="222" t="s">
        <v>855</v>
      </c>
      <c r="F167" s="223" t="s">
        <v>856</v>
      </c>
      <c r="G167" s="224" t="s">
        <v>147</v>
      </c>
      <c r="H167" s="225">
        <v>2.6000000000000001</v>
      </c>
      <c r="I167" s="226"/>
      <c r="J167" s="226"/>
      <c r="K167" s="227">
        <f>ROUND(P167*H167,2)</f>
        <v>0</v>
      </c>
      <c r="L167" s="223" t="s">
        <v>148</v>
      </c>
      <c r="M167" s="44"/>
      <c r="N167" s="228" t="s">
        <v>1</v>
      </c>
      <c r="O167" s="229" t="s">
        <v>38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91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38"/>
      <c r="Z167" s="38"/>
      <c r="AA167" s="38"/>
      <c r="AB167" s="38"/>
      <c r="AC167" s="38"/>
      <c r="AD167" s="38"/>
      <c r="AE167" s="38"/>
      <c r="AR167" s="233" t="s">
        <v>149</v>
      </c>
      <c r="AT167" s="233" t="s">
        <v>144</v>
      </c>
      <c r="AU167" s="233" t="s">
        <v>85</v>
      </c>
      <c r="AY167" s="17" t="s">
        <v>142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7" t="s">
        <v>83</v>
      </c>
      <c r="BK167" s="234">
        <f>ROUND(P167*H167,2)</f>
        <v>0</v>
      </c>
      <c r="BL167" s="17" t="s">
        <v>149</v>
      </c>
      <c r="BM167" s="233" t="s">
        <v>217</v>
      </c>
    </row>
    <row r="168" s="13" customFormat="1">
      <c r="A168" s="13"/>
      <c r="B168" s="235"/>
      <c r="C168" s="236"/>
      <c r="D168" s="237" t="s">
        <v>150</v>
      </c>
      <c r="E168" s="238" t="s">
        <v>1</v>
      </c>
      <c r="F168" s="239" t="s">
        <v>857</v>
      </c>
      <c r="G168" s="236"/>
      <c r="H168" s="240">
        <v>2.6000000000000001</v>
      </c>
      <c r="I168" s="241"/>
      <c r="J168" s="241"/>
      <c r="K168" s="236"/>
      <c r="L168" s="236"/>
      <c r="M168" s="242"/>
      <c r="N168" s="243"/>
      <c r="O168" s="244"/>
      <c r="P168" s="244"/>
      <c r="Q168" s="244"/>
      <c r="R168" s="244"/>
      <c r="S168" s="244"/>
      <c r="T168" s="244"/>
      <c r="U168" s="244"/>
      <c r="V168" s="244"/>
      <c r="W168" s="244"/>
      <c r="X168" s="245"/>
      <c r="Y168" s="13"/>
      <c r="Z168" s="13"/>
      <c r="AA168" s="13"/>
      <c r="AB168" s="13"/>
      <c r="AC168" s="13"/>
      <c r="AD168" s="13"/>
      <c r="AE168" s="13"/>
      <c r="AT168" s="246" t="s">
        <v>150</v>
      </c>
      <c r="AU168" s="246" t="s">
        <v>85</v>
      </c>
      <c r="AV168" s="13" t="s">
        <v>85</v>
      </c>
      <c r="AW168" s="13" t="s">
        <v>5</v>
      </c>
      <c r="AX168" s="13" t="s">
        <v>75</v>
      </c>
      <c r="AY168" s="246" t="s">
        <v>142</v>
      </c>
    </row>
    <row r="169" s="14" customFormat="1">
      <c r="A169" s="14"/>
      <c r="B169" s="247"/>
      <c r="C169" s="248"/>
      <c r="D169" s="237" t="s">
        <v>150</v>
      </c>
      <c r="E169" s="249" t="s">
        <v>1</v>
      </c>
      <c r="F169" s="250" t="s">
        <v>858</v>
      </c>
      <c r="G169" s="248"/>
      <c r="H169" s="249" t="s">
        <v>1</v>
      </c>
      <c r="I169" s="251"/>
      <c r="J169" s="251"/>
      <c r="K169" s="248"/>
      <c r="L169" s="248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4"/>
      <c r="Z169" s="14"/>
      <c r="AA169" s="14"/>
      <c r="AB169" s="14"/>
      <c r="AC169" s="14"/>
      <c r="AD169" s="14"/>
      <c r="AE169" s="14"/>
      <c r="AT169" s="256" t="s">
        <v>150</v>
      </c>
      <c r="AU169" s="256" t="s">
        <v>85</v>
      </c>
      <c r="AV169" s="14" t="s">
        <v>83</v>
      </c>
      <c r="AW169" s="14" t="s">
        <v>5</v>
      </c>
      <c r="AX169" s="14" t="s">
        <v>75</v>
      </c>
      <c r="AY169" s="256" t="s">
        <v>142</v>
      </c>
    </row>
    <row r="170" s="15" customFormat="1">
      <c r="A170" s="15"/>
      <c r="B170" s="257"/>
      <c r="C170" s="258"/>
      <c r="D170" s="237" t="s">
        <v>150</v>
      </c>
      <c r="E170" s="259" t="s">
        <v>1</v>
      </c>
      <c r="F170" s="260" t="s">
        <v>153</v>
      </c>
      <c r="G170" s="258"/>
      <c r="H170" s="261">
        <v>2.6000000000000001</v>
      </c>
      <c r="I170" s="262"/>
      <c r="J170" s="262"/>
      <c r="K170" s="258"/>
      <c r="L170" s="258"/>
      <c r="M170" s="263"/>
      <c r="N170" s="264"/>
      <c r="O170" s="265"/>
      <c r="P170" s="265"/>
      <c r="Q170" s="265"/>
      <c r="R170" s="265"/>
      <c r="S170" s="265"/>
      <c r="T170" s="265"/>
      <c r="U170" s="265"/>
      <c r="V170" s="265"/>
      <c r="W170" s="265"/>
      <c r="X170" s="266"/>
      <c r="Y170" s="15"/>
      <c r="Z170" s="15"/>
      <c r="AA170" s="15"/>
      <c r="AB170" s="15"/>
      <c r="AC170" s="15"/>
      <c r="AD170" s="15"/>
      <c r="AE170" s="15"/>
      <c r="AT170" s="267" t="s">
        <v>150</v>
      </c>
      <c r="AU170" s="267" t="s">
        <v>85</v>
      </c>
      <c r="AV170" s="15" t="s">
        <v>149</v>
      </c>
      <c r="AW170" s="15" t="s">
        <v>5</v>
      </c>
      <c r="AX170" s="15" t="s">
        <v>83</v>
      </c>
      <c r="AY170" s="267" t="s">
        <v>142</v>
      </c>
    </row>
    <row r="171" s="2" customFormat="1" ht="49.05" customHeight="1">
      <c r="A171" s="38"/>
      <c r="B171" s="39"/>
      <c r="C171" s="221" t="s">
        <v>9</v>
      </c>
      <c r="D171" s="221" t="s">
        <v>144</v>
      </c>
      <c r="E171" s="222" t="s">
        <v>859</v>
      </c>
      <c r="F171" s="223" t="s">
        <v>860</v>
      </c>
      <c r="G171" s="224" t="s">
        <v>175</v>
      </c>
      <c r="H171" s="225">
        <v>0.69999999999999996</v>
      </c>
      <c r="I171" s="226"/>
      <c r="J171" s="226"/>
      <c r="K171" s="227">
        <f>ROUND(P171*H171,2)</f>
        <v>0</v>
      </c>
      <c r="L171" s="223" t="s">
        <v>148</v>
      </c>
      <c r="M171" s="44"/>
      <c r="N171" s="228" t="s">
        <v>1</v>
      </c>
      <c r="O171" s="229" t="s">
        <v>38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91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38"/>
      <c r="Z171" s="38"/>
      <c r="AA171" s="38"/>
      <c r="AB171" s="38"/>
      <c r="AC171" s="38"/>
      <c r="AD171" s="38"/>
      <c r="AE171" s="38"/>
      <c r="AR171" s="233" t="s">
        <v>149</v>
      </c>
      <c r="AT171" s="233" t="s">
        <v>144</v>
      </c>
      <c r="AU171" s="233" t="s">
        <v>85</v>
      </c>
      <c r="AY171" s="17" t="s">
        <v>142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7" t="s">
        <v>83</v>
      </c>
      <c r="BK171" s="234">
        <f>ROUND(P171*H171,2)</f>
        <v>0</v>
      </c>
      <c r="BL171" s="17" t="s">
        <v>149</v>
      </c>
      <c r="BM171" s="233" t="s">
        <v>222</v>
      </c>
    </row>
    <row r="172" s="13" customFormat="1">
      <c r="A172" s="13"/>
      <c r="B172" s="235"/>
      <c r="C172" s="236"/>
      <c r="D172" s="237" t="s">
        <v>150</v>
      </c>
      <c r="E172" s="238" t="s">
        <v>1</v>
      </c>
      <c r="F172" s="239" t="s">
        <v>861</v>
      </c>
      <c r="G172" s="236"/>
      <c r="H172" s="240">
        <v>0.69999999999999996</v>
      </c>
      <c r="I172" s="241"/>
      <c r="J172" s="241"/>
      <c r="K172" s="236"/>
      <c r="L172" s="236"/>
      <c r="M172" s="242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5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85</v>
      </c>
      <c r="AV172" s="13" t="s">
        <v>85</v>
      </c>
      <c r="AW172" s="13" t="s">
        <v>5</v>
      </c>
      <c r="AX172" s="13" t="s">
        <v>75</v>
      </c>
      <c r="AY172" s="246" t="s">
        <v>142</v>
      </c>
    </row>
    <row r="173" s="14" customFormat="1">
      <c r="A173" s="14"/>
      <c r="B173" s="247"/>
      <c r="C173" s="248"/>
      <c r="D173" s="237" t="s">
        <v>150</v>
      </c>
      <c r="E173" s="249" t="s">
        <v>1</v>
      </c>
      <c r="F173" s="250" t="s">
        <v>239</v>
      </c>
      <c r="G173" s="248"/>
      <c r="H173" s="249" t="s">
        <v>1</v>
      </c>
      <c r="I173" s="251"/>
      <c r="J173" s="251"/>
      <c r="K173" s="248"/>
      <c r="L173" s="248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4"/>
      <c r="Z173" s="14"/>
      <c r="AA173" s="14"/>
      <c r="AB173" s="14"/>
      <c r="AC173" s="14"/>
      <c r="AD173" s="14"/>
      <c r="AE173" s="14"/>
      <c r="AT173" s="256" t="s">
        <v>150</v>
      </c>
      <c r="AU173" s="256" t="s">
        <v>85</v>
      </c>
      <c r="AV173" s="14" t="s">
        <v>83</v>
      </c>
      <c r="AW173" s="14" t="s">
        <v>5</v>
      </c>
      <c r="AX173" s="14" t="s">
        <v>75</v>
      </c>
      <c r="AY173" s="256" t="s">
        <v>142</v>
      </c>
    </row>
    <row r="174" s="15" customFormat="1">
      <c r="A174" s="15"/>
      <c r="B174" s="257"/>
      <c r="C174" s="258"/>
      <c r="D174" s="237" t="s">
        <v>150</v>
      </c>
      <c r="E174" s="259" t="s">
        <v>1</v>
      </c>
      <c r="F174" s="260" t="s">
        <v>153</v>
      </c>
      <c r="G174" s="258"/>
      <c r="H174" s="261">
        <v>0.69999999999999996</v>
      </c>
      <c r="I174" s="262"/>
      <c r="J174" s="262"/>
      <c r="K174" s="258"/>
      <c r="L174" s="258"/>
      <c r="M174" s="263"/>
      <c r="N174" s="264"/>
      <c r="O174" s="265"/>
      <c r="P174" s="265"/>
      <c r="Q174" s="265"/>
      <c r="R174" s="265"/>
      <c r="S174" s="265"/>
      <c r="T174" s="265"/>
      <c r="U174" s="265"/>
      <c r="V174" s="265"/>
      <c r="W174" s="265"/>
      <c r="X174" s="266"/>
      <c r="Y174" s="15"/>
      <c r="Z174" s="15"/>
      <c r="AA174" s="15"/>
      <c r="AB174" s="15"/>
      <c r="AC174" s="15"/>
      <c r="AD174" s="15"/>
      <c r="AE174" s="15"/>
      <c r="AT174" s="267" t="s">
        <v>150</v>
      </c>
      <c r="AU174" s="267" t="s">
        <v>85</v>
      </c>
      <c r="AV174" s="15" t="s">
        <v>149</v>
      </c>
      <c r="AW174" s="15" t="s">
        <v>5</v>
      </c>
      <c r="AX174" s="15" t="s">
        <v>83</v>
      </c>
      <c r="AY174" s="267" t="s">
        <v>142</v>
      </c>
    </row>
    <row r="175" s="2" customFormat="1" ht="24.15" customHeight="1">
      <c r="A175" s="38"/>
      <c r="B175" s="39"/>
      <c r="C175" s="221" t="s">
        <v>186</v>
      </c>
      <c r="D175" s="221" t="s">
        <v>144</v>
      </c>
      <c r="E175" s="222" t="s">
        <v>862</v>
      </c>
      <c r="F175" s="223" t="s">
        <v>863</v>
      </c>
      <c r="G175" s="224" t="s">
        <v>390</v>
      </c>
      <c r="H175" s="225">
        <v>10</v>
      </c>
      <c r="I175" s="226"/>
      <c r="J175" s="226"/>
      <c r="K175" s="227">
        <f>ROUND(P175*H175,2)</f>
        <v>0</v>
      </c>
      <c r="L175" s="223" t="s">
        <v>1</v>
      </c>
      <c r="M175" s="44"/>
      <c r="N175" s="228" t="s">
        <v>1</v>
      </c>
      <c r="O175" s="229" t="s">
        <v>38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91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38"/>
      <c r="Z175" s="38"/>
      <c r="AA175" s="38"/>
      <c r="AB175" s="38"/>
      <c r="AC175" s="38"/>
      <c r="AD175" s="38"/>
      <c r="AE175" s="38"/>
      <c r="AR175" s="233" t="s">
        <v>149</v>
      </c>
      <c r="AT175" s="233" t="s">
        <v>144</v>
      </c>
      <c r="AU175" s="233" t="s">
        <v>85</v>
      </c>
      <c r="AY175" s="17" t="s">
        <v>142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7" t="s">
        <v>83</v>
      </c>
      <c r="BK175" s="234">
        <f>ROUND(P175*H175,2)</f>
        <v>0</v>
      </c>
      <c r="BL175" s="17" t="s">
        <v>149</v>
      </c>
      <c r="BM175" s="233" t="s">
        <v>226</v>
      </c>
    </row>
    <row r="176" s="13" customFormat="1">
      <c r="A176" s="13"/>
      <c r="B176" s="235"/>
      <c r="C176" s="236"/>
      <c r="D176" s="237" t="s">
        <v>150</v>
      </c>
      <c r="E176" s="238" t="s">
        <v>1</v>
      </c>
      <c r="F176" s="239" t="s">
        <v>169</v>
      </c>
      <c r="G176" s="236"/>
      <c r="H176" s="240">
        <v>10</v>
      </c>
      <c r="I176" s="241"/>
      <c r="J176" s="241"/>
      <c r="K176" s="236"/>
      <c r="L176" s="236"/>
      <c r="M176" s="242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5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85</v>
      </c>
      <c r="AV176" s="13" t="s">
        <v>85</v>
      </c>
      <c r="AW176" s="13" t="s">
        <v>5</v>
      </c>
      <c r="AX176" s="13" t="s">
        <v>75</v>
      </c>
      <c r="AY176" s="246" t="s">
        <v>142</v>
      </c>
    </row>
    <row r="177" s="14" customFormat="1">
      <c r="A177" s="14"/>
      <c r="B177" s="247"/>
      <c r="C177" s="248"/>
      <c r="D177" s="237" t="s">
        <v>150</v>
      </c>
      <c r="E177" s="249" t="s">
        <v>1</v>
      </c>
      <c r="F177" s="250" t="s">
        <v>864</v>
      </c>
      <c r="G177" s="248"/>
      <c r="H177" s="249" t="s">
        <v>1</v>
      </c>
      <c r="I177" s="251"/>
      <c r="J177" s="251"/>
      <c r="K177" s="248"/>
      <c r="L177" s="248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4"/>
      <c r="Z177" s="14"/>
      <c r="AA177" s="14"/>
      <c r="AB177" s="14"/>
      <c r="AC177" s="14"/>
      <c r="AD177" s="14"/>
      <c r="AE177" s="14"/>
      <c r="AT177" s="256" t="s">
        <v>150</v>
      </c>
      <c r="AU177" s="256" t="s">
        <v>85</v>
      </c>
      <c r="AV177" s="14" t="s">
        <v>83</v>
      </c>
      <c r="AW177" s="14" t="s">
        <v>5</v>
      </c>
      <c r="AX177" s="14" t="s">
        <v>75</v>
      </c>
      <c r="AY177" s="256" t="s">
        <v>142</v>
      </c>
    </row>
    <row r="178" s="14" customFormat="1">
      <c r="A178" s="14"/>
      <c r="B178" s="247"/>
      <c r="C178" s="248"/>
      <c r="D178" s="237" t="s">
        <v>150</v>
      </c>
      <c r="E178" s="249" t="s">
        <v>1</v>
      </c>
      <c r="F178" s="250" t="s">
        <v>239</v>
      </c>
      <c r="G178" s="248"/>
      <c r="H178" s="249" t="s">
        <v>1</v>
      </c>
      <c r="I178" s="251"/>
      <c r="J178" s="251"/>
      <c r="K178" s="248"/>
      <c r="L178" s="248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4"/>
      <c r="Z178" s="14"/>
      <c r="AA178" s="14"/>
      <c r="AB178" s="14"/>
      <c r="AC178" s="14"/>
      <c r="AD178" s="14"/>
      <c r="AE178" s="14"/>
      <c r="AT178" s="256" t="s">
        <v>150</v>
      </c>
      <c r="AU178" s="256" t="s">
        <v>85</v>
      </c>
      <c r="AV178" s="14" t="s">
        <v>83</v>
      </c>
      <c r="AW178" s="14" t="s">
        <v>5</v>
      </c>
      <c r="AX178" s="14" t="s">
        <v>75</v>
      </c>
      <c r="AY178" s="256" t="s">
        <v>142</v>
      </c>
    </row>
    <row r="179" s="15" customFormat="1">
      <c r="A179" s="15"/>
      <c r="B179" s="257"/>
      <c r="C179" s="258"/>
      <c r="D179" s="237" t="s">
        <v>150</v>
      </c>
      <c r="E179" s="259" t="s">
        <v>1</v>
      </c>
      <c r="F179" s="260" t="s">
        <v>153</v>
      </c>
      <c r="G179" s="258"/>
      <c r="H179" s="261">
        <v>10</v>
      </c>
      <c r="I179" s="262"/>
      <c r="J179" s="262"/>
      <c r="K179" s="258"/>
      <c r="L179" s="258"/>
      <c r="M179" s="263"/>
      <c r="N179" s="264"/>
      <c r="O179" s="265"/>
      <c r="P179" s="265"/>
      <c r="Q179" s="265"/>
      <c r="R179" s="265"/>
      <c r="S179" s="265"/>
      <c r="T179" s="265"/>
      <c r="U179" s="265"/>
      <c r="V179" s="265"/>
      <c r="W179" s="265"/>
      <c r="X179" s="266"/>
      <c r="Y179" s="15"/>
      <c r="Z179" s="15"/>
      <c r="AA179" s="15"/>
      <c r="AB179" s="15"/>
      <c r="AC179" s="15"/>
      <c r="AD179" s="15"/>
      <c r="AE179" s="15"/>
      <c r="AT179" s="267" t="s">
        <v>150</v>
      </c>
      <c r="AU179" s="267" t="s">
        <v>85</v>
      </c>
      <c r="AV179" s="15" t="s">
        <v>149</v>
      </c>
      <c r="AW179" s="15" t="s">
        <v>5</v>
      </c>
      <c r="AX179" s="15" t="s">
        <v>83</v>
      </c>
      <c r="AY179" s="267" t="s">
        <v>142</v>
      </c>
    </row>
    <row r="180" s="2" customFormat="1" ht="24.15" customHeight="1">
      <c r="A180" s="38"/>
      <c r="B180" s="39"/>
      <c r="C180" s="268" t="s">
        <v>227</v>
      </c>
      <c r="D180" s="268" t="s">
        <v>172</v>
      </c>
      <c r="E180" s="269" t="s">
        <v>649</v>
      </c>
      <c r="F180" s="270" t="s">
        <v>865</v>
      </c>
      <c r="G180" s="271" t="s">
        <v>390</v>
      </c>
      <c r="H180" s="272">
        <v>10</v>
      </c>
      <c r="I180" s="273"/>
      <c r="J180" s="274"/>
      <c r="K180" s="275">
        <f>ROUND(P180*H180,2)</f>
        <v>0</v>
      </c>
      <c r="L180" s="270" t="s">
        <v>1</v>
      </c>
      <c r="M180" s="276"/>
      <c r="N180" s="277" t="s">
        <v>1</v>
      </c>
      <c r="O180" s="229" t="s">
        <v>38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164</v>
      </c>
      <c r="AT180" s="233" t="s">
        <v>172</v>
      </c>
      <c r="AU180" s="233" t="s">
        <v>85</v>
      </c>
      <c r="AY180" s="17" t="s">
        <v>142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83</v>
      </c>
      <c r="BK180" s="234">
        <f>ROUND(P180*H180,2)</f>
        <v>0</v>
      </c>
      <c r="BL180" s="17" t="s">
        <v>149</v>
      </c>
      <c r="BM180" s="233" t="s">
        <v>230</v>
      </c>
    </row>
    <row r="181" s="12" customFormat="1" ht="22.8" customHeight="1">
      <c r="A181" s="12"/>
      <c r="B181" s="204"/>
      <c r="C181" s="205"/>
      <c r="D181" s="206" t="s">
        <v>74</v>
      </c>
      <c r="E181" s="219" t="s">
        <v>161</v>
      </c>
      <c r="F181" s="219" t="s">
        <v>866</v>
      </c>
      <c r="G181" s="205"/>
      <c r="H181" s="205"/>
      <c r="I181" s="208"/>
      <c r="J181" s="208"/>
      <c r="K181" s="220">
        <f>BK181</f>
        <v>0</v>
      </c>
      <c r="L181" s="205"/>
      <c r="M181" s="210"/>
      <c r="N181" s="211"/>
      <c r="O181" s="212"/>
      <c r="P181" s="212"/>
      <c r="Q181" s="213">
        <f>SUM(Q182:Q190)</f>
        <v>0</v>
      </c>
      <c r="R181" s="213">
        <f>SUM(R182:R190)</f>
        <v>0</v>
      </c>
      <c r="S181" s="212"/>
      <c r="T181" s="214">
        <f>SUM(T182:T190)</f>
        <v>0</v>
      </c>
      <c r="U181" s="212"/>
      <c r="V181" s="214">
        <f>SUM(V182:V190)</f>
        <v>0</v>
      </c>
      <c r="W181" s="212"/>
      <c r="X181" s="215">
        <f>SUM(X182:X190)</f>
        <v>0</v>
      </c>
      <c r="Y181" s="12"/>
      <c r="Z181" s="12"/>
      <c r="AA181" s="12"/>
      <c r="AB181" s="12"/>
      <c r="AC181" s="12"/>
      <c r="AD181" s="12"/>
      <c r="AE181" s="12"/>
      <c r="AR181" s="216" t="s">
        <v>83</v>
      </c>
      <c r="AT181" s="217" t="s">
        <v>74</v>
      </c>
      <c r="AU181" s="217" t="s">
        <v>83</v>
      </c>
      <c r="AY181" s="216" t="s">
        <v>142</v>
      </c>
      <c r="BK181" s="218">
        <f>SUM(BK182:BK190)</f>
        <v>0</v>
      </c>
    </row>
    <row r="182" s="2" customFormat="1" ht="49.05" customHeight="1">
      <c r="A182" s="38"/>
      <c r="B182" s="39"/>
      <c r="C182" s="221" t="s">
        <v>151</v>
      </c>
      <c r="D182" s="221" t="s">
        <v>144</v>
      </c>
      <c r="E182" s="222" t="s">
        <v>867</v>
      </c>
      <c r="F182" s="223" t="s">
        <v>868</v>
      </c>
      <c r="G182" s="224" t="s">
        <v>205</v>
      </c>
      <c r="H182" s="225">
        <v>1</v>
      </c>
      <c r="I182" s="226"/>
      <c r="J182" s="226"/>
      <c r="K182" s="227">
        <f>ROUND(P182*H182,2)</f>
        <v>0</v>
      </c>
      <c r="L182" s="223" t="s">
        <v>148</v>
      </c>
      <c r="M182" s="44"/>
      <c r="N182" s="228" t="s">
        <v>1</v>
      </c>
      <c r="O182" s="229" t="s">
        <v>38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91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38"/>
      <c r="Z182" s="38"/>
      <c r="AA182" s="38"/>
      <c r="AB182" s="38"/>
      <c r="AC182" s="38"/>
      <c r="AD182" s="38"/>
      <c r="AE182" s="38"/>
      <c r="AR182" s="233" t="s">
        <v>149</v>
      </c>
      <c r="AT182" s="233" t="s">
        <v>144</v>
      </c>
      <c r="AU182" s="233" t="s">
        <v>85</v>
      </c>
      <c r="AY182" s="17" t="s">
        <v>142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7" t="s">
        <v>83</v>
      </c>
      <c r="BK182" s="234">
        <f>ROUND(P182*H182,2)</f>
        <v>0</v>
      </c>
      <c r="BL182" s="17" t="s">
        <v>149</v>
      </c>
      <c r="BM182" s="233" t="s">
        <v>235</v>
      </c>
    </row>
    <row r="183" s="13" customFormat="1">
      <c r="A183" s="13"/>
      <c r="B183" s="235"/>
      <c r="C183" s="236"/>
      <c r="D183" s="237" t="s">
        <v>150</v>
      </c>
      <c r="E183" s="238" t="s">
        <v>1</v>
      </c>
      <c r="F183" s="239" t="s">
        <v>83</v>
      </c>
      <c r="G183" s="236"/>
      <c r="H183" s="240">
        <v>1</v>
      </c>
      <c r="I183" s="241"/>
      <c r="J183" s="241"/>
      <c r="K183" s="236"/>
      <c r="L183" s="236"/>
      <c r="M183" s="242"/>
      <c r="N183" s="243"/>
      <c r="O183" s="244"/>
      <c r="P183" s="244"/>
      <c r="Q183" s="244"/>
      <c r="R183" s="244"/>
      <c r="S183" s="244"/>
      <c r="T183" s="244"/>
      <c r="U183" s="244"/>
      <c r="V183" s="244"/>
      <c r="W183" s="244"/>
      <c r="X183" s="245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85</v>
      </c>
      <c r="AV183" s="13" t="s">
        <v>85</v>
      </c>
      <c r="AW183" s="13" t="s">
        <v>5</v>
      </c>
      <c r="AX183" s="13" t="s">
        <v>75</v>
      </c>
      <c r="AY183" s="246" t="s">
        <v>142</v>
      </c>
    </row>
    <row r="184" s="14" customFormat="1">
      <c r="A184" s="14"/>
      <c r="B184" s="247"/>
      <c r="C184" s="248"/>
      <c r="D184" s="237" t="s">
        <v>150</v>
      </c>
      <c r="E184" s="249" t="s">
        <v>1</v>
      </c>
      <c r="F184" s="250" t="s">
        <v>239</v>
      </c>
      <c r="G184" s="248"/>
      <c r="H184" s="249" t="s">
        <v>1</v>
      </c>
      <c r="I184" s="251"/>
      <c r="J184" s="251"/>
      <c r="K184" s="248"/>
      <c r="L184" s="248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4"/>
      <c r="Z184" s="14"/>
      <c r="AA184" s="14"/>
      <c r="AB184" s="14"/>
      <c r="AC184" s="14"/>
      <c r="AD184" s="14"/>
      <c r="AE184" s="14"/>
      <c r="AT184" s="256" t="s">
        <v>150</v>
      </c>
      <c r="AU184" s="256" t="s">
        <v>85</v>
      </c>
      <c r="AV184" s="14" t="s">
        <v>83</v>
      </c>
      <c r="AW184" s="14" t="s">
        <v>5</v>
      </c>
      <c r="AX184" s="14" t="s">
        <v>75</v>
      </c>
      <c r="AY184" s="256" t="s">
        <v>142</v>
      </c>
    </row>
    <row r="185" s="15" customFormat="1">
      <c r="A185" s="15"/>
      <c r="B185" s="257"/>
      <c r="C185" s="258"/>
      <c r="D185" s="237" t="s">
        <v>150</v>
      </c>
      <c r="E185" s="259" t="s">
        <v>1</v>
      </c>
      <c r="F185" s="260" t="s">
        <v>153</v>
      </c>
      <c r="G185" s="258"/>
      <c r="H185" s="261">
        <v>1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5"/>
      <c r="Z185" s="15"/>
      <c r="AA185" s="15"/>
      <c r="AB185" s="15"/>
      <c r="AC185" s="15"/>
      <c r="AD185" s="15"/>
      <c r="AE185" s="15"/>
      <c r="AT185" s="267" t="s">
        <v>150</v>
      </c>
      <c r="AU185" s="267" t="s">
        <v>85</v>
      </c>
      <c r="AV185" s="15" t="s">
        <v>149</v>
      </c>
      <c r="AW185" s="15" t="s">
        <v>5</v>
      </c>
      <c r="AX185" s="15" t="s">
        <v>83</v>
      </c>
      <c r="AY185" s="267" t="s">
        <v>142</v>
      </c>
    </row>
    <row r="186" s="2" customFormat="1" ht="44.25" customHeight="1">
      <c r="A186" s="38"/>
      <c r="B186" s="39"/>
      <c r="C186" s="221" t="s">
        <v>240</v>
      </c>
      <c r="D186" s="221" t="s">
        <v>144</v>
      </c>
      <c r="E186" s="222" t="s">
        <v>869</v>
      </c>
      <c r="F186" s="223" t="s">
        <v>870</v>
      </c>
      <c r="G186" s="224" t="s">
        <v>205</v>
      </c>
      <c r="H186" s="225">
        <v>106.7</v>
      </c>
      <c r="I186" s="226"/>
      <c r="J186" s="226"/>
      <c r="K186" s="227">
        <f>ROUND(P186*H186,2)</f>
        <v>0</v>
      </c>
      <c r="L186" s="223" t="s">
        <v>148</v>
      </c>
      <c r="M186" s="44"/>
      <c r="N186" s="228" t="s">
        <v>1</v>
      </c>
      <c r="O186" s="229" t="s">
        <v>38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91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38"/>
      <c r="Z186" s="38"/>
      <c r="AA186" s="38"/>
      <c r="AB186" s="38"/>
      <c r="AC186" s="38"/>
      <c r="AD186" s="38"/>
      <c r="AE186" s="38"/>
      <c r="AR186" s="233" t="s">
        <v>149</v>
      </c>
      <c r="AT186" s="233" t="s">
        <v>144</v>
      </c>
      <c r="AU186" s="233" t="s">
        <v>85</v>
      </c>
      <c r="AY186" s="17" t="s">
        <v>142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7" t="s">
        <v>83</v>
      </c>
      <c r="BK186" s="234">
        <f>ROUND(P186*H186,2)</f>
        <v>0</v>
      </c>
      <c r="BL186" s="17" t="s">
        <v>149</v>
      </c>
      <c r="BM186" s="233" t="s">
        <v>243</v>
      </c>
    </row>
    <row r="187" s="13" customFormat="1">
      <c r="A187" s="13"/>
      <c r="B187" s="235"/>
      <c r="C187" s="236"/>
      <c r="D187" s="237" t="s">
        <v>150</v>
      </c>
      <c r="E187" s="238" t="s">
        <v>1</v>
      </c>
      <c r="F187" s="239" t="s">
        <v>871</v>
      </c>
      <c r="G187" s="236"/>
      <c r="H187" s="240">
        <v>68.200000000000003</v>
      </c>
      <c r="I187" s="241"/>
      <c r="J187" s="241"/>
      <c r="K187" s="236"/>
      <c r="L187" s="236"/>
      <c r="M187" s="242"/>
      <c r="N187" s="243"/>
      <c r="O187" s="244"/>
      <c r="P187" s="244"/>
      <c r="Q187" s="244"/>
      <c r="R187" s="244"/>
      <c r="S187" s="244"/>
      <c r="T187" s="244"/>
      <c r="U187" s="244"/>
      <c r="V187" s="244"/>
      <c r="W187" s="244"/>
      <c r="X187" s="245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85</v>
      </c>
      <c r="AV187" s="13" t="s">
        <v>85</v>
      </c>
      <c r="AW187" s="13" t="s">
        <v>5</v>
      </c>
      <c r="AX187" s="13" t="s">
        <v>75</v>
      </c>
      <c r="AY187" s="246" t="s">
        <v>142</v>
      </c>
    </row>
    <row r="188" s="13" customFormat="1">
      <c r="A188" s="13"/>
      <c r="B188" s="235"/>
      <c r="C188" s="236"/>
      <c r="D188" s="237" t="s">
        <v>150</v>
      </c>
      <c r="E188" s="238" t="s">
        <v>1</v>
      </c>
      <c r="F188" s="239" t="s">
        <v>872</v>
      </c>
      <c r="G188" s="236"/>
      <c r="H188" s="240">
        <v>38.5</v>
      </c>
      <c r="I188" s="241"/>
      <c r="J188" s="241"/>
      <c r="K188" s="236"/>
      <c r="L188" s="236"/>
      <c r="M188" s="242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5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85</v>
      </c>
      <c r="AV188" s="13" t="s">
        <v>85</v>
      </c>
      <c r="AW188" s="13" t="s">
        <v>5</v>
      </c>
      <c r="AX188" s="13" t="s">
        <v>75</v>
      </c>
      <c r="AY188" s="246" t="s">
        <v>142</v>
      </c>
    </row>
    <row r="189" s="14" customFormat="1">
      <c r="A189" s="14"/>
      <c r="B189" s="247"/>
      <c r="C189" s="248"/>
      <c r="D189" s="237" t="s">
        <v>150</v>
      </c>
      <c r="E189" s="249" t="s">
        <v>1</v>
      </c>
      <c r="F189" s="250" t="s">
        <v>239</v>
      </c>
      <c r="G189" s="248"/>
      <c r="H189" s="249" t="s">
        <v>1</v>
      </c>
      <c r="I189" s="251"/>
      <c r="J189" s="251"/>
      <c r="K189" s="248"/>
      <c r="L189" s="248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4"/>
      <c r="Z189" s="14"/>
      <c r="AA189" s="14"/>
      <c r="AB189" s="14"/>
      <c r="AC189" s="14"/>
      <c r="AD189" s="14"/>
      <c r="AE189" s="14"/>
      <c r="AT189" s="256" t="s">
        <v>150</v>
      </c>
      <c r="AU189" s="256" t="s">
        <v>85</v>
      </c>
      <c r="AV189" s="14" t="s">
        <v>83</v>
      </c>
      <c r="AW189" s="14" t="s">
        <v>5</v>
      </c>
      <c r="AX189" s="14" t="s">
        <v>75</v>
      </c>
      <c r="AY189" s="256" t="s">
        <v>142</v>
      </c>
    </row>
    <row r="190" s="15" customFormat="1">
      <c r="A190" s="15"/>
      <c r="B190" s="257"/>
      <c r="C190" s="258"/>
      <c r="D190" s="237" t="s">
        <v>150</v>
      </c>
      <c r="E190" s="259" t="s">
        <v>1</v>
      </c>
      <c r="F190" s="260" t="s">
        <v>153</v>
      </c>
      <c r="G190" s="258"/>
      <c r="H190" s="261">
        <v>106.7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5"/>
      <c r="Z190" s="15"/>
      <c r="AA190" s="15"/>
      <c r="AB190" s="15"/>
      <c r="AC190" s="15"/>
      <c r="AD190" s="15"/>
      <c r="AE190" s="15"/>
      <c r="AT190" s="267" t="s">
        <v>150</v>
      </c>
      <c r="AU190" s="267" t="s">
        <v>85</v>
      </c>
      <c r="AV190" s="15" t="s">
        <v>149</v>
      </c>
      <c r="AW190" s="15" t="s">
        <v>5</v>
      </c>
      <c r="AX190" s="15" t="s">
        <v>83</v>
      </c>
      <c r="AY190" s="267" t="s">
        <v>142</v>
      </c>
    </row>
    <row r="191" s="12" customFormat="1" ht="22.8" customHeight="1">
      <c r="A191" s="12"/>
      <c r="B191" s="204"/>
      <c r="C191" s="205"/>
      <c r="D191" s="206" t="s">
        <v>74</v>
      </c>
      <c r="E191" s="219" t="s">
        <v>188</v>
      </c>
      <c r="F191" s="219" t="s">
        <v>355</v>
      </c>
      <c r="G191" s="205"/>
      <c r="H191" s="205"/>
      <c r="I191" s="208"/>
      <c r="J191" s="208"/>
      <c r="K191" s="220">
        <f>BK191</f>
        <v>0</v>
      </c>
      <c r="L191" s="205"/>
      <c r="M191" s="210"/>
      <c r="N191" s="211"/>
      <c r="O191" s="212"/>
      <c r="P191" s="212"/>
      <c r="Q191" s="213">
        <f>SUM(Q192:Q203)</f>
        <v>0</v>
      </c>
      <c r="R191" s="213">
        <f>SUM(R192:R203)</f>
        <v>0</v>
      </c>
      <c r="S191" s="212"/>
      <c r="T191" s="214">
        <f>SUM(T192:T203)</f>
        <v>0</v>
      </c>
      <c r="U191" s="212"/>
      <c r="V191" s="214">
        <f>SUM(V192:V203)</f>
        <v>0</v>
      </c>
      <c r="W191" s="212"/>
      <c r="X191" s="215">
        <f>SUM(X192:X203)</f>
        <v>0</v>
      </c>
      <c r="Y191" s="12"/>
      <c r="Z191" s="12"/>
      <c r="AA191" s="12"/>
      <c r="AB191" s="12"/>
      <c r="AC191" s="12"/>
      <c r="AD191" s="12"/>
      <c r="AE191" s="12"/>
      <c r="AR191" s="216" t="s">
        <v>83</v>
      </c>
      <c r="AT191" s="217" t="s">
        <v>74</v>
      </c>
      <c r="AU191" s="217" t="s">
        <v>83</v>
      </c>
      <c r="AY191" s="216" t="s">
        <v>142</v>
      </c>
      <c r="BK191" s="218">
        <f>SUM(BK192:BK203)</f>
        <v>0</v>
      </c>
    </row>
    <row r="192" s="2" customFormat="1" ht="24.15" customHeight="1">
      <c r="A192" s="38"/>
      <c r="B192" s="39"/>
      <c r="C192" s="221" t="s">
        <v>194</v>
      </c>
      <c r="D192" s="221" t="s">
        <v>144</v>
      </c>
      <c r="E192" s="222" t="s">
        <v>873</v>
      </c>
      <c r="F192" s="223" t="s">
        <v>874</v>
      </c>
      <c r="G192" s="224" t="s">
        <v>147</v>
      </c>
      <c r="H192" s="225">
        <v>1</v>
      </c>
      <c r="I192" s="226"/>
      <c r="J192" s="226"/>
      <c r="K192" s="227">
        <f>ROUND(P192*H192,2)</f>
        <v>0</v>
      </c>
      <c r="L192" s="223" t="s">
        <v>148</v>
      </c>
      <c r="M192" s="44"/>
      <c r="N192" s="228" t="s">
        <v>1</v>
      </c>
      <c r="O192" s="229" t="s">
        <v>38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91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38"/>
      <c r="Z192" s="38"/>
      <c r="AA192" s="38"/>
      <c r="AB192" s="38"/>
      <c r="AC192" s="38"/>
      <c r="AD192" s="38"/>
      <c r="AE192" s="38"/>
      <c r="AR192" s="233" t="s">
        <v>149</v>
      </c>
      <c r="AT192" s="233" t="s">
        <v>144</v>
      </c>
      <c r="AU192" s="233" t="s">
        <v>85</v>
      </c>
      <c r="AY192" s="17" t="s">
        <v>142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7" t="s">
        <v>83</v>
      </c>
      <c r="BK192" s="234">
        <f>ROUND(P192*H192,2)</f>
        <v>0</v>
      </c>
      <c r="BL192" s="17" t="s">
        <v>149</v>
      </c>
      <c r="BM192" s="233" t="s">
        <v>249</v>
      </c>
    </row>
    <row r="193" s="13" customFormat="1">
      <c r="A193" s="13"/>
      <c r="B193" s="235"/>
      <c r="C193" s="236"/>
      <c r="D193" s="237" t="s">
        <v>150</v>
      </c>
      <c r="E193" s="238" t="s">
        <v>1</v>
      </c>
      <c r="F193" s="239" t="s">
        <v>83</v>
      </c>
      <c r="G193" s="236"/>
      <c r="H193" s="240">
        <v>1</v>
      </c>
      <c r="I193" s="241"/>
      <c r="J193" s="241"/>
      <c r="K193" s="236"/>
      <c r="L193" s="236"/>
      <c r="M193" s="242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5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85</v>
      </c>
      <c r="AV193" s="13" t="s">
        <v>85</v>
      </c>
      <c r="AW193" s="13" t="s">
        <v>5</v>
      </c>
      <c r="AX193" s="13" t="s">
        <v>75</v>
      </c>
      <c r="AY193" s="246" t="s">
        <v>142</v>
      </c>
    </row>
    <row r="194" s="14" customFormat="1">
      <c r="A194" s="14"/>
      <c r="B194" s="247"/>
      <c r="C194" s="248"/>
      <c r="D194" s="237" t="s">
        <v>150</v>
      </c>
      <c r="E194" s="249" t="s">
        <v>1</v>
      </c>
      <c r="F194" s="250" t="s">
        <v>239</v>
      </c>
      <c r="G194" s="248"/>
      <c r="H194" s="249" t="s">
        <v>1</v>
      </c>
      <c r="I194" s="251"/>
      <c r="J194" s="251"/>
      <c r="K194" s="248"/>
      <c r="L194" s="248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4"/>
      <c r="Z194" s="14"/>
      <c r="AA194" s="14"/>
      <c r="AB194" s="14"/>
      <c r="AC194" s="14"/>
      <c r="AD194" s="14"/>
      <c r="AE194" s="14"/>
      <c r="AT194" s="256" t="s">
        <v>150</v>
      </c>
      <c r="AU194" s="256" t="s">
        <v>85</v>
      </c>
      <c r="AV194" s="14" t="s">
        <v>83</v>
      </c>
      <c r="AW194" s="14" t="s">
        <v>5</v>
      </c>
      <c r="AX194" s="14" t="s">
        <v>75</v>
      </c>
      <c r="AY194" s="256" t="s">
        <v>142</v>
      </c>
    </row>
    <row r="195" s="15" customFormat="1">
      <c r="A195" s="15"/>
      <c r="B195" s="257"/>
      <c r="C195" s="258"/>
      <c r="D195" s="237" t="s">
        <v>150</v>
      </c>
      <c r="E195" s="259" t="s">
        <v>1</v>
      </c>
      <c r="F195" s="260" t="s">
        <v>153</v>
      </c>
      <c r="G195" s="258"/>
      <c r="H195" s="261">
        <v>1</v>
      </c>
      <c r="I195" s="262"/>
      <c r="J195" s="262"/>
      <c r="K195" s="258"/>
      <c r="L195" s="258"/>
      <c r="M195" s="263"/>
      <c r="N195" s="264"/>
      <c r="O195" s="265"/>
      <c r="P195" s="265"/>
      <c r="Q195" s="265"/>
      <c r="R195" s="265"/>
      <c r="S195" s="265"/>
      <c r="T195" s="265"/>
      <c r="U195" s="265"/>
      <c r="V195" s="265"/>
      <c r="W195" s="265"/>
      <c r="X195" s="266"/>
      <c r="Y195" s="15"/>
      <c r="Z195" s="15"/>
      <c r="AA195" s="15"/>
      <c r="AB195" s="15"/>
      <c r="AC195" s="15"/>
      <c r="AD195" s="15"/>
      <c r="AE195" s="15"/>
      <c r="AT195" s="267" t="s">
        <v>150</v>
      </c>
      <c r="AU195" s="267" t="s">
        <v>85</v>
      </c>
      <c r="AV195" s="15" t="s">
        <v>149</v>
      </c>
      <c r="AW195" s="15" t="s">
        <v>5</v>
      </c>
      <c r="AX195" s="15" t="s">
        <v>83</v>
      </c>
      <c r="AY195" s="267" t="s">
        <v>142</v>
      </c>
    </row>
    <row r="196" s="2" customFormat="1" ht="33" customHeight="1">
      <c r="A196" s="38"/>
      <c r="B196" s="39"/>
      <c r="C196" s="221" t="s">
        <v>8</v>
      </c>
      <c r="D196" s="221" t="s">
        <v>144</v>
      </c>
      <c r="E196" s="222" t="s">
        <v>707</v>
      </c>
      <c r="F196" s="223" t="s">
        <v>708</v>
      </c>
      <c r="G196" s="224" t="s">
        <v>390</v>
      </c>
      <c r="H196" s="225">
        <v>5</v>
      </c>
      <c r="I196" s="226"/>
      <c r="J196" s="226"/>
      <c r="K196" s="227">
        <f>ROUND(P196*H196,2)</f>
        <v>0</v>
      </c>
      <c r="L196" s="223" t="s">
        <v>148</v>
      </c>
      <c r="M196" s="44"/>
      <c r="N196" s="228" t="s">
        <v>1</v>
      </c>
      <c r="O196" s="229" t="s">
        <v>38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149</v>
      </c>
      <c r="AT196" s="233" t="s">
        <v>144</v>
      </c>
      <c r="AU196" s="233" t="s">
        <v>85</v>
      </c>
      <c r="AY196" s="17" t="s">
        <v>142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83</v>
      </c>
      <c r="BK196" s="234">
        <f>ROUND(P196*H196,2)</f>
        <v>0</v>
      </c>
      <c r="BL196" s="17" t="s">
        <v>149</v>
      </c>
      <c r="BM196" s="233" t="s">
        <v>253</v>
      </c>
    </row>
    <row r="197" s="13" customFormat="1">
      <c r="A197" s="13"/>
      <c r="B197" s="235"/>
      <c r="C197" s="236"/>
      <c r="D197" s="237" t="s">
        <v>150</v>
      </c>
      <c r="E197" s="238" t="s">
        <v>1</v>
      </c>
      <c r="F197" s="239" t="s">
        <v>166</v>
      </c>
      <c r="G197" s="236"/>
      <c r="H197" s="240">
        <v>5</v>
      </c>
      <c r="I197" s="241"/>
      <c r="J197" s="241"/>
      <c r="K197" s="236"/>
      <c r="L197" s="236"/>
      <c r="M197" s="242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5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85</v>
      </c>
      <c r="AV197" s="13" t="s">
        <v>85</v>
      </c>
      <c r="AW197" s="13" t="s">
        <v>5</v>
      </c>
      <c r="AX197" s="13" t="s">
        <v>75</v>
      </c>
      <c r="AY197" s="246" t="s">
        <v>142</v>
      </c>
    </row>
    <row r="198" s="14" customFormat="1">
      <c r="A198" s="14"/>
      <c r="B198" s="247"/>
      <c r="C198" s="248"/>
      <c r="D198" s="237" t="s">
        <v>150</v>
      </c>
      <c r="E198" s="249" t="s">
        <v>1</v>
      </c>
      <c r="F198" s="250" t="s">
        <v>239</v>
      </c>
      <c r="G198" s="248"/>
      <c r="H198" s="249" t="s">
        <v>1</v>
      </c>
      <c r="I198" s="251"/>
      <c r="J198" s="251"/>
      <c r="K198" s="248"/>
      <c r="L198" s="248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4"/>
      <c r="Z198" s="14"/>
      <c r="AA198" s="14"/>
      <c r="AB198" s="14"/>
      <c r="AC198" s="14"/>
      <c r="AD198" s="14"/>
      <c r="AE198" s="14"/>
      <c r="AT198" s="256" t="s">
        <v>150</v>
      </c>
      <c r="AU198" s="256" t="s">
        <v>85</v>
      </c>
      <c r="AV198" s="14" t="s">
        <v>83</v>
      </c>
      <c r="AW198" s="14" t="s">
        <v>5</v>
      </c>
      <c r="AX198" s="14" t="s">
        <v>75</v>
      </c>
      <c r="AY198" s="256" t="s">
        <v>142</v>
      </c>
    </row>
    <row r="199" s="15" customFormat="1">
      <c r="A199" s="15"/>
      <c r="B199" s="257"/>
      <c r="C199" s="258"/>
      <c r="D199" s="237" t="s">
        <v>150</v>
      </c>
      <c r="E199" s="259" t="s">
        <v>1</v>
      </c>
      <c r="F199" s="260" t="s">
        <v>153</v>
      </c>
      <c r="G199" s="258"/>
      <c r="H199" s="261">
        <v>5</v>
      </c>
      <c r="I199" s="262"/>
      <c r="J199" s="262"/>
      <c r="K199" s="258"/>
      <c r="L199" s="258"/>
      <c r="M199" s="263"/>
      <c r="N199" s="264"/>
      <c r="O199" s="265"/>
      <c r="P199" s="265"/>
      <c r="Q199" s="265"/>
      <c r="R199" s="265"/>
      <c r="S199" s="265"/>
      <c r="T199" s="265"/>
      <c r="U199" s="265"/>
      <c r="V199" s="265"/>
      <c r="W199" s="265"/>
      <c r="X199" s="266"/>
      <c r="Y199" s="15"/>
      <c r="Z199" s="15"/>
      <c r="AA199" s="15"/>
      <c r="AB199" s="15"/>
      <c r="AC199" s="15"/>
      <c r="AD199" s="15"/>
      <c r="AE199" s="15"/>
      <c r="AT199" s="267" t="s">
        <v>150</v>
      </c>
      <c r="AU199" s="267" t="s">
        <v>85</v>
      </c>
      <c r="AV199" s="15" t="s">
        <v>149</v>
      </c>
      <c r="AW199" s="15" t="s">
        <v>5</v>
      </c>
      <c r="AX199" s="15" t="s">
        <v>83</v>
      </c>
      <c r="AY199" s="267" t="s">
        <v>142</v>
      </c>
    </row>
    <row r="200" s="2" customFormat="1" ht="24.15" customHeight="1">
      <c r="A200" s="38"/>
      <c r="B200" s="39"/>
      <c r="C200" s="221" t="s">
        <v>200</v>
      </c>
      <c r="D200" s="221" t="s">
        <v>144</v>
      </c>
      <c r="E200" s="222" t="s">
        <v>875</v>
      </c>
      <c r="F200" s="223" t="s">
        <v>876</v>
      </c>
      <c r="G200" s="224" t="s">
        <v>205</v>
      </c>
      <c r="H200" s="225">
        <v>119.7</v>
      </c>
      <c r="I200" s="226"/>
      <c r="J200" s="226"/>
      <c r="K200" s="227">
        <f>ROUND(P200*H200,2)</f>
        <v>0</v>
      </c>
      <c r="L200" s="223" t="s">
        <v>1</v>
      </c>
      <c r="M200" s="44"/>
      <c r="N200" s="228" t="s">
        <v>1</v>
      </c>
      <c r="O200" s="229" t="s">
        <v>38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91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38"/>
      <c r="Z200" s="38"/>
      <c r="AA200" s="38"/>
      <c r="AB200" s="38"/>
      <c r="AC200" s="38"/>
      <c r="AD200" s="38"/>
      <c r="AE200" s="38"/>
      <c r="AR200" s="233" t="s">
        <v>149</v>
      </c>
      <c r="AT200" s="233" t="s">
        <v>144</v>
      </c>
      <c r="AU200" s="233" t="s">
        <v>85</v>
      </c>
      <c r="AY200" s="17" t="s">
        <v>142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7" t="s">
        <v>83</v>
      </c>
      <c r="BK200" s="234">
        <f>ROUND(P200*H200,2)</f>
        <v>0</v>
      </c>
      <c r="BL200" s="17" t="s">
        <v>149</v>
      </c>
      <c r="BM200" s="233" t="s">
        <v>259</v>
      </c>
    </row>
    <row r="201" s="13" customFormat="1">
      <c r="A201" s="13"/>
      <c r="B201" s="235"/>
      <c r="C201" s="236"/>
      <c r="D201" s="237" t="s">
        <v>150</v>
      </c>
      <c r="E201" s="238" t="s">
        <v>1</v>
      </c>
      <c r="F201" s="239" t="s">
        <v>877</v>
      </c>
      <c r="G201" s="236"/>
      <c r="H201" s="240">
        <v>119.7</v>
      </c>
      <c r="I201" s="241"/>
      <c r="J201" s="241"/>
      <c r="K201" s="236"/>
      <c r="L201" s="236"/>
      <c r="M201" s="242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5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85</v>
      </c>
      <c r="AV201" s="13" t="s">
        <v>85</v>
      </c>
      <c r="AW201" s="13" t="s">
        <v>5</v>
      </c>
      <c r="AX201" s="13" t="s">
        <v>75</v>
      </c>
      <c r="AY201" s="246" t="s">
        <v>142</v>
      </c>
    </row>
    <row r="202" s="14" customFormat="1">
      <c r="A202" s="14"/>
      <c r="B202" s="247"/>
      <c r="C202" s="248"/>
      <c r="D202" s="237" t="s">
        <v>150</v>
      </c>
      <c r="E202" s="249" t="s">
        <v>1</v>
      </c>
      <c r="F202" s="250" t="s">
        <v>239</v>
      </c>
      <c r="G202" s="248"/>
      <c r="H202" s="249" t="s">
        <v>1</v>
      </c>
      <c r="I202" s="251"/>
      <c r="J202" s="251"/>
      <c r="K202" s="248"/>
      <c r="L202" s="248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4"/>
      <c r="Z202" s="14"/>
      <c r="AA202" s="14"/>
      <c r="AB202" s="14"/>
      <c r="AC202" s="14"/>
      <c r="AD202" s="14"/>
      <c r="AE202" s="14"/>
      <c r="AT202" s="256" t="s">
        <v>150</v>
      </c>
      <c r="AU202" s="256" t="s">
        <v>85</v>
      </c>
      <c r="AV202" s="14" t="s">
        <v>83</v>
      </c>
      <c r="AW202" s="14" t="s">
        <v>5</v>
      </c>
      <c r="AX202" s="14" t="s">
        <v>75</v>
      </c>
      <c r="AY202" s="256" t="s">
        <v>142</v>
      </c>
    </row>
    <row r="203" s="15" customFormat="1">
      <c r="A203" s="15"/>
      <c r="B203" s="257"/>
      <c r="C203" s="258"/>
      <c r="D203" s="237" t="s">
        <v>150</v>
      </c>
      <c r="E203" s="259" t="s">
        <v>1</v>
      </c>
      <c r="F203" s="260" t="s">
        <v>153</v>
      </c>
      <c r="G203" s="258"/>
      <c r="H203" s="261">
        <v>119.7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5"/>
      <c r="Z203" s="15"/>
      <c r="AA203" s="15"/>
      <c r="AB203" s="15"/>
      <c r="AC203" s="15"/>
      <c r="AD203" s="15"/>
      <c r="AE203" s="15"/>
      <c r="AT203" s="267" t="s">
        <v>150</v>
      </c>
      <c r="AU203" s="267" t="s">
        <v>85</v>
      </c>
      <c r="AV203" s="15" t="s">
        <v>149</v>
      </c>
      <c r="AW203" s="15" t="s">
        <v>5</v>
      </c>
      <c r="AX203" s="15" t="s">
        <v>83</v>
      </c>
      <c r="AY203" s="267" t="s">
        <v>142</v>
      </c>
    </row>
    <row r="204" s="12" customFormat="1" ht="22.8" customHeight="1">
      <c r="A204" s="12"/>
      <c r="B204" s="204"/>
      <c r="C204" s="205"/>
      <c r="D204" s="206" t="s">
        <v>74</v>
      </c>
      <c r="E204" s="219" t="s">
        <v>452</v>
      </c>
      <c r="F204" s="219" t="s">
        <v>453</v>
      </c>
      <c r="G204" s="205"/>
      <c r="H204" s="205"/>
      <c r="I204" s="208"/>
      <c r="J204" s="208"/>
      <c r="K204" s="220">
        <f>BK204</f>
        <v>0</v>
      </c>
      <c r="L204" s="205"/>
      <c r="M204" s="210"/>
      <c r="N204" s="211"/>
      <c r="O204" s="212"/>
      <c r="P204" s="212"/>
      <c r="Q204" s="213">
        <f>SUM(Q205:Q217)</f>
        <v>0</v>
      </c>
      <c r="R204" s="213">
        <f>SUM(R205:R217)</f>
        <v>0</v>
      </c>
      <c r="S204" s="212"/>
      <c r="T204" s="214">
        <f>SUM(T205:T217)</f>
        <v>0</v>
      </c>
      <c r="U204" s="212"/>
      <c r="V204" s="214">
        <f>SUM(V205:V217)</f>
        <v>0</v>
      </c>
      <c r="W204" s="212"/>
      <c r="X204" s="215">
        <f>SUM(X205:X217)</f>
        <v>0</v>
      </c>
      <c r="Y204" s="12"/>
      <c r="Z204" s="12"/>
      <c r="AA204" s="12"/>
      <c r="AB204" s="12"/>
      <c r="AC204" s="12"/>
      <c r="AD204" s="12"/>
      <c r="AE204" s="12"/>
      <c r="AR204" s="216" t="s">
        <v>83</v>
      </c>
      <c r="AT204" s="217" t="s">
        <v>74</v>
      </c>
      <c r="AU204" s="217" t="s">
        <v>83</v>
      </c>
      <c r="AY204" s="216" t="s">
        <v>142</v>
      </c>
      <c r="BK204" s="218">
        <f>SUM(BK205:BK217)</f>
        <v>0</v>
      </c>
    </row>
    <row r="205" s="2" customFormat="1" ht="44.25" customHeight="1">
      <c r="A205" s="38"/>
      <c r="B205" s="39"/>
      <c r="C205" s="221" t="s">
        <v>262</v>
      </c>
      <c r="D205" s="221" t="s">
        <v>144</v>
      </c>
      <c r="E205" s="222" t="s">
        <v>878</v>
      </c>
      <c r="F205" s="223" t="s">
        <v>879</v>
      </c>
      <c r="G205" s="224" t="s">
        <v>175</v>
      </c>
      <c r="H205" s="225">
        <v>2.2000000000000002</v>
      </c>
      <c r="I205" s="226"/>
      <c r="J205" s="226"/>
      <c r="K205" s="227">
        <f>ROUND(P205*H205,2)</f>
        <v>0</v>
      </c>
      <c r="L205" s="223" t="s">
        <v>148</v>
      </c>
      <c r="M205" s="44"/>
      <c r="N205" s="228" t="s">
        <v>1</v>
      </c>
      <c r="O205" s="229" t="s">
        <v>38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91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38"/>
      <c r="Z205" s="38"/>
      <c r="AA205" s="38"/>
      <c r="AB205" s="38"/>
      <c r="AC205" s="38"/>
      <c r="AD205" s="38"/>
      <c r="AE205" s="38"/>
      <c r="AR205" s="233" t="s">
        <v>149</v>
      </c>
      <c r="AT205" s="233" t="s">
        <v>144</v>
      </c>
      <c r="AU205" s="233" t="s">
        <v>85</v>
      </c>
      <c r="AY205" s="17" t="s">
        <v>142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7" t="s">
        <v>83</v>
      </c>
      <c r="BK205" s="234">
        <f>ROUND(P205*H205,2)</f>
        <v>0</v>
      </c>
      <c r="BL205" s="17" t="s">
        <v>149</v>
      </c>
      <c r="BM205" s="233" t="s">
        <v>264</v>
      </c>
    </row>
    <row r="206" s="13" customFormat="1">
      <c r="A206" s="13"/>
      <c r="B206" s="235"/>
      <c r="C206" s="236"/>
      <c r="D206" s="237" t="s">
        <v>150</v>
      </c>
      <c r="E206" s="238" t="s">
        <v>1</v>
      </c>
      <c r="F206" s="239" t="s">
        <v>880</v>
      </c>
      <c r="G206" s="236"/>
      <c r="H206" s="240">
        <v>2.2000000000000002</v>
      </c>
      <c r="I206" s="241"/>
      <c r="J206" s="241"/>
      <c r="K206" s="236"/>
      <c r="L206" s="236"/>
      <c r="M206" s="242"/>
      <c r="N206" s="243"/>
      <c r="O206" s="244"/>
      <c r="P206" s="244"/>
      <c r="Q206" s="244"/>
      <c r="R206" s="244"/>
      <c r="S206" s="244"/>
      <c r="T206" s="244"/>
      <c r="U206" s="244"/>
      <c r="V206" s="244"/>
      <c r="W206" s="244"/>
      <c r="X206" s="245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85</v>
      </c>
      <c r="AV206" s="13" t="s">
        <v>85</v>
      </c>
      <c r="AW206" s="13" t="s">
        <v>5</v>
      </c>
      <c r="AX206" s="13" t="s">
        <v>75</v>
      </c>
      <c r="AY206" s="246" t="s">
        <v>142</v>
      </c>
    </row>
    <row r="207" s="15" customFormat="1">
      <c r="A207" s="15"/>
      <c r="B207" s="257"/>
      <c r="C207" s="258"/>
      <c r="D207" s="237" t="s">
        <v>150</v>
      </c>
      <c r="E207" s="259" t="s">
        <v>1</v>
      </c>
      <c r="F207" s="260" t="s">
        <v>153</v>
      </c>
      <c r="G207" s="258"/>
      <c r="H207" s="261">
        <v>2.2000000000000002</v>
      </c>
      <c r="I207" s="262"/>
      <c r="J207" s="262"/>
      <c r="K207" s="258"/>
      <c r="L207" s="258"/>
      <c r="M207" s="263"/>
      <c r="N207" s="264"/>
      <c r="O207" s="265"/>
      <c r="P207" s="265"/>
      <c r="Q207" s="265"/>
      <c r="R207" s="265"/>
      <c r="S207" s="265"/>
      <c r="T207" s="265"/>
      <c r="U207" s="265"/>
      <c r="V207" s="265"/>
      <c r="W207" s="265"/>
      <c r="X207" s="266"/>
      <c r="Y207" s="15"/>
      <c r="Z207" s="15"/>
      <c r="AA207" s="15"/>
      <c r="AB207" s="15"/>
      <c r="AC207" s="15"/>
      <c r="AD207" s="15"/>
      <c r="AE207" s="15"/>
      <c r="AT207" s="267" t="s">
        <v>150</v>
      </c>
      <c r="AU207" s="267" t="s">
        <v>85</v>
      </c>
      <c r="AV207" s="15" t="s">
        <v>149</v>
      </c>
      <c r="AW207" s="15" t="s">
        <v>5</v>
      </c>
      <c r="AX207" s="15" t="s">
        <v>83</v>
      </c>
      <c r="AY207" s="267" t="s">
        <v>142</v>
      </c>
    </row>
    <row r="208" s="2" customFormat="1" ht="44.25" customHeight="1">
      <c r="A208" s="38"/>
      <c r="B208" s="39"/>
      <c r="C208" s="221" t="s">
        <v>206</v>
      </c>
      <c r="D208" s="221" t="s">
        <v>144</v>
      </c>
      <c r="E208" s="222" t="s">
        <v>751</v>
      </c>
      <c r="F208" s="223" t="s">
        <v>752</v>
      </c>
      <c r="G208" s="224" t="s">
        <v>175</v>
      </c>
      <c r="H208" s="225">
        <v>0.23000000000000001</v>
      </c>
      <c r="I208" s="226"/>
      <c r="J208" s="226"/>
      <c r="K208" s="227">
        <f>ROUND(P208*H208,2)</f>
        <v>0</v>
      </c>
      <c r="L208" s="223" t="s">
        <v>148</v>
      </c>
      <c r="M208" s="44"/>
      <c r="N208" s="228" t="s">
        <v>1</v>
      </c>
      <c r="O208" s="229" t="s">
        <v>38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91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38"/>
      <c r="Z208" s="38"/>
      <c r="AA208" s="38"/>
      <c r="AB208" s="38"/>
      <c r="AC208" s="38"/>
      <c r="AD208" s="38"/>
      <c r="AE208" s="38"/>
      <c r="AR208" s="233" t="s">
        <v>149</v>
      </c>
      <c r="AT208" s="233" t="s">
        <v>144</v>
      </c>
      <c r="AU208" s="233" t="s">
        <v>85</v>
      </c>
      <c r="AY208" s="17" t="s">
        <v>142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7" t="s">
        <v>83</v>
      </c>
      <c r="BK208" s="234">
        <f>ROUND(P208*H208,2)</f>
        <v>0</v>
      </c>
      <c r="BL208" s="17" t="s">
        <v>149</v>
      </c>
      <c r="BM208" s="233" t="s">
        <v>250</v>
      </c>
    </row>
    <row r="209" s="13" customFormat="1">
      <c r="A209" s="13"/>
      <c r="B209" s="235"/>
      <c r="C209" s="236"/>
      <c r="D209" s="237" t="s">
        <v>150</v>
      </c>
      <c r="E209" s="238" t="s">
        <v>1</v>
      </c>
      <c r="F209" s="239" t="s">
        <v>881</v>
      </c>
      <c r="G209" s="236"/>
      <c r="H209" s="240">
        <v>0.23000000000000001</v>
      </c>
      <c r="I209" s="241"/>
      <c r="J209" s="241"/>
      <c r="K209" s="236"/>
      <c r="L209" s="236"/>
      <c r="M209" s="242"/>
      <c r="N209" s="243"/>
      <c r="O209" s="244"/>
      <c r="P209" s="244"/>
      <c r="Q209" s="244"/>
      <c r="R209" s="244"/>
      <c r="S209" s="244"/>
      <c r="T209" s="244"/>
      <c r="U209" s="244"/>
      <c r="V209" s="244"/>
      <c r="W209" s="244"/>
      <c r="X209" s="245"/>
      <c r="Y209" s="13"/>
      <c r="Z209" s="13"/>
      <c r="AA209" s="13"/>
      <c r="AB209" s="13"/>
      <c r="AC209" s="13"/>
      <c r="AD209" s="13"/>
      <c r="AE209" s="13"/>
      <c r="AT209" s="246" t="s">
        <v>150</v>
      </c>
      <c r="AU209" s="246" t="s">
        <v>85</v>
      </c>
      <c r="AV209" s="13" t="s">
        <v>85</v>
      </c>
      <c r="AW209" s="13" t="s">
        <v>5</v>
      </c>
      <c r="AX209" s="13" t="s">
        <v>75</v>
      </c>
      <c r="AY209" s="24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0.23000000000000001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2" customFormat="1" ht="49.05" customHeight="1">
      <c r="A211" s="38"/>
      <c r="B211" s="39"/>
      <c r="C211" s="221" t="s">
        <v>268</v>
      </c>
      <c r="D211" s="221" t="s">
        <v>144</v>
      </c>
      <c r="E211" s="222" t="s">
        <v>882</v>
      </c>
      <c r="F211" s="223" t="s">
        <v>883</v>
      </c>
      <c r="G211" s="224" t="s">
        <v>175</v>
      </c>
      <c r="H211" s="225">
        <v>2.4300000000000002</v>
      </c>
      <c r="I211" s="226"/>
      <c r="J211" s="226"/>
      <c r="K211" s="227">
        <f>ROUND(P211*H211,2)</f>
        <v>0</v>
      </c>
      <c r="L211" s="223" t="s">
        <v>148</v>
      </c>
      <c r="M211" s="44"/>
      <c r="N211" s="228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149</v>
      </c>
      <c r="AT211" s="233" t="s">
        <v>144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271</v>
      </c>
    </row>
    <row r="212" s="2" customFormat="1" ht="66.75" customHeight="1">
      <c r="A212" s="38"/>
      <c r="B212" s="39"/>
      <c r="C212" s="221" t="s">
        <v>212</v>
      </c>
      <c r="D212" s="221" t="s">
        <v>144</v>
      </c>
      <c r="E212" s="222" t="s">
        <v>884</v>
      </c>
      <c r="F212" s="223" t="s">
        <v>885</v>
      </c>
      <c r="G212" s="224" t="s">
        <v>175</v>
      </c>
      <c r="H212" s="225">
        <v>34.020000000000003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275</v>
      </c>
    </row>
    <row r="213" s="13" customFormat="1">
      <c r="A213" s="13"/>
      <c r="B213" s="235"/>
      <c r="C213" s="236"/>
      <c r="D213" s="237" t="s">
        <v>150</v>
      </c>
      <c r="E213" s="238" t="s">
        <v>1</v>
      </c>
      <c r="F213" s="239" t="s">
        <v>886</v>
      </c>
      <c r="G213" s="236"/>
      <c r="H213" s="240">
        <v>34.020000000000003</v>
      </c>
      <c r="I213" s="241"/>
      <c r="J213" s="241"/>
      <c r="K213" s="236"/>
      <c r="L213" s="236"/>
      <c r="M213" s="242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5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85</v>
      </c>
      <c r="AV213" s="13" t="s">
        <v>85</v>
      </c>
      <c r="AW213" s="13" t="s">
        <v>5</v>
      </c>
      <c r="AX213" s="13" t="s">
        <v>75</v>
      </c>
      <c r="AY213" s="246" t="s">
        <v>142</v>
      </c>
    </row>
    <row r="214" s="15" customFormat="1">
      <c r="A214" s="15"/>
      <c r="B214" s="257"/>
      <c r="C214" s="258"/>
      <c r="D214" s="237" t="s">
        <v>150</v>
      </c>
      <c r="E214" s="259" t="s">
        <v>1</v>
      </c>
      <c r="F214" s="260" t="s">
        <v>153</v>
      </c>
      <c r="G214" s="258"/>
      <c r="H214" s="261">
        <v>34.020000000000003</v>
      </c>
      <c r="I214" s="262"/>
      <c r="J214" s="262"/>
      <c r="K214" s="258"/>
      <c r="L214" s="258"/>
      <c r="M214" s="263"/>
      <c r="N214" s="264"/>
      <c r="O214" s="265"/>
      <c r="P214" s="265"/>
      <c r="Q214" s="265"/>
      <c r="R214" s="265"/>
      <c r="S214" s="265"/>
      <c r="T214" s="265"/>
      <c r="U214" s="265"/>
      <c r="V214" s="265"/>
      <c r="W214" s="265"/>
      <c r="X214" s="266"/>
      <c r="Y214" s="15"/>
      <c r="Z214" s="15"/>
      <c r="AA214" s="15"/>
      <c r="AB214" s="15"/>
      <c r="AC214" s="15"/>
      <c r="AD214" s="15"/>
      <c r="AE214" s="15"/>
      <c r="AT214" s="267" t="s">
        <v>150</v>
      </c>
      <c r="AU214" s="267" t="s">
        <v>85</v>
      </c>
      <c r="AV214" s="15" t="s">
        <v>149</v>
      </c>
      <c r="AW214" s="15" t="s">
        <v>5</v>
      </c>
      <c r="AX214" s="15" t="s">
        <v>83</v>
      </c>
      <c r="AY214" s="267" t="s">
        <v>142</v>
      </c>
    </row>
    <row r="215" s="2" customFormat="1" ht="33" customHeight="1">
      <c r="A215" s="38"/>
      <c r="B215" s="39"/>
      <c r="C215" s="221" t="s">
        <v>278</v>
      </c>
      <c r="D215" s="221" t="s">
        <v>144</v>
      </c>
      <c r="E215" s="222" t="s">
        <v>768</v>
      </c>
      <c r="F215" s="223" t="s">
        <v>769</v>
      </c>
      <c r="G215" s="224" t="s">
        <v>175</v>
      </c>
      <c r="H215" s="225">
        <v>2.4300000000000002</v>
      </c>
      <c r="I215" s="226"/>
      <c r="J215" s="226"/>
      <c r="K215" s="227">
        <f>ROUND(P215*H215,2)</f>
        <v>0</v>
      </c>
      <c r="L215" s="223" t="s">
        <v>148</v>
      </c>
      <c r="M215" s="44"/>
      <c r="N215" s="228" t="s">
        <v>1</v>
      </c>
      <c r="O215" s="229" t="s">
        <v>38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91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38"/>
      <c r="Z215" s="38"/>
      <c r="AA215" s="38"/>
      <c r="AB215" s="38"/>
      <c r="AC215" s="38"/>
      <c r="AD215" s="38"/>
      <c r="AE215" s="38"/>
      <c r="AR215" s="233" t="s">
        <v>149</v>
      </c>
      <c r="AT215" s="233" t="s">
        <v>144</v>
      </c>
      <c r="AU215" s="233" t="s">
        <v>85</v>
      </c>
      <c r="AY215" s="17" t="s">
        <v>142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7" t="s">
        <v>83</v>
      </c>
      <c r="BK215" s="234">
        <f>ROUND(P215*H215,2)</f>
        <v>0</v>
      </c>
      <c r="BL215" s="17" t="s">
        <v>149</v>
      </c>
      <c r="BM215" s="233" t="s">
        <v>279</v>
      </c>
    </row>
    <row r="216" s="13" customFormat="1">
      <c r="A216" s="13"/>
      <c r="B216" s="235"/>
      <c r="C216" s="236"/>
      <c r="D216" s="237" t="s">
        <v>150</v>
      </c>
      <c r="E216" s="238" t="s">
        <v>1</v>
      </c>
      <c r="F216" s="239" t="s">
        <v>887</v>
      </c>
      <c r="G216" s="236"/>
      <c r="H216" s="240">
        <v>2.4300000000000002</v>
      </c>
      <c r="I216" s="241"/>
      <c r="J216" s="241"/>
      <c r="K216" s="236"/>
      <c r="L216" s="236"/>
      <c r="M216" s="242"/>
      <c r="N216" s="243"/>
      <c r="O216" s="244"/>
      <c r="P216" s="244"/>
      <c r="Q216" s="244"/>
      <c r="R216" s="244"/>
      <c r="S216" s="244"/>
      <c r="T216" s="244"/>
      <c r="U216" s="244"/>
      <c r="V216" s="244"/>
      <c r="W216" s="244"/>
      <c r="X216" s="245"/>
      <c r="Y216" s="13"/>
      <c r="Z216" s="13"/>
      <c r="AA216" s="13"/>
      <c r="AB216" s="13"/>
      <c r="AC216" s="13"/>
      <c r="AD216" s="13"/>
      <c r="AE216" s="13"/>
      <c r="AT216" s="246" t="s">
        <v>150</v>
      </c>
      <c r="AU216" s="246" t="s">
        <v>85</v>
      </c>
      <c r="AV216" s="13" t="s">
        <v>85</v>
      </c>
      <c r="AW216" s="13" t="s">
        <v>5</v>
      </c>
      <c r="AX216" s="13" t="s">
        <v>75</v>
      </c>
      <c r="AY216" s="246" t="s">
        <v>142</v>
      </c>
    </row>
    <row r="217" s="15" customFormat="1">
      <c r="A217" s="15"/>
      <c r="B217" s="257"/>
      <c r="C217" s="258"/>
      <c r="D217" s="237" t="s">
        <v>150</v>
      </c>
      <c r="E217" s="259" t="s">
        <v>1</v>
      </c>
      <c r="F217" s="260" t="s">
        <v>153</v>
      </c>
      <c r="G217" s="258"/>
      <c r="H217" s="261">
        <v>2.4300000000000002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5"/>
      <c r="Z217" s="15"/>
      <c r="AA217" s="15"/>
      <c r="AB217" s="15"/>
      <c r="AC217" s="15"/>
      <c r="AD217" s="15"/>
      <c r="AE217" s="15"/>
      <c r="AT217" s="267" t="s">
        <v>150</v>
      </c>
      <c r="AU217" s="267" t="s">
        <v>85</v>
      </c>
      <c r="AV217" s="15" t="s">
        <v>149</v>
      </c>
      <c r="AW217" s="15" t="s">
        <v>5</v>
      </c>
      <c r="AX217" s="15" t="s">
        <v>83</v>
      </c>
      <c r="AY217" s="267" t="s">
        <v>142</v>
      </c>
    </row>
    <row r="218" s="12" customFormat="1" ht="22.8" customHeight="1">
      <c r="A218" s="12"/>
      <c r="B218" s="204"/>
      <c r="C218" s="205"/>
      <c r="D218" s="206" t="s">
        <v>74</v>
      </c>
      <c r="E218" s="219" t="s">
        <v>458</v>
      </c>
      <c r="F218" s="219" t="s">
        <v>459</v>
      </c>
      <c r="G218" s="205"/>
      <c r="H218" s="205"/>
      <c r="I218" s="208"/>
      <c r="J218" s="208"/>
      <c r="K218" s="220">
        <f>BK218</f>
        <v>0</v>
      </c>
      <c r="L218" s="205"/>
      <c r="M218" s="210"/>
      <c r="N218" s="211"/>
      <c r="O218" s="212"/>
      <c r="P218" s="212"/>
      <c r="Q218" s="213">
        <f>Q219</f>
        <v>0</v>
      </c>
      <c r="R218" s="213">
        <f>R219</f>
        <v>0</v>
      </c>
      <c r="S218" s="212"/>
      <c r="T218" s="214">
        <f>T219</f>
        <v>0</v>
      </c>
      <c r="U218" s="212"/>
      <c r="V218" s="214">
        <f>V219</f>
        <v>0</v>
      </c>
      <c r="W218" s="212"/>
      <c r="X218" s="215">
        <f>X219</f>
        <v>0</v>
      </c>
      <c r="Y218" s="12"/>
      <c r="Z218" s="12"/>
      <c r="AA218" s="12"/>
      <c r="AB218" s="12"/>
      <c r="AC218" s="12"/>
      <c r="AD218" s="12"/>
      <c r="AE218" s="12"/>
      <c r="AR218" s="216" t="s">
        <v>83</v>
      </c>
      <c r="AT218" s="217" t="s">
        <v>74</v>
      </c>
      <c r="AU218" s="217" t="s">
        <v>83</v>
      </c>
      <c r="AY218" s="216" t="s">
        <v>142</v>
      </c>
      <c r="BK218" s="218">
        <f>BK219</f>
        <v>0</v>
      </c>
    </row>
    <row r="219" s="2" customFormat="1" ht="44.25" customHeight="1">
      <c r="A219" s="38"/>
      <c r="B219" s="39"/>
      <c r="C219" s="221" t="s">
        <v>217</v>
      </c>
      <c r="D219" s="221" t="s">
        <v>144</v>
      </c>
      <c r="E219" s="222" t="s">
        <v>588</v>
      </c>
      <c r="F219" s="223" t="s">
        <v>589</v>
      </c>
      <c r="G219" s="224" t="s">
        <v>175</v>
      </c>
      <c r="H219" s="225">
        <v>7.46</v>
      </c>
      <c r="I219" s="226"/>
      <c r="J219" s="226"/>
      <c r="K219" s="227">
        <f>ROUND(P219*H219,2)</f>
        <v>0</v>
      </c>
      <c r="L219" s="223" t="s">
        <v>148</v>
      </c>
      <c r="M219" s="44"/>
      <c r="N219" s="278" t="s">
        <v>1</v>
      </c>
      <c r="O219" s="279" t="s">
        <v>38</v>
      </c>
      <c r="P219" s="280">
        <f>I219+J219</f>
        <v>0</v>
      </c>
      <c r="Q219" s="280">
        <f>ROUND(I219*H219,2)</f>
        <v>0</v>
      </c>
      <c r="R219" s="280">
        <f>ROUND(J219*H219,2)</f>
        <v>0</v>
      </c>
      <c r="S219" s="281"/>
      <c r="T219" s="282">
        <f>S219*H219</f>
        <v>0</v>
      </c>
      <c r="U219" s="282">
        <v>0</v>
      </c>
      <c r="V219" s="282">
        <f>U219*H219</f>
        <v>0</v>
      </c>
      <c r="W219" s="282">
        <v>0</v>
      </c>
      <c r="X219" s="283">
        <f>W219*H219</f>
        <v>0</v>
      </c>
      <c r="Y219" s="38"/>
      <c r="Z219" s="38"/>
      <c r="AA219" s="38"/>
      <c r="AB219" s="38"/>
      <c r="AC219" s="38"/>
      <c r="AD219" s="38"/>
      <c r="AE219" s="38"/>
      <c r="AR219" s="233" t="s">
        <v>149</v>
      </c>
      <c r="AT219" s="233" t="s">
        <v>144</v>
      </c>
      <c r="AU219" s="233" t="s">
        <v>85</v>
      </c>
      <c r="AY219" s="17" t="s">
        <v>142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7" t="s">
        <v>83</v>
      </c>
      <c r="BK219" s="234">
        <f>ROUND(P219*H219,2)</f>
        <v>0</v>
      </c>
      <c r="BL219" s="17" t="s">
        <v>149</v>
      </c>
      <c r="BM219" s="233" t="s">
        <v>283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44"/>
      <c r="N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YPXu42CNBBOrtZvR2/bgCuJhjXjXdK66XzA3Pz7DrfyYNbM7/dMNhNN0SqVC//9eH9NZtfN9/8/faH//E727UQ==" hashValue="qe0yEFv7qY9XV1AOkKqT2n3fusOHzUT6dxZVIln+1r3KVIV+u7CaCzCpVel0+m5Qps8JLsEc/dw9MwcZVeuZCA==" algorithmName="SHA-512" password="CC35"/>
  <autoFilter ref="C122:L21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 ( varianta s asf.povrchem)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888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ROUND(K120,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ROUND((SUM(BE120:BE130)),  2)</f>
        <v>0</v>
      </c>
      <c r="G35" s="38"/>
      <c r="H35" s="38"/>
      <c r="I35" s="156">
        <v>0.20999999999999999</v>
      </c>
      <c r="J35" s="38"/>
      <c r="K35" s="151">
        <f>ROUND(((SUM(BE120:BE130))*I35),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ROUND((SUM(BF120:BF130)),  2)</f>
        <v>0</v>
      </c>
      <c r="G36" s="38"/>
      <c r="H36" s="38"/>
      <c r="I36" s="156">
        <v>0.14999999999999999</v>
      </c>
      <c r="J36" s="38"/>
      <c r="K36" s="151">
        <f>ROUND(((SUM(BF120:BF130))*I36),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ROUND((SUM(BG120:BG130)),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ROUND((SUM(BH120:BH130)),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ROUND((SUM(BI120:BI130)),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 ( varianta s asf.povrchem)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Q120</f>
        <v>0</v>
      </c>
      <c r="J96" s="110">
        <f>R120</f>
        <v>0</v>
      </c>
      <c r="K96" s="110">
        <f>K120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889</v>
      </c>
      <c r="E97" s="183"/>
      <c r="F97" s="183"/>
      <c r="G97" s="183"/>
      <c r="H97" s="183"/>
      <c r="I97" s="184">
        <f>Q121</f>
        <v>0</v>
      </c>
      <c r="J97" s="184">
        <f>R121</f>
        <v>0</v>
      </c>
      <c r="K97" s="184">
        <f>K121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890</v>
      </c>
      <c r="E98" s="189"/>
      <c r="F98" s="189"/>
      <c r="G98" s="189"/>
      <c r="H98" s="189"/>
      <c r="I98" s="190">
        <f>Q122</f>
        <v>0</v>
      </c>
      <c r="J98" s="190">
        <f>R122</f>
        <v>0</v>
      </c>
      <c r="K98" s="190">
        <f>K122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891</v>
      </c>
      <c r="E99" s="189"/>
      <c r="F99" s="189"/>
      <c r="G99" s="189"/>
      <c r="H99" s="189"/>
      <c r="I99" s="190">
        <f>Q127</f>
        <v>0</v>
      </c>
      <c r="J99" s="190">
        <f>R127</f>
        <v>0</v>
      </c>
      <c r="K99" s="190">
        <f>K127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892</v>
      </c>
      <c r="E100" s="189"/>
      <c r="F100" s="189"/>
      <c r="G100" s="189"/>
      <c r="H100" s="189"/>
      <c r="I100" s="190">
        <f>Q129</f>
        <v>0</v>
      </c>
      <c r="J100" s="190">
        <f>R129</f>
        <v>0</v>
      </c>
      <c r="K100" s="190">
        <f>K129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123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17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Cyklostezka Bukovec - Chrást u Plzně ( varianta s asf.povrchem)</v>
      </c>
      <c r="F110" s="32"/>
      <c r="G110" s="32"/>
      <c r="H110" s="32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105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21</v>
      </c>
      <c r="D114" s="40"/>
      <c r="E114" s="40"/>
      <c r="F114" s="27" t="str">
        <f>F12</f>
        <v xml:space="preserve"> </v>
      </c>
      <c r="G114" s="40"/>
      <c r="H114" s="40"/>
      <c r="I114" s="32" t="s">
        <v>23</v>
      </c>
      <c r="J114" s="79" t="str">
        <f>IF(J12="","",J12)</f>
        <v>14. 7. 2023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25</v>
      </c>
      <c r="D116" s="40"/>
      <c r="E116" s="40"/>
      <c r="F116" s="27" t="str">
        <f>E15</f>
        <v xml:space="preserve"> </v>
      </c>
      <c r="G116" s="40"/>
      <c r="H116" s="40"/>
      <c r="I116" s="32" t="s">
        <v>30</v>
      </c>
      <c r="J116" s="36" t="str">
        <f>E21</f>
        <v xml:space="preserve"> 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124</v>
      </c>
      <c r="D119" s="195" t="s">
        <v>58</v>
      </c>
      <c r="E119" s="195" t="s">
        <v>54</v>
      </c>
      <c r="F119" s="195" t="s">
        <v>55</v>
      </c>
      <c r="G119" s="195" t="s">
        <v>125</v>
      </c>
      <c r="H119" s="195" t="s">
        <v>126</v>
      </c>
      <c r="I119" s="195" t="s">
        <v>127</v>
      </c>
      <c r="J119" s="195" t="s">
        <v>128</v>
      </c>
      <c r="K119" s="195" t="s">
        <v>113</v>
      </c>
      <c r="L119" s="196" t="s">
        <v>129</v>
      </c>
      <c r="M119" s="197"/>
      <c r="N119" s="100" t="s">
        <v>1</v>
      </c>
      <c r="O119" s="101" t="s">
        <v>37</v>
      </c>
      <c r="P119" s="101" t="s">
        <v>130</v>
      </c>
      <c r="Q119" s="101" t="s">
        <v>131</v>
      </c>
      <c r="R119" s="101" t="s">
        <v>132</v>
      </c>
      <c r="S119" s="101" t="s">
        <v>133</v>
      </c>
      <c r="T119" s="101" t="s">
        <v>134</v>
      </c>
      <c r="U119" s="101" t="s">
        <v>135</v>
      </c>
      <c r="V119" s="101" t="s">
        <v>136</v>
      </c>
      <c r="W119" s="101" t="s">
        <v>137</v>
      </c>
      <c r="X119" s="102" t="s">
        <v>138</v>
      </c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139</v>
      </c>
      <c r="D120" s="40"/>
      <c r="E120" s="40"/>
      <c r="F120" s="40"/>
      <c r="G120" s="40"/>
      <c r="H120" s="40"/>
      <c r="I120" s="40"/>
      <c r="J120" s="40"/>
      <c r="K120" s="198">
        <f>BK120</f>
        <v>0</v>
      </c>
      <c r="L120" s="40"/>
      <c r="M120" s="44"/>
      <c r="N120" s="103"/>
      <c r="O120" s="199"/>
      <c r="P120" s="104"/>
      <c r="Q120" s="200">
        <f>Q121</f>
        <v>0</v>
      </c>
      <c r="R120" s="200">
        <f>R121</f>
        <v>0</v>
      </c>
      <c r="S120" s="104"/>
      <c r="T120" s="201">
        <f>T121</f>
        <v>0</v>
      </c>
      <c r="U120" s="104"/>
      <c r="V120" s="201">
        <f>V121</f>
        <v>0</v>
      </c>
      <c r="W120" s="104"/>
      <c r="X120" s="202">
        <f>X121</f>
        <v>0</v>
      </c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115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74</v>
      </c>
      <c r="E121" s="207" t="s">
        <v>893</v>
      </c>
      <c r="F121" s="207" t="s">
        <v>894</v>
      </c>
      <c r="G121" s="205"/>
      <c r="H121" s="205"/>
      <c r="I121" s="208"/>
      <c r="J121" s="208"/>
      <c r="K121" s="209">
        <f>BK121</f>
        <v>0</v>
      </c>
      <c r="L121" s="205"/>
      <c r="M121" s="210"/>
      <c r="N121" s="211"/>
      <c r="O121" s="212"/>
      <c r="P121" s="212"/>
      <c r="Q121" s="213">
        <f>Q122+Q127+Q129</f>
        <v>0</v>
      </c>
      <c r="R121" s="213">
        <f>R122+R127+R129</f>
        <v>0</v>
      </c>
      <c r="S121" s="212"/>
      <c r="T121" s="214">
        <f>T122+T127+T129</f>
        <v>0</v>
      </c>
      <c r="U121" s="212"/>
      <c r="V121" s="214">
        <f>V122+V127+V129</f>
        <v>0</v>
      </c>
      <c r="W121" s="212"/>
      <c r="X121" s="215">
        <f>X122+X127+X129</f>
        <v>0</v>
      </c>
      <c r="Y121" s="12"/>
      <c r="Z121" s="12"/>
      <c r="AA121" s="12"/>
      <c r="AB121" s="12"/>
      <c r="AC121" s="12"/>
      <c r="AD121" s="12"/>
      <c r="AE121" s="12"/>
      <c r="AR121" s="216" t="s">
        <v>166</v>
      </c>
      <c r="AT121" s="217" t="s">
        <v>74</v>
      </c>
      <c r="AU121" s="217" t="s">
        <v>75</v>
      </c>
      <c r="AY121" s="216" t="s">
        <v>142</v>
      </c>
      <c r="BK121" s="218">
        <f>BK122+BK127+BK129</f>
        <v>0</v>
      </c>
    </row>
    <row r="122" s="12" customFormat="1" ht="22.8" customHeight="1">
      <c r="A122" s="12"/>
      <c r="B122" s="204"/>
      <c r="C122" s="205"/>
      <c r="D122" s="206" t="s">
        <v>74</v>
      </c>
      <c r="E122" s="219" t="s">
        <v>895</v>
      </c>
      <c r="F122" s="219" t="s">
        <v>896</v>
      </c>
      <c r="G122" s="205"/>
      <c r="H122" s="205"/>
      <c r="I122" s="208"/>
      <c r="J122" s="208"/>
      <c r="K122" s="220">
        <f>BK122</f>
        <v>0</v>
      </c>
      <c r="L122" s="205"/>
      <c r="M122" s="210"/>
      <c r="N122" s="211"/>
      <c r="O122" s="212"/>
      <c r="P122" s="212"/>
      <c r="Q122" s="213">
        <f>SUM(Q123:Q126)</f>
        <v>0</v>
      </c>
      <c r="R122" s="213">
        <f>SUM(R123:R126)</f>
        <v>0</v>
      </c>
      <c r="S122" s="212"/>
      <c r="T122" s="214">
        <f>SUM(T123:T126)</f>
        <v>0</v>
      </c>
      <c r="U122" s="212"/>
      <c r="V122" s="214">
        <f>SUM(V123:V126)</f>
        <v>0</v>
      </c>
      <c r="W122" s="212"/>
      <c r="X122" s="215">
        <f>SUM(X123:X126)</f>
        <v>0</v>
      </c>
      <c r="Y122" s="12"/>
      <c r="Z122" s="12"/>
      <c r="AA122" s="12"/>
      <c r="AB122" s="12"/>
      <c r="AC122" s="12"/>
      <c r="AD122" s="12"/>
      <c r="AE122" s="12"/>
      <c r="AR122" s="216" t="s">
        <v>166</v>
      </c>
      <c r="AT122" s="217" t="s">
        <v>74</v>
      </c>
      <c r="AU122" s="217" t="s">
        <v>83</v>
      </c>
      <c r="AY122" s="216" t="s">
        <v>142</v>
      </c>
      <c r="BK122" s="218">
        <f>SUM(BK123:BK126)</f>
        <v>0</v>
      </c>
    </row>
    <row r="123" s="2" customFormat="1">
      <c r="A123" s="38"/>
      <c r="B123" s="39"/>
      <c r="C123" s="221" t="s">
        <v>83</v>
      </c>
      <c r="D123" s="221" t="s">
        <v>144</v>
      </c>
      <c r="E123" s="222" t="s">
        <v>897</v>
      </c>
      <c r="F123" s="223" t="s">
        <v>898</v>
      </c>
      <c r="G123" s="224" t="s">
        <v>899</v>
      </c>
      <c r="H123" s="225">
        <v>1</v>
      </c>
      <c r="I123" s="226"/>
      <c r="J123" s="226"/>
      <c r="K123" s="227">
        <f>ROUND(P123*H123,2)</f>
        <v>0</v>
      </c>
      <c r="L123" s="223" t="s">
        <v>148</v>
      </c>
      <c r="M123" s="44"/>
      <c r="N123" s="228" t="s">
        <v>1</v>
      </c>
      <c r="O123" s="229" t="s">
        <v>38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91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38"/>
      <c r="Z123" s="38"/>
      <c r="AA123" s="38"/>
      <c r="AB123" s="38"/>
      <c r="AC123" s="38"/>
      <c r="AD123" s="38"/>
      <c r="AE123" s="38"/>
      <c r="AR123" s="233" t="s">
        <v>149</v>
      </c>
      <c r="AT123" s="233" t="s">
        <v>144</v>
      </c>
      <c r="AU123" s="233" t="s">
        <v>85</v>
      </c>
      <c r="AY123" s="17" t="s">
        <v>142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7" t="s">
        <v>83</v>
      </c>
      <c r="BK123" s="234">
        <f>ROUND(P123*H123,2)</f>
        <v>0</v>
      </c>
      <c r="BL123" s="17" t="s">
        <v>149</v>
      </c>
      <c r="BM123" s="233" t="s">
        <v>85</v>
      </c>
    </row>
    <row r="124" s="2" customFormat="1" ht="24.15" customHeight="1">
      <c r="A124" s="38"/>
      <c r="B124" s="39"/>
      <c r="C124" s="221" t="s">
        <v>85</v>
      </c>
      <c r="D124" s="221" t="s">
        <v>144</v>
      </c>
      <c r="E124" s="222" t="s">
        <v>900</v>
      </c>
      <c r="F124" s="223" t="s">
        <v>901</v>
      </c>
      <c r="G124" s="224" t="s">
        <v>899</v>
      </c>
      <c r="H124" s="225">
        <v>1</v>
      </c>
      <c r="I124" s="226"/>
      <c r="J124" s="226"/>
      <c r="K124" s="227">
        <f>ROUND(P124*H124,2)</f>
        <v>0</v>
      </c>
      <c r="L124" s="223" t="s">
        <v>148</v>
      </c>
      <c r="M124" s="44"/>
      <c r="N124" s="228" t="s">
        <v>1</v>
      </c>
      <c r="O124" s="229" t="s">
        <v>38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91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38"/>
      <c r="Z124" s="38"/>
      <c r="AA124" s="38"/>
      <c r="AB124" s="38"/>
      <c r="AC124" s="38"/>
      <c r="AD124" s="38"/>
      <c r="AE124" s="38"/>
      <c r="AR124" s="233" t="s">
        <v>149</v>
      </c>
      <c r="AT124" s="233" t="s">
        <v>144</v>
      </c>
      <c r="AU124" s="233" t="s">
        <v>85</v>
      </c>
      <c r="AY124" s="17" t="s">
        <v>142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7" t="s">
        <v>83</v>
      </c>
      <c r="BK124" s="234">
        <f>ROUND(P124*H124,2)</f>
        <v>0</v>
      </c>
      <c r="BL124" s="17" t="s">
        <v>149</v>
      </c>
      <c r="BM124" s="233" t="s">
        <v>149</v>
      </c>
    </row>
    <row r="125" s="2" customFormat="1" ht="24.15" customHeight="1">
      <c r="A125" s="38"/>
      <c r="B125" s="39"/>
      <c r="C125" s="221" t="s">
        <v>158</v>
      </c>
      <c r="D125" s="221" t="s">
        <v>144</v>
      </c>
      <c r="E125" s="222" t="s">
        <v>902</v>
      </c>
      <c r="F125" s="223" t="s">
        <v>903</v>
      </c>
      <c r="G125" s="224" t="s">
        <v>899</v>
      </c>
      <c r="H125" s="225">
        <v>1</v>
      </c>
      <c r="I125" s="226"/>
      <c r="J125" s="226"/>
      <c r="K125" s="227">
        <f>ROUND(P125*H125,2)</f>
        <v>0</v>
      </c>
      <c r="L125" s="223" t="s">
        <v>148</v>
      </c>
      <c r="M125" s="44"/>
      <c r="N125" s="228" t="s">
        <v>1</v>
      </c>
      <c r="O125" s="229" t="s">
        <v>38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149</v>
      </c>
      <c r="AT125" s="233" t="s">
        <v>144</v>
      </c>
      <c r="AU125" s="233" t="s">
        <v>85</v>
      </c>
      <c r="AY125" s="17" t="s">
        <v>142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83</v>
      </c>
      <c r="BK125" s="234">
        <f>ROUND(P125*H125,2)</f>
        <v>0</v>
      </c>
      <c r="BL125" s="17" t="s">
        <v>149</v>
      </c>
      <c r="BM125" s="233" t="s">
        <v>161</v>
      </c>
    </row>
    <row r="126" s="2" customFormat="1" ht="24.15" customHeight="1">
      <c r="A126" s="38"/>
      <c r="B126" s="39"/>
      <c r="C126" s="221" t="s">
        <v>149</v>
      </c>
      <c r="D126" s="221" t="s">
        <v>144</v>
      </c>
      <c r="E126" s="222" t="s">
        <v>904</v>
      </c>
      <c r="F126" s="223" t="s">
        <v>905</v>
      </c>
      <c r="G126" s="224" t="s">
        <v>899</v>
      </c>
      <c r="H126" s="225">
        <v>1</v>
      </c>
      <c r="I126" s="226"/>
      <c r="J126" s="226"/>
      <c r="K126" s="227">
        <f>ROUND(P126*H126,2)</f>
        <v>0</v>
      </c>
      <c r="L126" s="223" t="s">
        <v>148</v>
      </c>
      <c r="M126" s="44"/>
      <c r="N126" s="228" t="s">
        <v>1</v>
      </c>
      <c r="O126" s="229" t="s">
        <v>38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149</v>
      </c>
      <c r="AT126" s="233" t="s">
        <v>144</v>
      </c>
      <c r="AU126" s="233" t="s">
        <v>85</v>
      </c>
      <c r="AY126" s="17" t="s">
        <v>142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83</v>
      </c>
      <c r="BK126" s="234">
        <f>ROUND(P126*H126,2)</f>
        <v>0</v>
      </c>
      <c r="BL126" s="17" t="s">
        <v>149</v>
      </c>
      <c r="BM126" s="233" t="s">
        <v>164</v>
      </c>
    </row>
    <row r="127" s="12" customFormat="1" ht="22.8" customHeight="1">
      <c r="A127" s="12"/>
      <c r="B127" s="204"/>
      <c r="C127" s="205"/>
      <c r="D127" s="206" t="s">
        <v>74</v>
      </c>
      <c r="E127" s="219" t="s">
        <v>906</v>
      </c>
      <c r="F127" s="219" t="s">
        <v>907</v>
      </c>
      <c r="G127" s="205"/>
      <c r="H127" s="205"/>
      <c r="I127" s="208"/>
      <c r="J127" s="208"/>
      <c r="K127" s="220">
        <f>BK127</f>
        <v>0</v>
      </c>
      <c r="L127" s="205"/>
      <c r="M127" s="210"/>
      <c r="N127" s="211"/>
      <c r="O127" s="212"/>
      <c r="P127" s="212"/>
      <c r="Q127" s="213">
        <f>Q128</f>
        <v>0</v>
      </c>
      <c r="R127" s="213">
        <f>R128</f>
        <v>0</v>
      </c>
      <c r="S127" s="212"/>
      <c r="T127" s="214">
        <f>T128</f>
        <v>0</v>
      </c>
      <c r="U127" s="212"/>
      <c r="V127" s="214">
        <f>V128</f>
        <v>0</v>
      </c>
      <c r="W127" s="212"/>
      <c r="X127" s="215">
        <f>X128</f>
        <v>0</v>
      </c>
      <c r="Y127" s="12"/>
      <c r="Z127" s="12"/>
      <c r="AA127" s="12"/>
      <c r="AB127" s="12"/>
      <c r="AC127" s="12"/>
      <c r="AD127" s="12"/>
      <c r="AE127" s="12"/>
      <c r="AR127" s="216" t="s">
        <v>166</v>
      </c>
      <c r="AT127" s="217" t="s">
        <v>74</v>
      </c>
      <c r="AU127" s="217" t="s">
        <v>83</v>
      </c>
      <c r="AY127" s="216" t="s">
        <v>142</v>
      </c>
      <c r="BK127" s="218">
        <f>BK128</f>
        <v>0</v>
      </c>
    </row>
    <row r="128" s="2" customFormat="1" ht="37.8" customHeight="1">
      <c r="A128" s="38"/>
      <c r="B128" s="39"/>
      <c r="C128" s="221" t="s">
        <v>166</v>
      </c>
      <c r="D128" s="221" t="s">
        <v>144</v>
      </c>
      <c r="E128" s="222" t="s">
        <v>908</v>
      </c>
      <c r="F128" s="223" t="s">
        <v>909</v>
      </c>
      <c r="G128" s="224" t="s">
        <v>899</v>
      </c>
      <c r="H128" s="225">
        <v>1</v>
      </c>
      <c r="I128" s="226"/>
      <c r="J128" s="226"/>
      <c r="K128" s="227">
        <f>ROUND(P128*H128,2)</f>
        <v>0</v>
      </c>
      <c r="L128" s="223" t="s">
        <v>148</v>
      </c>
      <c r="M128" s="44"/>
      <c r="N128" s="228" t="s">
        <v>1</v>
      </c>
      <c r="O128" s="229" t="s">
        <v>38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91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38"/>
      <c r="Z128" s="38"/>
      <c r="AA128" s="38"/>
      <c r="AB128" s="38"/>
      <c r="AC128" s="38"/>
      <c r="AD128" s="38"/>
      <c r="AE128" s="38"/>
      <c r="AR128" s="233" t="s">
        <v>149</v>
      </c>
      <c r="AT128" s="233" t="s">
        <v>144</v>
      </c>
      <c r="AU128" s="233" t="s">
        <v>85</v>
      </c>
      <c r="AY128" s="17" t="s">
        <v>142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7" t="s">
        <v>83</v>
      </c>
      <c r="BK128" s="234">
        <f>ROUND(P128*H128,2)</f>
        <v>0</v>
      </c>
      <c r="BL128" s="17" t="s">
        <v>149</v>
      </c>
      <c r="BM128" s="233" t="s">
        <v>169</v>
      </c>
    </row>
    <row r="129" s="12" customFormat="1" ht="22.8" customHeight="1">
      <c r="A129" s="12"/>
      <c r="B129" s="204"/>
      <c r="C129" s="205"/>
      <c r="D129" s="206" t="s">
        <v>74</v>
      </c>
      <c r="E129" s="219" t="s">
        <v>910</v>
      </c>
      <c r="F129" s="219" t="s">
        <v>911</v>
      </c>
      <c r="G129" s="205"/>
      <c r="H129" s="205"/>
      <c r="I129" s="208"/>
      <c r="J129" s="208"/>
      <c r="K129" s="220">
        <f>BK129</f>
        <v>0</v>
      </c>
      <c r="L129" s="205"/>
      <c r="M129" s="210"/>
      <c r="N129" s="211"/>
      <c r="O129" s="212"/>
      <c r="P129" s="212"/>
      <c r="Q129" s="213">
        <f>Q130</f>
        <v>0</v>
      </c>
      <c r="R129" s="213">
        <f>R130</f>
        <v>0</v>
      </c>
      <c r="S129" s="212"/>
      <c r="T129" s="214">
        <f>T130</f>
        <v>0</v>
      </c>
      <c r="U129" s="212"/>
      <c r="V129" s="214">
        <f>V130</f>
        <v>0</v>
      </c>
      <c r="W129" s="212"/>
      <c r="X129" s="215">
        <f>X130</f>
        <v>0</v>
      </c>
      <c r="Y129" s="12"/>
      <c r="Z129" s="12"/>
      <c r="AA129" s="12"/>
      <c r="AB129" s="12"/>
      <c r="AC129" s="12"/>
      <c r="AD129" s="12"/>
      <c r="AE129" s="12"/>
      <c r="AR129" s="216" t="s">
        <v>166</v>
      </c>
      <c r="AT129" s="217" t="s">
        <v>74</v>
      </c>
      <c r="AU129" s="217" t="s">
        <v>83</v>
      </c>
      <c r="AY129" s="216" t="s">
        <v>142</v>
      </c>
      <c r="BK129" s="218">
        <f>BK130</f>
        <v>0</v>
      </c>
    </row>
    <row r="130" s="2" customFormat="1" ht="24.15" customHeight="1">
      <c r="A130" s="38"/>
      <c r="B130" s="39"/>
      <c r="C130" s="221" t="s">
        <v>161</v>
      </c>
      <c r="D130" s="221" t="s">
        <v>144</v>
      </c>
      <c r="E130" s="222" t="s">
        <v>912</v>
      </c>
      <c r="F130" s="223" t="s">
        <v>913</v>
      </c>
      <c r="G130" s="224" t="s">
        <v>899</v>
      </c>
      <c r="H130" s="225">
        <v>1</v>
      </c>
      <c r="I130" s="226"/>
      <c r="J130" s="226"/>
      <c r="K130" s="227">
        <f>ROUND(P130*H130,2)</f>
        <v>0</v>
      </c>
      <c r="L130" s="223" t="s">
        <v>148</v>
      </c>
      <c r="M130" s="44"/>
      <c r="N130" s="278" t="s">
        <v>1</v>
      </c>
      <c r="O130" s="279" t="s">
        <v>38</v>
      </c>
      <c r="P130" s="280">
        <f>I130+J130</f>
        <v>0</v>
      </c>
      <c r="Q130" s="280">
        <f>ROUND(I130*H130,2)</f>
        <v>0</v>
      </c>
      <c r="R130" s="280">
        <f>ROUND(J130*H130,2)</f>
        <v>0</v>
      </c>
      <c r="S130" s="281"/>
      <c r="T130" s="282">
        <f>S130*H130</f>
        <v>0</v>
      </c>
      <c r="U130" s="282">
        <v>0</v>
      </c>
      <c r="V130" s="282">
        <f>U130*H130</f>
        <v>0</v>
      </c>
      <c r="W130" s="282">
        <v>0</v>
      </c>
      <c r="X130" s="283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176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44"/>
      <c r="N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/uI8+eA7nYvrhID8TUtyU5GF3mnTDxk4K3+6vUVleKIJoz/hXVPJE4pZLESC2m6/vE1spEGKKFxr06oFSYGyhQ==" hashValue="fZSYQU5KkzmhxncG7VipC+T55Br231cea7+/XxYYG0JNpSQL31wu6U9nsa/lc9lTcBZBDLROj8gO0O8kGbIlRQ==" algorithmName="SHA-512" password="CC35"/>
  <autoFilter ref="C119:L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civil</dc:creator>
  <cp:lastModifiedBy>civil</cp:lastModifiedBy>
  <dcterms:created xsi:type="dcterms:W3CDTF">2023-07-14T06:42:51Z</dcterms:created>
  <dcterms:modified xsi:type="dcterms:W3CDTF">2023-07-14T06:42:57Z</dcterms:modified>
</cp:coreProperties>
</file>